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8060" windowHeight="6990"/>
  </bookViews>
  <sheets>
    <sheet name="CONSOLIDADO A DICIEMBRE 31" sheetId="3" r:id="rId1"/>
    <sheet name="Ejecución a 31 DIC 19" sheetId="1" r:id="rId2"/>
    <sheet name="Ejecución desagregada" sheetId="2" state="hidden" r:id="rId3"/>
  </sheets>
  <externalReferences>
    <externalReference r:id="rId4"/>
  </externalReferences>
  <definedNames>
    <definedName name="__Csf27">#REF!</definedName>
    <definedName name="__PAC29">#REF!</definedName>
    <definedName name="_Csf27">#REF!</definedName>
    <definedName name="_PAC28">#REF!</definedName>
    <definedName name="_PAC29">#REF!</definedName>
    <definedName name="ABRIL">'[1]TIQUETES 2018'!#REF!</definedName>
    <definedName name="AGOSTO">'[1]TIQUETES 2018'!#REF!</definedName>
    <definedName name="ÁREAS">'[1]TIQUETES 2018'!#REF!</definedName>
    <definedName name="BDSSF">#REF!</definedName>
    <definedName name="BIBLIOTECA_JOSÉ_MANUEL_RIVAS_SACCONI">'[1]TIQUETES 2018'!#REF!</definedName>
    <definedName name="COMUNICACIONES_Y_PRENSA">'[1]TIQUETES 2018'!#REF!</definedName>
    <definedName name="CREXPORT">#REF!</definedName>
    <definedName name="DATOSSSF">#REF!</definedName>
    <definedName name="DICIEMBRE">'[1]TIQUETES 2018'!#REF!</definedName>
    <definedName name="DIVULGACIÓN_EDITORIAL">'[1]TIQUETES 2018'!#REF!</definedName>
    <definedName name="DURADIAS">'[1]TIQUETES 2018'!#REF!</definedName>
    <definedName name="DURAMES">'[1]TIQUETES 2018'!#REF!</definedName>
    <definedName name="ENERO">'[1]TIQUETES 2018'!#REF!</definedName>
    <definedName name="ESTADOVF">'[1]TIQUETES 2018'!#REF!</definedName>
    <definedName name="FEBRERO">'[1]TIQUETES 2018'!#REF!</definedName>
    <definedName name="FUENTE">'[1]TIQUETES 2018'!#REF!</definedName>
    <definedName name="FUN_01">#REF!</definedName>
    <definedName name="FUN_02">#REF!</definedName>
    <definedName name="FUN_03">#REF!</definedName>
    <definedName name="FUN_04">#REF!</definedName>
    <definedName name="FUN_05">#REF!</definedName>
    <definedName name="FUN_06">#REF!</definedName>
    <definedName name="FUN_07">#REF!</definedName>
    <definedName name="FUN_08">#REF!</definedName>
    <definedName name="FUN_09">#REF!</definedName>
    <definedName name="FUN_10">#REF!</definedName>
    <definedName name="FUN_11">#REF!</definedName>
    <definedName name="GESTIÓN_DOCUMENTAL">'[1]TIQUETES 2018'!#REF!</definedName>
    <definedName name="GESTIÓN_FINANCIERA">'[1]TIQUETES 2018'!#REF!</definedName>
    <definedName name="GRUPO_DE_INVESTIGACIÓN">'[1]TIQUETES 2018'!#REF!</definedName>
    <definedName name="GRUPO_DE_INVESTIGACIONES_EN_LINGÜÍSTICA">#REF!</definedName>
    <definedName name="GRUPO_DE_INVESTIGACIONES_EN_LITERATURA">#REF!</definedName>
    <definedName name="JULIO">'[1]TIQUETES 2018'!#REF!</definedName>
    <definedName name="JUNIO">'[1]TIQUETES 2018'!#REF!</definedName>
    <definedName name="M">#REF!</definedName>
    <definedName name="MARZO">'[1]TIQUETES 2018'!#REF!</definedName>
    <definedName name="MAYO">'[1]TIQUETES 2018'!#REF!</definedName>
    <definedName name="MESES">'[1]TIQUETES 2018'!#REF!</definedName>
    <definedName name="mm">#REF!</definedName>
    <definedName name="MODALIDAD">'[1]TIQUETES 2018'!#REF!</definedName>
    <definedName name="MUSEOLOGÍA">'[1]TIQUETES 2018'!#REF!</definedName>
    <definedName name="N">#REF!</definedName>
    <definedName name="NOVIEMBRE">'[1]TIQUETES 2018'!#REF!</definedName>
    <definedName name="OCTUBRE">'[1]TIQUETES 2018'!#REF!</definedName>
    <definedName name="pac03año">#REF!</definedName>
    <definedName name="PLANEACIÓN">'[1]TIQUETES 2018'!#REF!</definedName>
    <definedName name="PROCESOS">'[1]TIQUETES 2018'!#REF!</definedName>
    <definedName name="PROGRAMA_ELE_COLOMBIA">'[1]TIQUETES 2018'!#REF!</definedName>
    <definedName name="RECURSOS_FÍSICOS">'[1]TIQUETES 2018'!#REF!</definedName>
    <definedName name="RELACIONES_INTERINSTITUCIONALES">#REF!</definedName>
    <definedName name="RUB_01">#REF!</definedName>
    <definedName name="RUB_02">#REF!</definedName>
    <definedName name="RUB_03">#REF!</definedName>
    <definedName name="RUB_04">#REF!</definedName>
    <definedName name="RUB_05">#REF!</definedName>
    <definedName name="RUB_06">#REF!</definedName>
    <definedName name="RUB_07">#REF!</definedName>
    <definedName name="RUB_08">#REF!</definedName>
    <definedName name="RUB_09">#REF!</definedName>
    <definedName name="RUB_1">#REF!</definedName>
    <definedName name="RUB_10">#REF!</definedName>
    <definedName name="RUB_11">#REF!</definedName>
    <definedName name="RUB_12">#REF!</definedName>
    <definedName name="RUB_13">#REF!</definedName>
    <definedName name="RUB_14">#REF!</definedName>
    <definedName name="RUB_15">#REF!</definedName>
    <definedName name="RUB_16">#REF!</definedName>
    <definedName name="RUB_17">#REF!</definedName>
    <definedName name="RUB_18">#REF!</definedName>
    <definedName name="RUB_19">#REF!</definedName>
    <definedName name="RUB_2">#REF!</definedName>
    <definedName name="RUB_20">#REF!</definedName>
    <definedName name="RUB_21">#REF!</definedName>
    <definedName name="RUB_22">#REF!</definedName>
    <definedName name="RUB_23">#REF!</definedName>
    <definedName name="RUB_24">#REF!</definedName>
    <definedName name="RUB_25">#REF!</definedName>
    <definedName name="RUB_26">#REF!</definedName>
    <definedName name="RUB_27">#REF!</definedName>
    <definedName name="RUB_3">#REF!</definedName>
    <definedName name="RUB_4">#REF!</definedName>
    <definedName name="RUB_5">#REF!</definedName>
    <definedName name="RUB_6">#REF!</definedName>
    <definedName name="RUB_7">#REF!</definedName>
    <definedName name="RUB_8">#REF!</definedName>
    <definedName name="RUB_9">#REF!</definedName>
    <definedName name="S">#REF!</definedName>
    <definedName name="SAB">'[1]PLAN ANUAL DE ADQUISICIONES'!#REF!</definedName>
    <definedName name="SEPTIEMBRE">'[1]TIQUETES 2018'!#REF!</definedName>
    <definedName name="SER">#REF!</definedName>
    <definedName name="SISTEMAS">'[1]TIQUETES 2018'!#REF!</definedName>
    <definedName name="SS">#REF!</definedName>
    <definedName name="SSF">#REF!</definedName>
    <definedName name="SSS">#REF!</definedName>
    <definedName name="SUBDIRECCIÓN_ACADÉMICA">'[1]TIQUETES 2018'!#REF!</definedName>
    <definedName name="SUBDIRECCIÓN_ADMINISTRATIVA_Y_FINANCIERA">'[1]TIQUETES 2018'!#REF!</definedName>
    <definedName name="UBICACION">'[1]TIQUETES 2018'!#REF!</definedName>
    <definedName name="UNIDAD_DOCENTE_SEMINARIO_ANDRÉS_BELLO">'[1]TIQUETES 2018'!#REF!</definedName>
    <definedName name="UNIDAD_DOCENTE_SEMINARIO_ANDRÉS_BELLO_">'[1]TIQUETES 2018'!#REF!</definedName>
    <definedName name="VFSINO">'[1]TIQUETES 2018'!#REF!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K10" i="3" l="1"/>
  <c r="W15" i="1" l="1"/>
  <c r="O6" i="3"/>
  <c r="W19" i="1"/>
  <c r="O7" i="3"/>
  <c r="W22" i="1"/>
  <c r="O8" i="3"/>
  <c r="W30" i="1"/>
  <c r="O9" i="3"/>
  <c r="O10" i="3"/>
  <c r="O11" i="3"/>
  <c r="O12" i="3"/>
  <c r="O13" i="3"/>
  <c r="O14" i="3"/>
  <c r="O15" i="3"/>
  <c r="P15" i="1"/>
  <c r="F6" i="3"/>
  <c r="P19" i="1"/>
  <c r="F7" i="3"/>
  <c r="P22" i="1"/>
  <c r="F8" i="3"/>
  <c r="P30" i="1"/>
  <c r="F9" i="3"/>
  <c r="F10" i="3"/>
  <c r="F11" i="3"/>
  <c r="F12" i="3"/>
  <c r="F13" i="3"/>
  <c r="F14" i="3"/>
  <c r="F15" i="3"/>
  <c r="Q15" i="1"/>
  <c r="G6" i="3"/>
  <c r="Q19" i="1"/>
  <c r="G7" i="3"/>
  <c r="Q22" i="1"/>
  <c r="G8" i="3"/>
  <c r="Q30" i="1"/>
  <c r="G9" i="3"/>
  <c r="G10" i="3"/>
  <c r="G11" i="3"/>
  <c r="G12" i="3"/>
  <c r="G13" i="3"/>
  <c r="G14" i="3"/>
  <c r="G15" i="3"/>
  <c r="P15" i="3"/>
  <c r="P14" i="3"/>
  <c r="P12" i="3"/>
  <c r="P13" i="3"/>
  <c r="P11" i="3"/>
  <c r="M11" i="3"/>
  <c r="M12" i="3"/>
  <c r="M13" i="3"/>
  <c r="M14" i="3"/>
  <c r="U15" i="1"/>
  <c r="M6" i="3"/>
  <c r="U19" i="1"/>
  <c r="M7" i="3"/>
  <c r="V22" i="1"/>
  <c r="M8" i="3"/>
  <c r="V30" i="1"/>
  <c r="M9" i="3"/>
  <c r="M10" i="3"/>
  <c r="M15" i="3"/>
  <c r="N15" i="3"/>
  <c r="N14" i="3"/>
  <c r="N12" i="3"/>
  <c r="N13" i="3"/>
  <c r="N11" i="3"/>
  <c r="T15" i="1"/>
  <c r="K6" i="3"/>
  <c r="T19" i="1"/>
  <c r="K7" i="3"/>
  <c r="T22" i="1"/>
  <c r="K8" i="3"/>
  <c r="T30" i="1"/>
  <c r="K9" i="3"/>
  <c r="K11" i="3"/>
  <c r="K12" i="3"/>
  <c r="K13" i="3"/>
  <c r="K14" i="3"/>
  <c r="K15" i="3"/>
  <c r="L15" i="3" s="1"/>
  <c r="R15" i="1"/>
  <c r="H6" i="3"/>
  <c r="R19" i="1"/>
  <c r="H7" i="3"/>
  <c r="R22" i="1"/>
  <c r="H8" i="3"/>
  <c r="R30" i="1"/>
  <c r="H9" i="3"/>
  <c r="H10" i="3"/>
  <c r="H11" i="3"/>
  <c r="H12" i="3"/>
  <c r="H13" i="3"/>
  <c r="H14" i="3"/>
  <c r="H15" i="3"/>
  <c r="I15" i="3"/>
  <c r="I14" i="3"/>
  <c r="L14" i="3"/>
  <c r="L12" i="3"/>
  <c r="L13" i="3"/>
  <c r="L11" i="3"/>
  <c r="J11" i="3"/>
  <c r="J12" i="3"/>
  <c r="J13" i="3"/>
  <c r="J14" i="3"/>
  <c r="J6" i="3"/>
  <c r="J7" i="3"/>
  <c r="J8" i="3"/>
  <c r="J9" i="3"/>
  <c r="J10" i="3"/>
  <c r="J15" i="3"/>
  <c r="I10" i="3"/>
  <c r="I13" i="3"/>
  <c r="I12" i="3"/>
  <c r="I11" i="3"/>
  <c r="E11" i="3"/>
  <c r="E12" i="3"/>
  <c r="E13" i="3"/>
  <c r="E14" i="3"/>
  <c r="P7" i="3"/>
  <c r="P8" i="3"/>
  <c r="P9" i="3"/>
  <c r="P10" i="3"/>
  <c r="P6" i="3"/>
  <c r="L10" i="3"/>
  <c r="N10" i="3"/>
  <c r="N9" i="3"/>
  <c r="N8" i="3"/>
  <c r="N6" i="3"/>
  <c r="L6" i="3"/>
  <c r="M30" i="1"/>
  <c r="E9" i="3"/>
  <c r="M19" i="1"/>
  <c r="E7" i="3"/>
  <c r="M15" i="1"/>
  <c r="E6" i="3"/>
  <c r="N7" i="3"/>
  <c r="L9" i="3"/>
  <c r="I9" i="3"/>
  <c r="I6" i="3"/>
  <c r="L7" i="3"/>
  <c r="I7" i="3"/>
  <c r="L8" i="3"/>
  <c r="I8" i="3"/>
  <c r="E10" i="3"/>
  <c r="E15" i="3"/>
  <c r="N36" i="1"/>
  <c r="O36" i="1"/>
  <c r="P36" i="1"/>
  <c r="Q36" i="1"/>
  <c r="Q31" i="1"/>
  <c r="Q37" i="1"/>
  <c r="R36" i="1"/>
  <c r="S36" i="1"/>
  <c r="T36" i="1"/>
  <c r="T31" i="1"/>
  <c r="T37" i="1"/>
  <c r="U36" i="1"/>
  <c r="U30" i="1"/>
  <c r="U22" i="1"/>
  <c r="U31" i="1"/>
  <c r="U37" i="1"/>
  <c r="V36" i="1"/>
  <c r="W36" i="1"/>
  <c r="M36" i="1"/>
  <c r="M22" i="1"/>
  <c r="M31" i="1"/>
  <c r="M37" i="1"/>
  <c r="N30" i="1"/>
  <c r="O30" i="1"/>
  <c r="S30" i="1"/>
  <c r="N22" i="1"/>
  <c r="O22" i="1"/>
  <c r="S22" i="1"/>
  <c r="N19" i="1"/>
  <c r="O19" i="1"/>
  <c r="S19" i="1"/>
  <c r="V19" i="1"/>
  <c r="N15" i="1"/>
  <c r="O15" i="1"/>
  <c r="S15" i="1"/>
  <c r="V15" i="1"/>
  <c r="R31" i="1"/>
  <c r="R37" i="1"/>
  <c r="P31" i="1"/>
  <c r="P37" i="1"/>
  <c r="N31" i="1"/>
  <c r="N37" i="1"/>
  <c r="W31" i="1"/>
  <c r="W37" i="1"/>
  <c r="S31" i="1"/>
  <c r="S37" i="1"/>
  <c r="O31" i="1"/>
  <c r="O37" i="1"/>
  <c r="V31" i="1"/>
  <c r="V37" i="1"/>
</calcChain>
</file>

<file path=xl/sharedStrings.xml><?xml version="1.0" encoding="utf-8"?>
<sst xmlns="http://schemas.openxmlformats.org/spreadsheetml/2006/main" count="1347" uniqueCount="257">
  <si>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</si>
  <si>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</si>
  <si>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</si>
  <si>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</si>
  <si>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</si>
  <si>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</si>
  <si>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</si>
  <si>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</si>
  <si>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</si>
  <si>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</si>
  <si>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</si>
  <si>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</si>
  <si>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</si>
  <si>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</si>
  <si>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</si>
  <si>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</si>
  <si>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</si>
  <si>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</si>
  <si>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</si>
  <si>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</si>
  <si>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</si>
  <si>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</si>
  <si>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</si>
  <si>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</si>
  <si>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</si>
  <si>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</si>
  <si>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</si>
  <si>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</si>
  <si>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</si>
  <si>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</si>
  <si>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</t>
  </si>
  <si>
    <t>A</t>
  </si>
  <si>
    <t>Nación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</si>
  <si>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</si>
  <si>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</si>
  <si>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</si>
  <si>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</si>
  <si>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</si>
  <si>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</si>
  <si>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Propios</t>
  </si>
  <si>
    <t>A-02-02</t>
  </si>
  <si>
    <t>ADQUISICIONES DIFERENTES DE ACTIVOS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</si>
  <si>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</si>
  <si>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</si>
  <si>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</si>
  <si>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</si>
  <si>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</si>
  <si>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</si>
  <si>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</si>
  <si>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</si>
  <si>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</si>
  <si>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</si>
  <si>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SSF</t>
  </si>
  <si>
    <t>A-08-05</t>
  </si>
  <si>
    <t>MULTAS, SANCIONES E INTERESES DE MORA</t>
  </si>
  <si>
    <t>C-3301-1603-2</t>
  </si>
  <si>
    <t>C</t>
  </si>
  <si>
    <t>INCREMENTO  DE RECURSOS FÍSICOS PARA EL APOYO ACADÉMICO Y MUSEAL DEL INSTITUTO CARO Y CUERVO  BOGOTÁ</t>
  </si>
  <si>
    <t>C-3302-1603-2</t>
  </si>
  <si>
    <t>CONSOLIDACIÓN DE LAS FUNCIONES MISIONALES, FORMACIÓN, DOCENCIA Y APROPIACIÓN SOCIAL DEL CONOCIMIENTO, DEL INSTITUTO CARO Y CUERVO A NIVEL NACIONAL  BOGOTÁ, CHÍA</t>
  </si>
  <si>
    <t>C-3399-1603-4</t>
  </si>
  <si>
    <t>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</si>
  <si>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</si>
  <si>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</si>
  <si>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</si>
  <si>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</si>
  <si>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GASTOS DE FUNCIONAMIENTO </t>
  </si>
  <si>
    <t xml:space="preserve">TOTAL GASTOS DE INVERSIÓN </t>
  </si>
  <si>
    <t xml:space="preserve">TOTAL PRESUPUESTO </t>
  </si>
  <si>
    <t>Enero - Diciembre</t>
  </si>
  <si>
    <t>Enero-Diciembre</t>
  </si>
  <si>
    <t>SOR
ORD</t>
  </si>
  <si>
    <t>ITEM</t>
  </si>
  <si>
    <t>SUB
ITEM</t>
  </si>
  <si>
    <t>SUB
ITEM 2</t>
  </si>
  <si>
    <t>A-01-01-01-001-001</t>
  </si>
  <si>
    <t>01</t>
  </si>
  <si>
    <t>001</t>
  </si>
  <si>
    <t>10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</si>
  <si>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</si>
  <si>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</si>
  <si>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</si>
  <si>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</si>
  <si>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</si>
  <si>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</si>
  <si>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</si>
  <si>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</si>
  <si>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</si>
  <si>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 xml:space="preserve">AUXILIO DE TRANSPORTE 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</si>
  <si>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</si>
  <si>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</si>
  <si>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</si>
  <si>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</si>
  <si>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</si>
  <si>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</si>
  <si>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</si>
  <si>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</si>
  <si>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</si>
  <si>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</si>
  <si>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</si>
  <si>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</si>
  <si>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</si>
  <si>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</si>
  <si>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</si>
  <si>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</si>
  <si>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02</t>
  </si>
  <si>
    <t>PENSIONES</t>
  </si>
  <si>
    <t>A-01-01-02-002</t>
  </si>
  <si>
    <t>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</si>
  <si>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</si>
  <si>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</si>
  <si>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</si>
  <si>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</si>
  <si>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</si>
  <si>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</si>
  <si>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</si>
  <si>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</si>
  <si>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</si>
  <si>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</si>
  <si>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</si>
  <si>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</si>
  <si>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</si>
  <si>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SUELDO DE VACACIONES</t>
  </si>
  <si>
    <t>A-01-01-03-001-002</t>
  </si>
  <si>
    <t>INDEMNIZACIÓN POR VACACIONES</t>
  </si>
  <si>
    <t>20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</si>
  <si>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</si>
  <si>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</si>
  <si>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</si>
  <si>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</si>
  <si>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</si>
  <si>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</si>
  <si>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</si>
  <si>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</si>
  <si>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</si>
  <si>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</si>
  <si>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</si>
  <si>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</si>
  <si>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</si>
  <si>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</si>
  <si>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</si>
  <si>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</si>
  <si>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</si>
  <si>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</si>
  <si>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</si>
  <si>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</si>
  <si>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</si>
  <si>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</si>
  <si>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</si>
  <si>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</si>
  <si>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</si>
  <si>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</si>
  <si>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04</t>
  </si>
  <si>
    <t>012</t>
  </si>
  <si>
    <t>INCAPACIDADES (NO DE PENSIONES)</t>
  </si>
  <si>
    <t>A-03-04-02-012-002</t>
  </si>
  <si>
    <t>LICENCIAS DE MATERNIDAD Y PATERNIDAD (NO DE PENSIONES)</t>
  </si>
  <si>
    <t>A-08-01-02-001</t>
  </si>
  <si>
    <t>08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</si>
  <si>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</si>
  <si>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</si>
  <si>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</si>
  <si>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</si>
  <si>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</si>
  <si>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</si>
  <si>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05</t>
  </si>
  <si>
    <t>SANCIONES ADMINISTRATIVAS</t>
  </si>
  <si>
    <t>A-08-05-02</t>
  </si>
  <si>
    <t>INTERESES DE MORA</t>
  </si>
  <si>
    <t>C-3301-1603-2-0-3301043-02</t>
  </si>
  <si>
    <t>3301</t>
  </si>
  <si>
    <t>1603</t>
  </si>
  <si>
    <t>2</t>
  </si>
  <si>
    <t>0</t>
  </si>
  <si>
    <t>3301043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</si>
  <si>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</si>
  <si>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</si>
  <si>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</si>
  <si>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3301085</t>
  </si>
  <si>
    <t>ADQUISICIÓN DE BIENES Y SERVICIOS - SERVICIOS BIBLIOTECARIOS - INCREMENTO  DE RECURSOS FÍSICOS PARA EL APOYO ACADÉMICO Y MUSEAL DEL INSTITUTO CARO Y CUERVO  BOGOTÁ</t>
  </si>
  <si>
    <t>C-3301-1603-2-0-3301098-02</t>
  </si>
  <si>
    <t>3301098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</si>
  <si>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</si>
  <si>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</si>
  <si>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</si>
  <si>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</si>
  <si>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</si>
  <si>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</si>
  <si>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</si>
  <si>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</si>
  <si>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</si>
  <si>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</si>
  <si>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</si>
  <si>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</si>
  <si>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</si>
  <si>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</si>
  <si>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</si>
  <si>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</si>
  <si>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</si>
  <si>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</si>
  <si>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</si>
  <si>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</si>
  <si>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</si>
  <si>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</si>
  <si>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</si>
  <si>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3399</t>
  </si>
  <si>
    <t>4</t>
  </si>
  <si>
    <t>3399011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</si>
  <si>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</si>
  <si>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</si>
  <si>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3399014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</si>
  <si>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</si>
  <si>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</si>
  <si>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3399016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</si>
  <si>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</si>
  <si>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</si>
  <si>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3399052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</si>
  <si>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</si>
  <si>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</si>
  <si>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3399055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</si>
  <si>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</si>
  <si>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</si>
  <si>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</si>
  <si>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</si>
  <si>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</si>
  <si>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3399060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</si>
  <si>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</si>
  <si>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</si>
  <si>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</si>
  <si>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</si>
  <si>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CARO Y CUERVO</t>
  </si>
  <si>
    <t>DICIEMBRE</t>
  </si>
  <si>
    <t>Cifras en Pesos</t>
  </si>
  <si>
    <t>CONCEPTO</t>
  </si>
  <si>
    <t>BLOQ</t>
  </si>
  <si>
    <t>COMPROMISOS</t>
  </si>
  <si>
    <t>OBLIGACIONES</t>
  </si>
  <si>
    <t>VALOR</t>
  </si>
  <si>
    <t>% EJEC.</t>
  </si>
  <si>
    <t>01. Gastos de personal</t>
  </si>
  <si>
    <t>02. Adquisición de bienes y servicios</t>
  </si>
  <si>
    <t>03. Transferencias corrientes</t>
  </si>
  <si>
    <t>08. Gastos por tributos, multas, sanciones e intereses de mora</t>
  </si>
  <si>
    <t>FUNCIONAMIENTO</t>
  </si>
  <si>
    <t>INVERSION</t>
  </si>
  <si>
    <t>Información SIIF Nación</t>
  </si>
  <si>
    <t xml:space="preserve">PROYECTÓ: </t>
  </si>
  <si>
    <t>Miguel Alejandro Ochoa Martínez - Contratista Grupo de gestión financiera</t>
  </si>
  <si>
    <t>Incremento de recursos físicos para el apoyo académico y museal del Instituto Caro y Cuervo, Bogotá</t>
  </si>
  <si>
    <t>Consolidación de las funciones misionales, formación, docencia y apropiación social del conocimiento, del Instituto Caro y Cuervo a nivel nacional  Bogotá, Chía</t>
  </si>
  <si>
    <t xml:space="preserve">CONSOLIDADO INSTITUTO CARO Y CUERVO </t>
  </si>
  <si>
    <t>Fortalecimiento de los sistemas de gestión para la adecuación, protección y salvaguardia del patrimonio cultural del Instituto Caro y Cuervo Bogotá</t>
  </si>
  <si>
    <t>CERTIFICADOS DE DISPONIBILIDAD PRESUPUESTAL</t>
  </si>
  <si>
    <t>%EJEC.</t>
  </si>
  <si>
    <t>Elaboró</t>
  </si>
  <si>
    <t>Revisó:</t>
  </si>
  <si>
    <t>Auris Margarita Mendoza Ureche - Coordinadora Grupo de gestión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</si>
</sst>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240A]&quot;$&quot;\ #,##0.00;\(&quot;$&quot;\ #,##0.00\)"/>
    <numFmt numFmtId="165" formatCode="_-* #.##0.00_-;\-* #.##0.00_-;_-* &quot;-&quot;??_-;_-@_-"/>
    <numFmt numFmtId="166" formatCode="_(* #.##0.00_);_(* \(#.##0.00\);_(* &quot;-&quot;??_);_(@_)"/>
  </numFmts>
  <fonts count="3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.5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92D050"/>
      <name val="Arial"/>
      <family val="2"/>
    </font>
    <font>
      <b/>
      <sz val="7"/>
      <color rgb="FFFFFF00"/>
      <name val="Arial"/>
      <family val="2"/>
    </font>
    <font>
      <b/>
      <sz val="7"/>
      <color rgb="FFC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" fillId="0" borderId="0"/>
    <xf numFmtId="0" fontId="13" fillId="0" borderId="0"/>
    <xf numFmtId="0" fontId="32" fillId="0" borderId="0"/>
    <xf numFmtId="9" fontId="32" fillId="0" borderId="0" applyFont="0" applyFill="0" applyBorder="0" applyAlignment="0" applyProtection="0"/>
  </cellStyleXfs>
  <cellXfs count="92"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4" xfId="0" applyNumberFormat="1" applyFont="1" applyFill="1" applyBorder="1" applyAlignment="1">
      <alignment horizontal="center" vertical="center" wrapText="1" readingOrder="1"/>
    </xf>
    <xf numFmtId="0" fontId="11" fillId="0" borderId="4" xfId="0" applyNumberFormat="1" applyFont="1" applyFill="1" applyBorder="1" applyAlignment="1">
      <alignment horizontal="left" vertical="center" wrapText="1" readingOrder="1"/>
    </xf>
    <xf numFmtId="0" fontId="11" fillId="0" borderId="4" xfId="0" applyNumberFormat="1" applyFont="1" applyFill="1" applyBorder="1" applyAlignment="1">
      <alignment vertical="center" wrapText="1" readingOrder="1"/>
    </xf>
    <xf numFmtId="164" fontId="11" fillId="0" borderId="4" xfId="0" applyNumberFormat="1" applyFont="1" applyFill="1" applyBorder="1" applyAlignment="1">
      <alignment horizontal="right" vertical="center" wrapText="1" readingOrder="1"/>
    </xf>
    <xf numFmtId="0" fontId="9" fillId="0" borderId="4" xfId="0" applyNumberFormat="1" applyFont="1" applyFill="1" applyBorder="1" applyAlignment="1">
      <alignment horizontal="left" vertical="center" wrapText="1" readingOrder="1"/>
    </xf>
    <xf numFmtId="0" fontId="12" fillId="0" borderId="4" xfId="0" applyNumberFormat="1" applyFont="1" applyFill="1" applyBorder="1" applyAlignment="1">
      <alignment horizontal="right" vertical="center" wrapText="1" readingOrder="1"/>
    </xf>
    <xf numFmtId="0" fontId="1" fillId="0" borderId="0" xfId="2" applyAlignment="1">
      <alignment horizontal="center" vertical="center"/>
    </xf>
    <xf numFmtId="0" fontId="1" fillId="0" borderId="0" xfId="2"/>
    <xf numFmtId="0" fontId="14" fillId="3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6" fillId="0" borderId="5" xfId="2" applyFont="1" applyBorder="1"/>
    <xf numFmtId="0" fontId="16" fillId="0" borderId="0" xfId="2" applyFont="1"/>
    <xf numFmtId="0" fontId="2" fillId="0" borderId="0" xfId="2" applyFont="1"/>
    <xf numFmtId="0" fontId="19" fillId="2" borderId="1" xfId="2" applyFont="1" applyFill="1" applyBorder="1" applyAlignment="1">
      <alignment horizontal="center" vertical="center" wrapText="1" readingOrder="1"/>
    </xf>
    <xf numFmtId="0" fontId="19" fillId="2" borderId="8" xfId="2" applyFont="1" applyFill="1" applyBorder="1" applyAlignment="1">
      <alignment horizontal="center" vertical="center" wrapText="1" readingOrder="1"/>
    </xf>
    <xf numFmtId="3" fontId="21" fillId="0" borderId="1" xfId="2" applyNumberFormat="1" applyFont="1" applyBorder="1" applyAlignment="1">
      <alignment horizontal="center" vertical="center" wrapText="1" readingOrder="1"/>
    </xf>
    <xf numFmtId="3" fontId="23" fillId="2" borderId="1" xfId="2" applyNumberFormat="1" applyFont="1" applyFill="1" applyBorder="1" applyAlignment="1">
      <alignment horizontal="center" vertical="center" wrapText="1" readingOrder="1"/>
    </xf>
    <xf numFmtId="3" fontId="25" fillId="5" borderId="17" xfId="2" applyNumberFormat="1" applyFont="1" applyFill="1" applyBorder="1" applyAlignment="1">
      <alignment horizontal="center" vertical="center" wrapText="1" readingOrder="1"/>
    </xf>
    <xf numFmtId="3" fontId="2" fillId="0" borderId="0" xfId="2" applyNumberFormat="1" applyFont="1"/>
    <xf numFmtId="0" fontId="26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4" fontId="26" fillId="0" borderId="0" xfId="4" applyNumberFormat="1" applyFont="1" applyAlignment="1">
      <alignment horizontal="left" vertical="center"/>
    </xf>
    <xf numFmtId="9" fontId="21" fillId="0" borderId="1" xfId="3" applyFont="1" applyFill="1" applyBorder="1" applyAlignment="1">
      <alignment horizontal="center" vertical="center" wrapText="1" readingOrder="1"/>
    </xf>
    <xf numFmtId="3" fontId="21" fillId="0" borderId="1" xfId="2" applyNumberFormat="1" applyFont="1" applyFill="1" applyBorder="1" applyAlignment="1">
      <alignment horizontal="center" vertical="center" wrapText="1" readingOrder="1"/>
    </xf>
    <xf numFmtId="10" fontId="21" fillId="0" borderId="1" xfId="1" applyNumberFormat="1" applyFont="1" applyBorder="1" applyAlignment="1">
      <alignment horizontal="center" vertical="center" wrapText="1" readingOrder="1"/>
    </xf>
    <xf numFmtId="10" fontId="23" fillId="2" borderId="1" xfId="1" applyNumberFormat="1" applyFont="1" applyFill="1" applyBorder="1" applyAlignment="1">
      <alignment horizontal="center" vertical="center" wrapText="1" readingOrder="1"/>
    </xf>
    <xf numFmtId="10" fontId="21" fillId="0" borderId="1" xfId="1" applyNumberFormat="1" applyFont="1" applyFill="1" applyBorder="1" applyAlignment="1">
      <alignment horizontal="center" vertical="center" wrapText="1" readingOrder="1"/>
    </xf>
    <xf numFmtId="0" fontId="19" fillId="2" borderId="18" xfId="2" applyFont="1" applyFill="1" applyBorder="1" applyAlignment="1">
      <alignment horizontal="center" vertical="center" wrapText="1" readingOrder="1"/>
    </xf>
    <xf numFmtId="10" fontId="21" fillId="0" borderId="9" xfId="1" applyNumberFormat="1" applyFont="1" applyFill="1" applyBorder="1" applyAlignment="1">
      <alignment horizontal="center" vertical="center" wrapText="1" readingOrder="1"/>
    </xf>
    <xf numFmtId="10" fontId="23" fillId="2" borderId="9" xfId="1" applyNumberFormat="1" applyFont="1" applyFill="1" applyBorder="1" applyAlignment="1">
      <alignment horizontal="center" vertical="center" wrapText="1" readingOrder="1"/>
    </xf>
    <xf numFmtId="10" fontId="25" fillId="5" borderId="17" xfId="1" applyNumberFormat="1" applyFont="1" applyFill="1" applyBorder="1" applyAlignment="1">
      <alignment horizontal="center" vertical="center" wrapText="1" readingOrder="1"/>
    </xf>
    <xf numFmtId="0" fontId="28" fillId="0" borderId="0" xfId="2" applyFont="1" applyFill="1" applyBorder="1" applyAlignment="1">
      <alignment horizontal="center" vertical="center" readingOrder="1"/>
    </xf>
    <xf numFmtId="0" fontId="29" fillId="0" borderId="0" xfId="2" applyFont="1" applyFill="1" applyBorder="1" applyAlignment="1">
      <alignment horizontal="center" vertical="center" readingOrder="1"/>
    </xf>
    <xf numFmtId="0" fontId="30" fillId="0" borderId="0" xfId="2" applyFont="1" applyFill="1" applyBorder="1" applyAlignment="1">
      <alignment horizontal="center" vertical="center" readingOrder="1"/>
    </xf>
    <xf numFmtId="0" fontId="31" fillId="0" borderId="0" xfId="2" applyFont="1" applyFill="1" applyBorder="1" applyAlignment="1">
      <alignment horizontal="center" vertical="center" readingOrder="1"/>
    </xf>
    <xf numFmtId="0" fontId="18" fillId="0" borderId="14" xfId="2" applyFont="1" applyFill="1" applyBorder="1" applyAlignment="1">
      <alignment horizontal="center" vertical="center" wrapText="1" readingOrder="1"/>
    </xf>
    <xf numFmtId="0" fontId="18" fillId="0" borderId="10" xfId="2" applyFont="1" applyFill="1" applyBorder="1" applyAlignment="1">
      <alignment horizontal="center" vertical="center" wrapText="1" readingOrder="1"/>
    </xf>
    <xf numFmtId="0" fontId="22" fillId="0" borderId="1" xfId="2" applyFont="1" applyFill="1" applyBorder="1" applyAlignment="1">
      <alignment horizontal="center" vertical="center" wrapText="1" readingOrder="1"/>
    </xf>
    <xf numFmtId="0" fontId="22" fillId="0" borderId="14" xfId="2" applyFont="1" applyFill="1" applyBorder="1" applyAlignment="1">
      <alignment horizontal="center" vertical="center" wrapText="1" readingOrder="1"/>
    </xf>
    <xf numFmtId="0" fontId="22" fillId="0" borderId="11" xfId="2" applyFont="1" applyFill="1" applyBorder="1" applyAlignment="1">
      <alignment horizontal="center" vertical="center" wrapText="1" readingOrder="1"/>
    </xf>
    <xf numFmtId="0" fontId="18" fillId="0" borderId="11" xfId="2" applyFont="1" applyFill="1" applyBorder="1" applyAlignment="1">
      <alignment horizontal="center" vertical="center" wrapText="1" readingOrder="1"/>
    </xf>
    <xf numFmtId="0" fontId="27" fillId="0" borderId="0" xfId="2" applyFont="1" applyFill="1" applyBorder="1" applyAlignment="1">
      <alignment horizontal="center" vertical="center" readingOrder="1"/>
    </xf>
    <xf numFmtId="0" fontId="17" fillId="5" borderId="1" xfId="2" applyFont="1" applyFill="1" applyBorder="1" applyAlignment="1">
      <alignment horizontal="center" vertical="center" wrapText="1" readingOrder="1"/>
    </xf>
    <xf numFmtId="0" fontId="15" fillId="0" borderId="5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9" fillId="2" borderId="14" xfId="2" applyFont="1" applyFill="1" applyBorder="1" applyAlignment="1">
      <alignment horizontal="center" vertical="center" wrapText="1" readingOrder="1"/>
    </xf>
    <xf numFmtId="0" fontId="19" fillId="2" borderId="11" xfId="2" applyFont="1" applyFill="1" applyBorder="1" applyAlignment="1">
      <alignment horizontal="center" vertical="center" wrapText="1" readingOrder="1"/>
    </xf>
    <xf numFmtId="0" fontId="24" fillId="5" borderId="15" xfId="2" applyFont="1" applyFill="1" applyBorder="1" applyAlignment="1">
      <alignment horizontal="center" vertical="center" wrapText="1" readingOrder="1"/>
    </xf>
    <xf numFmtId="0" fontId="24" fillId="5" borderId="16" xfId="2" applyFont="1" applyFill="1" applyBorder="1" applyAlignment="1">
      <alignment horizontal="center" vertical="center" wrapText="1" readingOrder="1"/>
    </xf>
    <xf numFmtId="0" fontId="17" fillId="5" borderId="6" xfId="2" applyFont="1" applyFill="1" applyBorder="1" applyAlignment="1">
      <alignment horizontal="center" vertical="center" wrapText="1" readingOrder="1"/>
    </xf>
    <xf numFmtId="0" fontId="17" fillId="5" borderId="7" xfId="2" applyFont="1" applyFill="1" applyBorder="1" applyAlignment="1">
      <alignment horizontal="center" vertical="center" wrapText="1" readingOrder="1"/>
    </xf>
    <xf numFmtId="0" fontId="17" fillId="5" borderId="12" xfId="2" applyFont="1" applyFill="1" applyBorder="1" applyAlignment="1">
      <alignment horizontal="center" vertical="center" wrapText="1" readingOrder="1"/>
    </xf>
    <xf numFmtId="0" fontId="17" fillId="5" borderId="13" xfId="2" applyFont="1" applyFill="1" applyBorder="1" applyAlignment="1">
      <alignment horizontal="center" vertical="center" wrapText="1" readingOrder="1"/>
    </xf>
    <xf numFmtId="0" fontId="17" fillId="5" borderId="8" xfId="2" applyFont="1" applyFill="1" applyBorder="1" applyAlignment="1">
      <alignment horizontal="center" vertical="center" wrapText="1" readingOrder="1"/>
    </xf>
    <xf numFmtId="0" fontId="17" fillId="4" borderId="1" xfId="2" applyFont="1" applyFill="1" applyBorder="1" applyAlignment="1">
      <alignment horizontal="center" vertical="center" wrapText="1" readingOrder="1"/>
    </xf>
    <xf numFmtId="0" fontId="17" fillId="4" borderId="8" xfId="2" applyFont="1" applyFill="1" applyBorder="1" applyAlignment="1">
      <alignment horizontal="center" vertical="center" wrapText="1" readingOrder="1"/>
    </xf>
    <xf numFmtId="0" fontId="18" fillId="6" borderId="1" xfId="2" applyFont="1" applyFill="1" applyBorder="1" applyAlignment="1">
      <alignment horizontal="center" vertical="center" wrapText="1" readingOrder="1"/>
    </xf>
    <xf numFmtId="0" fontId="18" fillId="6" borderId="8" xfId="2" applyFont="1" applyFill="1" applyBorder="1" applyAlignment="1">
      <alignment horizontal="center" vertical="center" wrapText="1" readingOrder="1"/>
    </xf>
    <xf numFmtId="0" fontId="17" fillId="5" borderId="9" xfId="2" applyFont="1" applyFill="1" applyBorder="1" applyAlignment="1">
      <alignment horizontal="center" vertical="center" wrapText="1" readingOrder="1"/>
    </xf>
    <xf numFmtId="0" fontId="17" fillId="5" borderId="10" xfId="2" applyFont="1" applyFill="1" applyBorder="1" applyAlignment="1">
      <alignment horizontal="center" vertical="center" wrapText="1" readingOrder="1"/>
    </xf>
    <xf numFmtId="0" fontId="28" fillId="0" borderId="0" xfId="2" applyFont="1" applyFill="1" applyBorder="1" applyAlignment="1">
      <alignment horizontal="left" vertical="center" readingOrder="1"/>
    </xf>
    <xf numFmtId="0" fontId="20" fillId="0" borderId="14" xfId="2" applyFont="1" applyBorder="1" applyAlignment="1">
      <alignment horizontal="center" vertical="center" wrapText="1" readingOrder="1"/>
    </xf>
    <xf numFmtId="0" fontId="20" fillId="0" borderId="11" xfId="2" applyFont="1" applyBorder="1" applyAlignment="1">
      <alignment horizontal="center" vertical="center" wrapText="1" readingOrder="1"/>
    </xf>
    <xf numFmtId="0" fontId="22" fillId="0" borderId="14" xfId="2" applyFont="1" applyBorder="1" applyAlignment="1">
      <alignment horizontal="center" vertical="center" wrapText="1" readingOrder="1"/>
    </xf>
    <xf numFmtId="0" fontId="22" fillId="0" borderId="11" xfId="2" applyFont="1" applyBorder="1" applyAlignment="1">
      <alignment horizontal="center" vertical="center" wrapText="1" readingOrder="1"/>
    </xf>
    <xf numFmtId="0" fontId="18" fillId="2" borderId="14" xfId="2" applyFont="1" applyFill="1" applyBorder="1" applyAlignment="1">
      <alignment horizontal="center" vertical="center" wrapText="1" readingOrder="1"/>
    </xf>
    <xf numFmtId="0" fontId="18" fillId="2" borderId="11" xfId="2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3">
    <cellStyle name="Millares 13" xfId="5"/>
    <cellStyle name="Millares 2" xfId="4"/>
    <cellStyle name="Millares 2 41" xfId="6"/>
    <cellStyle name="Millares 2 41 2" xfId="7"/>
    <cellStyle name="Normal" xfId="0" builtinId="0"/>
    <cellStyle name="Normal 15" xfId="8"/>
    <cellStyle name="Normal 2" xfId="2"/>
    <cellStyle name="Normal 2 2 7 2" xfId="9"/>
    <cellStyle name="Normal 2 5" xfId="10"/>
    <cellStyle name="Normal 61" xfId="11"/>
    <cellStyle name="Porcentaje" xfId="1" builtinId="5"/>
    <cellStyle name="Porcentaje 2" xfId="3"/>
    <cellStyle name="Porcentual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47625</xdr:rowOff>
    </xdr:from>
    <xdr:to>
      <xdr:col>1</xdr:col>
      <xdr:colOff>828408</xdr:colOff>
      <xdr:row>5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7625"/>
          <a:ext cx="1037958" cy="1009650"/>
        </a:xfrm>
        <a:prstGeom prst="rect">
          <a:avLst/>
        </a:prstGeom>
      </xdr:spPr>
    </xdr:pic>
    <xdr:clientData/>
  </xdr:twoCellAnchor>
  <xdr:twoCellAnchor editAs="oneCell">
    <xdr:from>
      <xdr:col>20</xdr:col>
      <xdr:colOff>1514474</xdr:colOff>
      <xdr:row>2</xdr:row>
      <xdr:rowOff>95250</xdr:rowOff>
    </xdr:from>
    <xdr:to>
      <xdr:col>22</xdr:col>
      <xdr:colOff>1637897</xdr:colOff>
      <xdr:row>6</xdr:row>
      <xdr:rowOff>85725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8174" y="476250"/>
          <a:ext cx="3476223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wncloud\PLAN%20ANUAL%20DE%20ADQUISICI&#211;NES%202018\PAA_2018_11_01_FINANCIERA_PLAN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CIONES DEL CUADRO"/>
      <sheetName val="PLAN ANUAL DE ADQUISICIONES"/>
      <sheetName val="CONVENIO 2017"/>
      <sheetName val="CONVENIO 2018"/>
      <sheetName val="TIQUETES 2017"/>
      <sheetName val="TIQUETES 2018"/>
      <sheetName val="VIÁTICOS"/>
      <sheetName val="LOGÍSTICA"/>
      <sheetName val="Compromisos viajes SPTO"/>
      <sheetName val="Hoja1"/>
    </sheetNames>
    <sheetDataSet>
      <sheetData sheetId="0" refreshError="1"/>
      <sheetData sheetId="1">
        <row r="6">
          <cell r="V6">
            <v>168299495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P22"/>
  <sheetViews>
    <sheetView showGridLines="0" tabSelected="1" topLeftCell="B3" zoomScale="70" zoomScaleNormal="70" workbookViewId="0">
      <pane xSplit="3" ySplit="3" topLeftCell="E6" activePane="bottomRight" state="frozen"/>
      <selection activeCell="B3" sqref="B3"/>
      <selection pane="topRight" activeCell="E3" sqref="E3"/>
      <selection pane="bottomLeft" activeCell="B6" sqref="B6"/>
      <selection pane="bottomRight" activeCell="J19" sqref="J19:L19"/>
    </sheetView>
  </sheetViews>
  <sheetFormatPr baseColWidth="10" defaultColWidth="11.42578125" defaultRowHeight="15"/>
  <cols>
    <col min="1" max="1" width="19.140625" style="29" customWidth="1"/>
    <col min="2" max="2" width="6.7109375" style="30" bestFit="1" customWidth="1"/>
    <col min="3" max="3" width="20.7109375" style="30" customWidth="1"/>
    <col min="4" max="4" width="6.7109375" style="30" bestFit="1" customWidth="1"/>
    <col min="5" max="5" width="21.7109375" style="30" bestFit="1" customWidth="1"/>
    <col min="6" max="6" width="20.85546875" style="30" bestFit="1" customWidth="1"/>
    <col min="7" max="7" width="11.42578125" style="30"/>
    <col min="8" max="8" width="20.85546875" style="30" bestFit="1" customWidth="1"/>
    <col min="9" max="9" width="11.42578125" style="30"/>
    <col min="10" max="10" width="20.5703125" style="30" customWidth="1"/>
    <col min="11" max="11" width="21.85546875" style="30" customWidth="1"/>
    <col min="12" max="12" width="11.42578125" style="30"/>
    <col min="13" max="13" width="22.5703125" style="30" customWidth="1"/>
    <col min="14" max="14" width="11.42578125" style="30"/>
    <col min="15" max="15" width="22.140625" style="30" customWidth="1"/>
    <col min="16" max="16" width="11.42578125" style="30"/>
    <col min="17" max="17" width="6.7109375" style="30" bestFit="1" customWidth="1"/>
    <col min="18" max="16384" width="11.42578125" style="30"/>
  </cols>
  <sheetData>
    <row r="2" spans="1:16" ht="23.25">
      <c r="A2" s="31" t="s">
        <v>230</v>
      </c>
      <c r="C2" s="66" t="s">
        <v>250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>
      <c r="A3" s="32" t="s">
        <v>231</v>
      </c>
      <c r="C3" s="33" t="s">
        <v>232</v>
      </c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46.5" customHeight="1">
      <c r="C4" s="72" t="s">
        <v>233</v>
      </c>
      <c r="D4" s="73"/>
      <c r="E4" s="65" t="s">
        <v>17</v>
      </c>
      <c r="F4" s="65" t="s">
        <v>20</v>
      </c>
      <c r="G4" s="77" t="s">
        <v>234</v>
      </c>
      <c r="H4" s="65" t="s">
        <v>252</v>
      </c>
      <c r="I4" s="65"/>
      <c r="J4" s="79" t="s">
        <v>23</v>
      </c>
      <c r="K4" s="65" t="s">
        <v>235</v>
      </c>
      <c r="L4" s="65"/>
      <c r="M4" s="81" t="s">
        <v>236</v>
      </c>
      <c r="N4" s="82"/>
      <c r="O4" s="65" t="s">
        <v>27</v>
      </c>
      <c r="P4" s="65"/>
    </row>
    <row r="5" spans="1:16" ht="18" customHeight="1">
      <c r="C5" s="74"/>
      <c r="D5" s="75"/>
      <c r="E5" s="76"/>
      <c r="F5" s="76"/>
      <c r="G5" s="78"/>
      <c r="H5" s="36" t="s">
        <v>237</v>
      </c>
      <c r="I5" s="36" t="s">
        <v>253</v>
      </c>
      <c r="J5" s="80"/>
      <c r="K5" s="36" t="s">
        <v>237</v>
      </c>
      <c r="L5" s="36" t="s">
        <v>238</v>
      </c>
      <c r="M5" s="37" t="s">
        <v>237</v>
      </c>
      <c r="N5" s="50" t="s">
        <v>238</v>
      </c>
      <c r="O5" s="36" t="s">
        <v>237</v>
      </c>
      <c r="P5" s="36" t="s">
        <v>253</v>
      </c>
    </row>
    <row r="6" spans="1:16" ht="36" customHeight="1">
      <c r="C6" s="84" t="s">
        <v>239</v>
      </c>
      <c r="D6" s="85"/>
      <c r="E6" s="38">
        <f>+'Ejecución a 31 DIC 19'!M15</f>
        <v>5509600000</v>
      </c>
      <c r="F6" s="38">
        <f>+'Ejecución a 31 DIC 19'!P15</f>
        <v>5666600000</v>
      </c>
      <c r="G6" s="38">
        <f>+'Ejecución a 31 DIC 19'!Q15</f>
        <v>0</v>
      </c>
      <c r="H6" s="38">
        <f>+'Ejecución a 31 DIC 19'!R15</f>
        <v>5634771780</v>
      </c>
      <c r="I6" s="47">
        <f>+(H6)/(F6+G6)</f>
        <v>0.99438318921399071</v>
      </c>
      <c r="J6" s="38">
        <f>+F6-H6</f>
        <v>31828220</v>
      </c>
      <c r="K6" s="38">
        <f>+'Ejecución a 31 DIC 19'!T15</f>
        <v>5634771780</v>
      </c>
      <c r="L6" s="49">
        <f>+K6/(F6+G6)</f>
        <v>0.99438318921399071</v>
      </c>
      <c r="M6" s="38">
        <f>+'Ejecución a 31 DIC 19'!U15</f>
        <v>5617887393.3699999</v>
      </c>
      <c r="N6" s="51">
        <f>+M6/(F6+G6)</f>
        <v>0.99140355651890022</v>
      </c>
      <c r="O6" s="38">
        <f>+'Ejecución a 31 DIC 19'!W15</f>
        <v>5617887393.3699999</v>
      </c>
      <c r="P6" s="49">
        <f>+O6/(F6+G6)</f>
        <v>0.99140355651890022</v>
      </c>
    </row>
    <row r="7" spans="1:16" ht="36" customHeight="1">
      <c r="C7" s="84" t="s">
        <v>240</v>
      </c>
      <c r="D7" s="85"/>
      <c r="E7" s="38">
        <f>+'Ejecución a 31 DIC 19'!M19</f>
        <v>1775000000</v>
      </c>
      <c r="F7" s="38">
        <f>+'Ejecución a 31 DIC 19'!P19</f>
        <v>1775000000</v>
      </c>
      <c r="G7" s="38">
        <f>+'Ejecución a 31 DIC 19'!Q19</f>
        <v>0</v>
      </c>
      <c r="H7" s="38">
        <f>+'Ejecución a 31 DIC 19'!R19</f>
        <v>1774025984.5299997</v>
      </c>
      <c r="I7" s="47">
        <f t="shared" ref="I7:I9" si="0">+(H7+G7)/F7</f>
        <v>0.99945125889014075</v>
      </c>
      <c r="J7" s="38">
        <f t="shared" ref="J7:J9" si="1">+F7-H7</f>
        <v>974015.47000026703</v>
      </c>
      <c r="K7" s="38">
        <f>+'Ejecución a 31 DIC 19'!T19</f>
        <v>1774025984.5299997</v>
      </c>
      <c r="L7" s="49">
        <f t="shared" ref="L7:L9" si="2">+K7/(F7+G7)</f>
        <v>0.99945125889014075</v>
      </c>
      <c r="M7" s="38">
        <f>+'Ejecución a 31 DIC 19'!U19</f>
        <v>1736825223.1600001</v>
      </c>
      <c r="N7" s="51">
        <f t="shared" ref="N7:N9" si="3">+M7/(F7+G7)</f>
        <v>0.97849308347042263</v>
      </c>
      <c r="O7" s="38">
        <f>+'Ejecución a 31 DIC 19'!W19</f>
        <v>1736825223.1600001</v>
      </c>
      <c r="P7" s="49">
        <f t="shared" ref="P7:P10" si="4">+O7/(F7+G7)</f>
        <v>0.97849308347042263</v>
      </c>
    </row>
    <row r="8" spans="1:16" ht="36" customHeight="1">
      <c r="C8" s="86" t="s">
        <v>241</v>
      </c>
      <c r="D8" s="87"/>
      <c r="E8" s="38">
        <v>12300000</v>
      </c>
      <c r="F8" s="38">
        <f>+'Ejecución a 31 DIC 19'!P22</f>
        <v>18300000</v>
      </c>
      <c r="G8" s="38">
        <f>+'Ejecución a 31 DIC 19'!Q22</f>
        <v>0</v>
      </c>
      <c r="H8" s="38">
        <f>+'Ejecución a 31 DIC 19'!R22</f>
        <v>5975954.6299999999</v>
      </c>
      <c r="I8" s="47">
        <f t="shared" si="0"/>
        <v>0.32655489781420766</v>
      </c>
      <c r="J8" s="38">
        <f t="shared" si="1"/>
        <v>12324045.370000001</v>
      </c>
      <c r="K8" s="38">
        <f>+'Ejecución a 31 DIC 19'!T22</f>
        <v>5975954.6299999999</v>
      </c>
      <c r="L8" s="49">
        <f t="shared" si="2"/>
        <v>0.32655489781420766</v>
      </c>
      <c r="M8" s="38">
        <f>+'Ejecución a 31 DIC 19'!V22</f>
        <v>5975954.6299999999</v>
      </c>
      <c r="N8" s="51">
        <f t="shared" si="3"/>
        <v>0.32655489781420766</v>
      </c>
      <c r="O8" s="38">
        <f>+'Ejecución a 31 DIC 19'!W22</f>
        <v>5975954.6299999999</v>
      </c>
      <c r="P8" s="49">
        <f t="shared" si="4"/>
        <v>0.32655489781420766</v>
      </c>
    </row>
    <row r="9" spans="1:16" ht="36" customHeight="1">
      <c r="C9" s="86" t="s">
        <v>242</v>
      </c>
      <c r="D9" s="87"/>
      <c r="E9" s="38">
        <f>+'Ejecución a 31 DIC 19'!M30</f>
        <v>50700000</v>
      </c>
      <c r="F9" s="38">
        <f>+'Ejecución a 31 DIC 19'!P30</f>
        <v>50700000</v>
      </c>
      <c r="G9" s="38">
        <f>+'Ejecución a 31 DIC 19'!Q30</f>
        <v>0</v>
      </c>
      <c r="H9" s="38">
        <f>+'Ejecución a 31 DIC 19'!R30</f>
        <v>40257570.490000002</v>
      </c>
      <c r="I9" s="47">
        <f t="shared" si="0"/>
        <v>0.79403492090729788</v>
      </c>
      <c r="J9" s="38">
        <f t="shared" si="1"/>
        <v>10442429.509999998</v>
      </c>
      <c r="K9" s="38">
        <f>+'Ejecución a 31 DIC 19'!T30</f>
        <v>40257570.490000002</v>
      </c>
      <c r="L9" s="49">
        <f t="shared" si="2"/>
        <v>0.79403492090729788</v>
      </c>
      <c r="M9" s="38">
        <f>+'Ejecución a 31 DIC 19'!V30</f>
        <v>40257570.490000002</v>
      </c>
      <c r="N9" s="51">
        <f t="shared" si="3"/>
        <v>0.79403492090729788</v>
      </c>
      <c r="O9" s="38">
        <f>+'Ejecución a 31 DIC 19'!W30</f>
        <v>40257570.490000002</v>
      </c>
      <c r="P9" s="49">
        <f t="shared" si="4"/>
        <v>0.79403492090729788</v>
      </c>
    </row>
    <row r="10" spans="1:16" ht="30" customHeight="1">
      <c r="C10" s="88" t="s">
        <v>243</v>
      </c>
      <c r="D10" s="89"/>
      <c r="E10" s="39">
        <f>+SUM(E6:E9)</f>
        <v>7347600000</v>
      </c>
      <c r="F10" s="39">
        <f>+SUM(F6:F9)</f>
        <v>7510600000</v>
      </c>
      <c r="G10" s="39">
        <f>+SUM(G6:G9)</f>
        <v>0</v>
      </c>
      <c r="H10" s="39">
        <f>+SUM(H6:H9)</f>
        <v>7455031289.6499996</v>
      </c>
      <c r="I10" s="48">
        <f>+(H10+G10)/F10</f>
        <v>0.99260129545575582</v>
      </c>
      <c r="J10" s="39">
        <f>+SUM(J6:J9)</f>
        <v>55568710.35000027</v>
      </c>
      <c r="K10" s="39">
        <f>+SUM(K6:K9)</f>
        <v>7455031289.6499996</v>
      </c>
      <c r="L10" s="48">
        <f>+K10/(F10+G10)</f>
        <v>0.99260129545575582</v>
      </c>
      <c r="M10" s="39">
        <f>+SUM(M6:M9)</f>
        <v>7400946141.6499996</v>
      </c>
      <c r="N10" s="52">
        <f>+M10/(F10+G10)</f>
        <v>0.98540012005032884</v>
      </c>
      <c r="O10" s="39">
        <f>+SUM(O6:O9)</f>
        <v>7400946141.6499996</v>
      </c>
      <c r="P10" s="48">
        <f t="shared" si="4"/>
        <v>0.98540012005032884</v>
      </c>
    </row>
    <row r="11" spans="1:16" ht="68.25" customHeight="1">
      <c r="C11" s="61" t="s">
        <v>248</v>
      </c>
      <c r="D11" s="62"/>
      <c r="E11" s="38">
        <f>+'Ejecución a 31 DIC 19'!M32</f>
        <v>300000000</v>
      </c>
      <c r="F11" s="38">
        <f>+'Ejecución a 31 DIC 19'!P32</f>
        <v>300000000</v>
      </c>
      <c r="G11" s="38">
        <f>+'Ejecución a 31 DIC 19'!Q32</f>
        <v>0</v>
      </c>
      <c r="H11" s="46">
        <f>+'Ejecución a 31 DIC 19'!R32</f>
        <v>298014781</v>
      </c>
      <c r="I11" s="49">
        <f>+H11/(F11+G11)</f>
        <v>0.99338260333333328</v>
      </c>
      <c r="J11" s="46">
        <f>+'Ejecución a 31 DIC 19'!S32</f>
        <v>1985219</v>
      </c>
      <c r="K11" s="46">
        <f>+'Ejecución a 31 DIC 19'!T32</f>
        <v>298014781</v>
      </c>
      <c r="L11" s="49">
        <f>+K11/(F11+G11)</f>
        <v>0.99338260333333328</v>
      </c>
      <c r="M11" s="46">
        <f>+'Ejecución a 31 DIC 19'!U32</f>
        <v>256864983.97999999</v>
      </c>
      <c r="N11" s="45">
        <f>+M11/(F11+G11)</f>
        <v>0.85621661326666665</v>
      </c>
      <c r="O11" s="46">
        <f>+'Ejecución a 31 DIC 19'!W32</f>
        <v>256864983.97999999</v>
      </c>
      <c r="P11" s="45">
        <f>+O11/(F11+G11)</f>
        <v>0.85621661326666665</v>
      </c>
    </row>
    <row r="12" spans="1:16" ht="82.5" customHeight="1">
      <c r="C12" s="61" t="s">
        <v>249</v>
      </c>
      <c r="D12" s="62"/>
      <c r="E12" s="38">
        <f>+SUM('Ejecución a 31 DIC 19'!M33:M34)</f>
        <v>4486577956</v>
      </c>
      <c r="F12" s="38">
        <f>+SUM('Ejecución a 31 DIC 19'!P33:P34)</f>
        <v>4486577956</v>
      </c>
      <c r="G12" s="38">
        <f>+SUM('Ejecución a 31 DIC 19'!Q33:Q34)</f>
        <v>0</v>
      </c>
      <c r="H12" s="46">
        <f>+SUM('Ejecución a 31 DIC 19'!R33:R34)</f>
        <v>4484166806</v>
      </c>
      <c r="I12" s="49">
        <f t="shared" ref="I12:I13" si="5">+H12/(F12+G12)</f>
        <v>0.99946258595668092</v>
      </c>
      <c r="J12" s="46">
        <f>+SUM('Ejecución a 31 DIC 19'!S33:S34)</f>
        <v>2411150</v>
      </c>
      <c r="K12" s="46">
        <f>+SUM('Ejecución a 31 DIC 19'!T33:T34)</f>
        <v>4484166806</v>
      </c>
      <c r="L12" s="49">
        <f t="shared" ref="L12:L14" si="6">+K12/(F12+G12)</f>
        <v>0.99946258595668092</v>
      </c>
      <c r="M12" s="46">
        <f>+SUM('Ejecución a 31 DIC 19'!U33:U34)</f>
        <v>4303908468.0200005</v>
      </c>
      <c r="N12" s="45">
        <f t="shared" ref="N12:N13" si="7">+M12/(F12+G12)</f>
        <v>0.95928534179692304</v>
      </c>
      <c r="O12" s="46">
        <f>+SUM('Ejecución a 31 DIC 19'!W33:W34)</f>
        <v>4303908468.0200005</v>
      </c>
      <c r="P12" s="45">
        <f t="shared" ref="P12:P13" si="8">+O12/(F12+G12)</f>
        <v>0.95928534179692304</v>
      </c>
    </row>
    <row r="13" spans="1:16" ht="60.75" customHeight="1">
      <c r="C13" s="61" t="s">
        <v>251</v>
      </c>
      <c r="D13" s="63"/>
      <c r="E13" s="38">
        <f>+'Ejecución a 31 DIC 19'!M35</f>
        <v>800000000</v>
      </c>
      <c r="F13" s="38">
        <f>+'Ejecución a 31 DIC 19'!P35</f>
        <v>800000000</v>
      </c>
      <c r="G13" s="38">
        <f>+'Ejecución a 31 DIC 19'!Q35</f>
        <v>0</v>
      </c>
      <c r="H13" s="46">
        <f>+'Ejecución a 31 DIC 19'!R35</f>
        <v>786708325.66999996</v>
      </c>
      <c r="I13" s="49">
        <f t="shared" si="5"/>
        <v>0.9833854070875</v>
      </c>
      <c r="J13" s="46">
        <f>+'Ejecución a 31 DIC 19'!S35</f>
        <v>13291674.33</v>
      </c>
      <c r="K13" s="46">
        <f>+'Ejecución a 31 DIC 19'!T35</f>
        <v>786708325.66999996</v>
      </c>
      <c r="L13" s="49">
        <f t="shared" si="6"/>
        <v>0.9833854070875</v>
      </c>
      <c r="M13" s="46">
        <f>+'Ejecución a 31 DIC 19'!U35</f>
        <v>629531802.66999996</v>
      </c>
      <c r="N13" s="45">
        <f t="shared" si="7"/>
        <v>0.78691475333749994</v>
      </c>
      <c r="O13" s="46">
        <f>+'Ejecución a 31 DIC 19'!W35</f>
        <v>629531802.66999996</v>
      </c>
      <c r="P13" s="45">
        <f t="shared" si="8"/>
        <v>0.78691475333749994</v>
      </c>
    </row>
    <row r="14" spans="1:16" ht="30" customHeight="1">
      <c r="C14" s="68" t="s">
        <v>244</v>
      </c>
      <c r="D14" s="69"/>
      <c r="E14" s="39">
        <f>+SUM(E11:E13)</f>
        <v>5586577956</v>
      </c>
      <c r="F14" s="39">
        <f>+SUM(F11:F13)</f>
        <v>5586577956</v>
      </c>
      <c r="G14" s="39">
        <f>+SUM(G11:G13)</f>
        <v>0</v>
      </c>
      <c r="H14" s="39">
        <f>+SUM(H11:H13)</f>
        <v>5568889912.6700001</v>
      </c>
      <c r="I14" s="48">
        <f>+H14/(F14+G14)</f>
        <v>0.99683383218325938</v>
      </c>
      <c r="J14" s="39">
        <f>+SUM(J11:J13)</f>
        <v>17688043.329999998</v>
      </c>
      <c r="K14" s="39">
        <f>+SUM(K11:K13)</f>
        <v>5568889912.6700001</v>
      </c>
      <c r="L14" s="48">
        <f t="shared" si="6"/>
        <v>0.99683383218325938</v>
      </c>
      <c r="M14" s="39">
        <f>+SUM(M11:M13)</f>
        <v>5190305254.6700001</v>
      </c>
      <c r="N14" s="48">
        <f>+M14/(F14+G14)</f>
        <v>0.92906700587532265</v>
      </c>
      <c r="O14" s="39">
        <f>+SUM(O11:O13)</f>
        <v>5190305254.6700001</v>
      </c>
      <c r="P14" s="48">
        <f>+O14/(F14+G14)</f>
        <v>0.92906700587532265</v>
      </c>
    </row>
    <row r="15" spans="1:16" ht="30" customHeight="1" thickBot="1">
      <c r="C15" s="70" t="s">
        <v>29</v>
      </c>
      <c r="D15" s="71"/>
      <c r="E15" s="40">
        <f>E10+E14</f>
        <v>12934177956</v>
      </c>
      <c r="F15" s="40">
        <f>F10+F14</f>
        <v>13097177956</v>
      </c>
      <c r="G15" s="40">
        <f t="shared" ref="G15" si="9">G10+G14</f>
        <v>0</v>
      </c>
      <c r="H15" s="40">
        <f>H10+H14</f>
        <v>13023921202.32</v>
      </c>
      <c r="I15" s="53">
        <f>+H15/(F15+G15)</f>
        <v>0.99440667646678493</v>
      </c>
      <c r="J15" s="40">
        <f>+J10+J14</f>
        <v>73256753.680000275</v>
      </c>
      <c r="K15" s="40">
        <f>+K10+K14</f>
        <v>13023921202.32</v>
      </c>
      <c r="L15" s="53">
        <f>+K15/(F15+G15)</f>
        <v>0.99440667646678493</v>
      </c>
      <c r="M15" s="40">
        <f>+M14+M10</f>
        <v>12591251396.32</v>
      </c>
      <c r="N15" s="53">
        <f>+M15/(F15+G15)</f>
        <v>0.961371330420976</v>
      </c>
      <c r="O15" s="40">
        <f>+O10+O14</f>
        <v>12591251396.32</v>
      </c>
      <c r="P15" s="53">
        <f>+O15/(F15+G15)</f>
        <v>0.961371330420976</v>
      </c>
    </row>
    <row r="16" spans="1:16">
      <c r="C16" s="35"/>
      <c r="D16" s="35"/>
      <c r="E16" s="35"/>
      <c r="F16" s="41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2:16">
      <c r="C17" s="42" t="s">
        <v>245</v>
      </c>
      <c r="D17" s="42"/>
      <c r="E17" s="64"/>
      <c r="F17" s="54"/>
      <c r="G17" s="55"/>
      <c r="H17" s="55"/>
      <c r="I17" s="55"/>
      <c r="J17" s="83"/>
      <c r="K17" s="83"/>
      <c r="L17" s="83"/>
      <c r="M17" s="43"/>
      <c r="N17" s="43"/>
      <c r="O17" s="43"/>
      <c r="P17" s="43"/>
    </row>
    <row r="18" spans="2:16">
      <c r="C18" s="44">
        <v>43830</v>
      </c>
      <c r="D18" s="44"/>
      <c r="E18" s="64"/>
      <c r="F18" s="54"/>
      <c r="G18" s="56"/>
      <c r="H18" s="56"/>
      <c r="I18" s="56"/>
      <c r="J18" s="83"/>
      <c r="K18" s="83"/>
      <c r="L18" s="83"/>
      <c r="M18" s="43"/>
      <c r="N18" s="43"/>
      <c r="O18" s="43"/>
      <c r="P18" s="43"/>
    </row>
    <row r="19" spans="2:16">
      <c r="C19" s="43"/>
      <c r="D19" s="43"/>
      <c r="E19" s="64"/>
      <c r="F19" s="54"/>
      <c r="G19" s="57"/>
      <c r="H19" s="57"/>
      <c r="I19" s="57"/>
      <c r="J19" s="83"/>
      <c r="K19" s="83"/>
      <c r="L19" s="83"/>
      <c r="M19" s="43"/>
      <c r="N19" s="43"/>
      <c r="O19" s="43"/>
      <c r="P19" s="43"/>
    </row>
    <row r="21" spans="2:16" ht="15" customHeight="1">
      <c r="B21" s="58" t="s">
        <v>254</v>
      </c>
      <c r="C21" s="59" t="s">
        <v>246</v>
      </c>
      <c r="D21" s="60" t="s">
        <v>247</v>
      </c>
      <c r="E21" s="60"/>
      <c r="F21" s="60"/>
      <c r="G21" s="60"/>
      <c r="H21" s="60"/>
    </row>
    <row r="22" spans="2:16">
      <c r="B22" s="58" t="s">
        <v>255</v>
      </c>
      <c r="C22" s="59" t="s">
        <v>246</v>
      </c>
      <c r="D22" s="60" t="s">
        <v>256</v>
      </c>
      <c r="E22" s="60"/>
      <c r="F22" s="60"/>
      <c r="G22" s="60"/>
      <c r="H22" s="60"/>
    </row>
  </sheetData>
  <mergeCells count="28">
    <mergeCell ref="J17:L17"/>
    <mergeCell ref="J18:L18"/>
    <mergeCell ref="J19:L19"/>
    <mergeCell ref="C6:D6"/>
    <mergeCell ref="C7:D7"/>
    <mergeCell ref="C8:D8"/>
    <mergeCell ref="C9:D9"/>
    <mergeCell ref="C10:D10"/>
    <mergeCell ref="H4:I4"/>
    <mergeCell ref="O4:P4"/>
    <mergeCell ref="C2:P2"/>
    <mergeCell ref="C14:D14"/>
    <mergeCell ref="C15:D15"/>
    <mergeCell ref="C4:D5"/>
    <mergeCell ref="E4:E5"/>
    <mergeCell ref="F4:F5"/>
    <mergeCell ref="G4:G5"/>
    <mergeCell ref="J4:J5"/>
    <mergeCell ref="K4:L4"/>
    <mergeCell ref="M4:N4"/>
    <mergeCell ref="B22:C22"/>
    <mergeCell ref="D22:H22"/>
    <mergeCell ref="B21:C21"/>
    <mergeCell ref="D21:H21"/>
    <mergeCell ref="C11:D11"/>
    <mergeCell ref="C12:D12"/>
    <mergeCell ref="C13:D13"/>
    <mergeCell ref="E17:E19"/>
  </mergeCells>
  <pageMargins left="0.7" right="0.7" top="0.75" bottom="0.75" header="0.3" footer="0.3"/>
  <pageSetup paperSize="2523" scale="50" orientation="landscape" r:id="rId1"/>
  <ignoredErrors>
    <ignoredError sqref="E12:H12 J12:K12 M12 O12" formulaRange="1"/>
    <ignoredError sqref="L10 N10 I10 I14 L14 N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topLeftCell="I1" workbookViewId="0">
      <pane xSplit="3" ySplit="10" topLeftCell="Q35" activePane="bottomRight" state="frozen"/>
      <selection activeCell="I1" sqref="I1"/>
      <selection pane="topRight" activeCell="L1" sqref="L1"/>
      <selection pane="bottomLeft" activeCell="I11" sqref="I11"/>
      <selection pane="bottomRight" activeCell="U36" sqref="U3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8" width="5.42578125" customWidth="1"/>
    <col min="9" max="9" width="9.5703125" customWidth="1"/>
    <col min="10" max="10" width="8" customWidth="1"/>
    <col min="11" max="11" width="9.5703125" customWidth="1"/>
    <col min="12" max="12" width="27.5703125" customWidth="1"/>
    <col min="13" max="13" width="30" customWidth="1"/>
    <col min="14" max="14" width="21.5703125" bestFit="1" customWidth="1"/>
    <col min="15" max="15" width="20" bestFit="1" customWidth="1"/>
    <col min="16" max="16" width="25.140625" bestFit="1" customWidth="1"/>
    <col min="17" max="17" width="18.85546875" customWidth="1"/>
    <col min="18" max="18" width="25.140625" bestFit="1" customWidth="1"/>
    <col min="19" max="19" width="20" bestFit="1" customWidth="1"/>
    <col min="20" max="23" width="25.140625" bestFit="1" customWidth="1"/>
    <col min="24" max="24" width="0" hidden="1" customWidth="1"/>
    <col min="25" max="25" width="6.42578125" customWidth="1"/>
  </cols>
  <sheetData>
    <row r="1" spans="1:23">
      <c r="A1" s="90"/>
      <c r="B1" s="90"/>
    </row>
    <row r="2" spans="1:23">
      <c r="A2" s="90"/>
      <c r="B2" s="90"/>
    </row>
    <row r="3" spans="1:23">
      <c r="A3" s="90"/>
      <c r="B3" s="90"/>
    </row>
    <row r="4" spans="1:23">
      <c r="A4" s="90"/>
      <c r="B4" s="90"/>
    </row>
    <row r="5" spans="1:23">
      <c r="A5" s="90"/>
      <c r="B5" s="90"/>
    </row>
    <row r="6" spans="1:23">
      <c r="A6" s="91"/>
      <c r="B6" s="91"/>
    </row>
    <row r="7" spans="1:23">
      <c r="A7" s="19" t="s">
        <v>0</v>
      </c>
      <c r="B7" s="19">
        <v>2019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23">
      <c r="A8" s="19" t="s">
        <v>2</v>
      </c>
      <c r="B8" s="19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</row>
    <row r="9" spans="1:23">
      <c r="A9" s="19" t="s">
        <v>4</v>
      </c>
      <c r="B9" s="19" t="s">
        <v>69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</row>
    <row r="10" spans="1:23" ht="24">
      <c r="A10" s="19" t="s">
        <v>5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19" t="s">
        <v>26</v>
      </c>
      <c r="W10" s="19" t="s">
        <v>27</v>
      </c>
    </row>
    <row r="11" spans="1:23">
      <c r="A11" s="7" t="s">
        <v>28</v>
      </c>
      <c r="B11" s="8" t="s">
        <v>29</v>
      </c>
      <c r="C11" s="9" t="s">
        <v>30</v>
      </c>
      <c r="D11" s="7" t="s">
        <v>31</v>
      </c>
      <c r="E11" s="7">
        <v>1</v>
      </c>
      <c r="F11" s="7">
        <v>1</v>
      </c>
      <c r="G11" s="7">
        <v>1</v>
      </c>
      <c r="H11" s="7"/>
      <c r="I11" s="7" t="s">
        <v>32</v>
      </c>
      <c r="J11" s="7">
        <v>10</v>
      </c>
      <c r="K11" s="7" t="s">
        <v>33</v>
      </c>
      <c r="L11" s="8" t="s">
        <v>34</v>
      </c>
      <c r="M11" s="10">
        <v>3849000000</v>
      </c>
      <c r="N11" s="10">
        <v>0</v>
      </c>
      <c r="O11" s="10">
        <v>56714613</v>
      </c>
      <c r="P11" s="10">
        <v>3792285387</v>
      </c>
      <c r="Q11" s="10">
        <v>0</v>
      </c>
      <c r="R11" s="10">
        <v>3762172933</v>
      </c>
      <c r="S11" s="10">
        <v>30112454</v>
      </c>
      <c r="T11" s="10">
        <v>3762172933</v>
      </c>
      <c r="U11" s="10">
        <v>3762172933</v>
      </c>
      <c r="V11" s="10">
        <v>3762172933</v>
      </c>
      <c r="W11" s="10">
        <v>3762172933</v>
      </c>
    </row>
    <row r="12" spans="1:23" ht="22.5">
      <c r="A12" s="7" t="s">
        <v>28</v>
      </c>
      <c r="B12" s="8" t="s">
        <v>29</v>
      </c>
      <c r="C12" s="9" t="s">
        <v>35</v>
      </c>
      <c r="D12" s="7" t="s">
        <v>31</v>
      </c>
      <c r="E12" s="7">
        <v>1</v>
      </c>
      <c r="F12" s="7">
        <v>1</v>
      </c>
      <c r="G12" s="7">
        <v>2</v>
      </c>
      <c r="H12" s="7"/>
      <c r="I12" s="7" t="s">
        <v>32</v>
      </c>
      <c r="J12" s="7">
        <v>10</v>
      </c>
      <c r="K12" s="7" t="s">
        <v>33</v>
      </c>
      <c r="L12" s="8" t="s">
        <v>36</v>
      </c>
      <c r="M12" s="10">
        <v>1322000000</v>
      </c>
      <c r="N12" s="10">
        <v>15000000</v>
      </c>
      <c r="O12" s="10">
        <v>0</v>
      </c>
      <c r="P12" s="10">
        <v>1337000000</v>
      </c>
      <c r="Q12" s="10">
        <v>0</v>
      </c>
      <c r="R12" s="10">
        <v>1337000000</v>
      </c>
      <c r="S12" s="10">
        <v>0</v>
      </c>
      <c r="T12" s="10">
        <v>1337000000</v>
      </c>
      <c r="U12" s="10">
        <v>1320115613.3699999</v>
      </c>
      <c r="V12" s="10">
        <v>1320115613.3699999</v>
      </c>
      <c r="W12" s="10">
        <v>1320115613.3699999</v>
      </c>
    </row>
    <row r="13" spans="1:23" ht="33.75">
      <c r="A13" s="7" t="s">
        <v>28</v>
      </c>
      <c r="B13" s="8" t="s">
        <v>29</v>
      </c>
      <c r="C13" s="9" t="s">
        <v>37</v>
      </c>
      <c r="D13" s="7" t="s">
        <v>31</v>
      </c>
      <c r="E13" s="7">
        <v>1</v>
      </c>
      <c r="F13" s="7">
        <v>1</v>
      </c>
      <c r="G13" s="7">
        <v>3</v>
      </c>
      <c r="H13" s="7"/>
      <c r="I13" s="7" t="s">
        <v>32</v>
      </c>
      <c r="J13" s="7">
        <v>10</v>
      </c>
      <c r="K13" s="7" t="s">
        <v>33</v>
      </c>
      <c r="L13" s="8" t="s">
        <v>38</v>
      </c>
      <c r="M13" s="10">
        <v>317000000</v>
      </c>
      <c r="N13" s="10">
        <v>198714613</v>
      </c>
      <c r="O13" s="10">
        <v>0</v>
      </c>
      <c r="P13" s="10">
        <v>515714613</v>
      </c>
      <c r="Q13" s="10">
        <v>0</v>
      </c>
      <c r="R13" s="10">
        <v>514472205</v>
      </c>
      <c r="S13" s="10">
        <v>1242408</v>
      </c>
      <c r="T13" s="10">
        <v>514472205</v>
      </c>
      <c r="U13" s="10">
        <v>514472205</v>
      </c>
      <c r="V13" s="10">
        <v>514472205</v>
      </c>
      <c r="W13" s="10">
        <v>514472205</v>
      </c>
    </row>
    <row r="14" spans="1:23" ht="33.75">
      <c r="A14" s="7" t="s">
        <v>28</v>
      </c>
      <c r="B14" s="8" t="s">
        <v>29</v>
      </c>
      <c r="C14" s="9" t="s">
        <v>37</v>
      </c>
      <c r="D14" s="7" t="s">
        <v>31</v>
      </c>
      <c r="E14" s="7">
        <v>1</v>
      </c>
      <c r="F14" s="7">
        <v>1</v>
      </c>
      <c r="G14" s="7">
        <v>3</v>
      </c>
      <c r="H14" s="7"/>
      <c r="I14" s="7" t="s">
        <v>39</v>
      </c>
      <c r="J14" s="7">
        <v>20</v>
      </c>
      <c r="K14" s="7" t="s">
        <v>33</v>
      </c>
      <c r="L14" s="8" t="s">
        <v>38</v>
      </c>
      <c r="M14" s="10">
        <v>21600000</v>
      </c>
      <c r="N14" s="10">
        <v>0</v>
      </c>
      <c r="O14" s="10">
        <v>0</v>
      </c>
      <c r="P14" s="10">
        <v>21600000</v>
      </c>
      <c r="Q14" s="10">
        <v>0</v>
      </c>
      <c r="R14" s="10">
        <v>21126642</v>
      </c>
      <c r="S14" s="10">
        <v>473358</v>
      </c>
      <c r="T14" s="10">
        <v>21126642</v>
      </c>
      <c r="U14" s="10">
        <v>21126642</v>
      </c>
      <c r="V14" s="10">
        <v>21126642</v>
      </c>
      <c r="W14" s="10">
        <v>21126642</v>
      </c>
    </row>
    <row r="15" spans="1:23" ht="25.5">
      <c r="A15" s="11"/>
      <c r="B15" s="12"/>
      <c r="C15" s="13"/>
      <c r="D15" s="11"/>
      <c r="E15" s="11"/>
      <c r="F15" s="11"/>
      <c r="G15" s="11"/>
      <c r="H15" s="11"/>
      <c r="I15" s="11"/>
      <c r="J15" s="11"/>
      <c r="K15" s="11"/>
      <c r="L15" s="14" t="s">
        <v>62</v>
      </c>
      <c r="M15" s="15">
        <f>+SUM(M11:M14)</f>
        <v>5509600000</v>
      </c>
      <c r="N15" s="15">
        <f t="shared" ref="N15:W15" si="0">+SUM(N11:N14)</f>
        <v>213714613</v>
      </c>
      <c r="O15" s="15">
        <f t="shared" si="0"/>
        <v>56714613</v>
      </c>
      <c r="P15" s="15">
        <f t="shared" si="0"/>
        <v>5666600000</v>
      </c>
      <c r="Q15" s="15">
        <f t="shared" si="0"/>
        <v>0</v>
      </c>
      <c r="R15" s="15">
        <f t="shared" si="0"/>
        <v>5634771780</v>
      </c>
      <c r="S15" s="15">
        <f t="shared" si="0"/>
        <v>31828220</v>
      </c>
      <c r="T15" s="15">
        <f t="shared" si="0"/>
        <v>5634771780</v>
      </c>
      <c r="U15" s="15">
        <f t="shared" si="0"/>
        <v>5617887393.3699999</v>
      </c>
      <c r="V15" s="15">
        <f t="shared" si="0"/>
        <v>5617887393.3699999</v>
      </c>
      <c r="W15" s="15">
        <f t="shared" si="0"/>
        <v>5617887393.3699999</v>
      </c>
    </row>
    <row r="16" spans="1:23" ht="22.5">
      <c r="A16" s="7" t="s">
        <v>28</v>
      </c>
      <c r="B16" s="8" t="s">
        <v>29</v>
      </c>
      <c r="C16" s="9" t="s">
        <v>40</v>
      </c>
      <c r="D16" s="7" t="s">
        <v>31</v>
      </c>
      <c r="E16" s="7">
        <v>2</v>
      </c>
      <c r="F16" s="7">
        <v>2</v>
      </c>
      <c r="G16" s="7"/>
      <c r="H16" s="7"/>
      <c r="I16" s="7" t="s">
        <v>32</v>
      </c>
      <c r="J16" s="7">
        <v>10</v>
      </c>
      <c r="K16" s="7" t="s">
        <v>33</v>
      </c>
      <c r="L16" s="8" t="s">
        <v>41</v>
      </c>
      <c r="M16" s="10">
        <v>807000000</v>
      </c>
      <c r="N16" s="10">
        <v>0</v>
      </c>
      <c r="O16" s="10">
        <v>0</v>
      </c>
      <c r="P16" s="10">
        <v>807000000</v>
      </c>
      <c r="Q16" s="10">
        <v>0</v>
      </c>
      <c r="R16" s="10">
        <v>806501931</v>
      </c>
      <c r="S16" s="10">
        <v>498069</v>
      </c>
      <c r="T16" s="10">
        <v>806501931</v>
      </c>
      <c r="U16" s="10">
        <v>793321937</v>
      </c>
      <c r="V16" s="10">
        <v>793321937</v>
      </c>
      <c r="W16" s="10">
        <v>793321937</v>
      </c>
    </row>
    <row r="17" spans="1:23" ht="22.5">
      <c r="A17" s="7" t="s">
        <v>28</v>
      </c>
      <c r="B17" s="8" t="s">
        <v>29</v>
      </c>
      <c r="C17" s="9" t="s">
        <v>40</v>
      </c>
      <c r="D17" s="7" t="s">
        <v>31</v>
      </c>
      <c r="E17" s="7">
        <v>2</v>
      </c>
      <c r="F17" s="7">
        <v>2</v>
      </c>
      <c r="G17" s="7"/>
      <c r="H17" s="7"/>
      <c r="I17" s="7" t="s">
        <v>39</v>
      </c>
      <c r="J17" s="7">
        <v>20</v>
      </c>
      <c r="K17" s="7" t="s">
        <v>33</v>
      </c>
      <c r="L17" s="8" t="s">
        <v>41</v>
      </c>
      <c r="M17" s="10">
        <v>963900000</v>
      </c>
      <c r="N17" s="10">
        <v>0</v>
      </c>
      <c r="O17" s="10">
        <v>0</v>
      </c>
      <c r="P17" s="10">
        <v>963900000</v>
      </c>
      <c r="Q17" s="10">
        <v>0</v>
      </c>
      <c r="R17" s="10">
        <v>963788164.40999997</v>
      </c>
      <c r="S17" s="10">
        <v>111835.59</v>
      </c>
      <c r="T17" s="10">
        <v>963788164.40999997</v>
      </c>
      <c r="U17" s="10">
        <v>940301695.34000003</v>
      </c>
      <c r="V17" s="10">
        <v>940301695.34000003</v>
      </c>
      <c r="W17" s="10">
        <v>940301695.34000003</v>
      </c>
    </row>
    <row r="18" spans="1:23" ht="22.5">
      <c r="A18" s="7" t="s">
        <v>28</v>
      </c>
      <c r="B18" s="8" t="s">
        <v>29</v>
      </c>
      <c r="C18" s="9" t="s">
        <v>40</v>
      </c>
      <c r="D18" s="7" t="s">
        <v>31</v>
      </c>
      <c r="E18" s="7">
        <v>2</v>
      </c>
      <c r="F18" s="7">
        <v>2</v>
      </c>
      <c r="G18" s="7"/>
      <c r="H18" s="7"/>
      <c r="I18" s="7" t="s">
        <v>39</v>
      </c>
      <c r="J18" s="7">
        <v>21</v>
      </c>
      <c r="K18" s="7" t="s">
        <v>33</v>
      </c>
      <c r="L18" s="8" t="s">
        <v>41</v>
      </c>
      <c r="M18" s="10">
        <v>4100000</v>
      </c>
      <c r="N18" s="10">
        <v>0</v>
      </c>
      <c r="O18" s="10">
        <v>0</v>
      </c>
      <c r="P18" s="10">
        <v>4100000</v>
      </c>
      <c r="Q18" s="10">
        <v>0</v>
      </c>
      <c r="R18" s="10">
        <v>3735889.12</v>
      </c>
      <c r="S18" s="10">
        <v>364110.88</v>
      </c>
      <c r="T18" s="10">
        <v>3735889.12</v>
      </c>
      <c r="U18" s="10">
        <v>3201590.82</v>
      </c>
      <c r="V18" s="10">
        <v>3201590.82</v>
      </c>
      <c r="W18" s="10">
        <v>3201590.82</v>
      </c>
    </row>
    <row r="19" spans="1:23" ht="25.5">
      <c r="A19" s="11"/>
      <c r="B19" s="12"/>
      <c r="C19" s="13"/>
      <c r="D19" s="11"/>
      <c r="E19" s="11"/>
      <c r="F19" s="11"/>
      <c r="G19" s="11"/>
      <c r="H19" s="11"/>
      <c r="I19" s="11"/>
      <c r="J19" s="11"/>
      <c r="K19" s="11"/>
      <c r="L19" s="14" t="s">
        <v>63</v>
      </c>
      <c r="M19" s="15">
        <f>+SUM(M16:M18)</f>
        <v>1775000000</v>
      </c>
      <c r="N19" s="15">
        <f t="shared" ref="N19:W19" si="1">+SUM(N16:N18)</f>
        <v>0</v>
      </c>
      <c r="O19" s="15">
        <f t="shared" si="1"/>
        <v>0</v>
      </c>
      <c r="P19" s="15">
        <f t="shared" si="1"/>
        <v>1775000000</v>
      </c>
      <c r="Q19" s="15">
        <f t="shared" si="1"/>
        <v>0</v>
      </c>
      <c r="R19" s="15">
        <f t="shared" si="1"/>
        <v>1774025984.5299997</v>
      </c>
      <c r="S19" s="15">
        <f t="shared" si="1"/>
        <v>974015.47</v>
      </c>
      <c r="T19" s="15">
        <f t="shared" si="1"/>
        <v>1774025984.5299997</v>
      </c>
      <c r="U19" s="15">
        <f t="shared" si="1"/>
        <v>1736825223.1600001</v>
      </c>
      <c r="V19" s="15">
        <f t="shared" si="1"/>
        <v>1736825223.1600001</v>
      </c>
      <c r="W19" s="15">
        <f t="shared" si="1"/>
        <v>1736825223.1600001</v>
      </c>
    </row>
    <row r="20" spans="1:23" ht="33.75">
      <c r="A20" s="7" t="s">
        <v>28</v>
      </c>
      <c r="B20" s="8" t="s">
        <v>29</v>
      </c>
      <c r="C20" s="9" t="s">
        <v>42</v>
      </c>
      <c r="D20" s="7" t="s">
        <v>31</v>
      </c>
      <c r="E20" s="7">
        <v>3</v>
      </c>
      <c r="F20" s="7">
        <v>4</v>
      </c>
      <c r="G20" s="7">
        <v>2</v>
      </c>
      <c r="H20" s="7">
        <v>12</v>
      </c>
      <c r="I20" s="7" t="s">
        <v>32</v>
      </c>
      <c r="J20" s="7">
        <v>10</v>
      </c>
      <c r="K20" s="7" t="s">
        <v>33</v>
      </c>
      <c r="L20" s="8" t="s">
        <v>43</v>
      </c>
      <c r="M20" s="10">
        <v>8200000</v>
      </c>
      <c r="N20" s="10">
        <v>6000000</v>
      </c>
      <c r="O20" s="10">
        <v>0</v>
      </c>
      <c r="P20" s="10">
        <v>14200000</v>
      </c>
      <c r="Q20" s="10">
        <v>0</v>
      </c>
      <c r="R20" s="10">
        <v>5975954.6299999999</v>
      </c>
      <c r="S20" s="10">
        <v>8224045.3700000001</v>
      </c>
      <c r="T20" s="10">
        <v>5975954.6299999999</v>
      </c>
      <c r="U20" s="10">
        <v>5975954.6299999999</v>
      </c>
      <c r="V20" s="10">
        <v>5975954.6299999999</v>
      </c>
      <c r="W20" s="10">
        <v>5975954.6299999999</v>
      </c>
    </row>
    <row r="21" spans="1:23">
      <c r="A21" s="7" t="s">
        <v>28</v>
      </c>
      <c r="B21" s="8" t="s">
        <v>29</v>
      </c>
      <c r="C21" s="9" t="s">
        <v>44</v>
      </c>
      <c r="D21" s="7" t="s">
        <v>31</v>
      </c>
      <c r="E21" s="7">
        <v>3</v>
      </c>
      <c r="F21" s="7">
        <v>10</v>
      </c>
      <c r="G21" s="7">
        <v>1</v>
      </c>
      <c r="H21" s="7">
        <v>1</v>
      </c>
      <c r="I21" s="7" t="s">
        <v>32</v>
      </c>
      <c r="J21" s="7">
        <v>11</v>
      </c>
      <c r="K21" s="7" t="s">
        <v>33</v>
      </c>
      <c r="L21" s="8" t="s">
        <v>45</v>
      </c>
      <c r="M21" s="10">
        <v>4100000</v>
      </c>
      <c r="N21" s="10">
        <v>0</v>
      </c>
      <c r="O21" s="10">
        <v>0</v>
      </c>
      <c r="P21" s="10">
        <v>4100000</v>
      </c>
      <c r="Q21" s="10">
        <v>0</v>
      </c>
      <c r="R21" s="10">
        <v>0</v>
      </c>
      <c r="S21" s="10">
        <v>4100000</v>
      </c>
      <c r="T21" s="10">
        <v>0</v>
      </c>
      <c r="U21" s="10">
        <v>0</v>
      </c>
      <c r="V21" s="10">
        <v>0</v>
      </c>
      <c r="W21" s="10">
        <v>0</v>
      </c>
    </row>
    <row r="22" spans="1:23" ht="25.5">
      <c r="A22" s="11"/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4" t="s">
        <v>64</v>
      </c>
      <c r="M22" s="15">
        <f>+SUM(M20:M21)</f>
        <v>12300000</v>
      </c>
      <c r="N22" s="15">
        <f t="shared" ref="N22:W22" si="2">+SUM(N20:N21)</f>
        <v>6000000</v>
      </c>
      <c r="O22" s="15">
        <f t="shared" si="2"/>
        <v>0</v>
      </c>
      <c r="P22" s="15">
        <f t="shared" si="2"/>
        <v>18300000</v>
      </c>
      <c r="Q22" s="15">
        <f t="shared" si="2"/>
        <v>0</v>
      </c>
      <c r="R22" s="15">
        <f t="shared" si="2"/>
        <v>5975954.6299999999</v>
      </c>
      <c r="S22" s="15">
        <f t="shared" si="2"/>
        <v>12324045.370000001</v>
      </c>
      <c r="T22" s="15">
        <f t="shared" si="2"/>
        <v>5975954.6299999999</v>
      </c>
      <c r="U22" s="15">
        <f t="shared" si="2"/>
        <v>5975954.6299999999</v>
      </c>
      <c r="V22" s="15">
        <f t="shared" si="2"/>
        <v>5975954.6299999999</v>
      </c>
      <c r="W22" s="15">
        <f t="shared" si="2"/>
        <v>5975954.6299999999</v>
      </c>
    </row>
    <row r="23" spans="1:23">
      <c r="A23" s="7" t="s">
        <v>28</v>
      </c>
      <c r="B23" s="8" t="s">
        <v>29</v>
      </c>
      <c r="C23" s="9" t="s">
        <v>46</v>
      </c>
      <c r="D23" s="7" t="s">
        <v>31</v>
      </c>
      <c r="E23" s="7">
        <v>8</v>
      </c>
      <c r="F23" s="7">
        <v>1</v>
      </c>
      <c r="G23" s="7"/>
      <c r="H23" s="7"/>
      <c r="I23" s="7" t="s">
        <v>32</v>
      </c>
      <c r="J23" s="7">
        <v>10</v>
      </c>
      <c r="K23" s="7" t="s">
        <v>33</v>
      </c>
      <c r="L23" s="8" t="s">
        <v>47</v>
      </c>
      <c r="M23" s="10">
        <v>27000000</v>
      </c>
      <c r="N23" s="10">
        <v>0</v>
      </c>
      <c r="O23" s="10">
        <v>2840500</v>
      </c>
      <c r="P23" s="10">
        <v>24159500</v>
      </c>
      <c r="Q23" s="10">
        <v>0</v>
      </c>
      <c r="R23" s="10">
        <v>17348861</v>
      </c>
      <c r="S23" s="10">
        <v>6810639</v>
      </c>
      <c r="T23" s="10">
        <v>17348861</v>
      </c>
      <c r="U23" s="10">
        <v>17348861</v>
      </c>
      <c r="V23" s="10">
        <v>17348861</v>
      </c>
      <c r="W23" s="10">
        <v>17348861</v>
      </c>
    </row>
    <row r="24" spans="1:23" ht="22.5">
      <c r="A24" s="7" t="s">
        <v>28</v>
      </c>
      <c r="B24" s="8" t="s">
        <v>29</v>
      </c>
      <c r="C24" s="9" t="s">
        <v>48</v>
      </c>
      <c r="D24" s="7" t="s">
        <v>31</v>
      </c>
      <c r="E24" s="7">
        <v>8</v>
      </c>
      <c r="F24" s="7">
        <v>3</v>
      </c>
      <c r="G24" s="7"/>
      <c r="H24" s="7"/>
      <c r="I24" s="7" t="s">
        <v>32</v>
      </c>
      <c r="J24" s="7">
        <v>10</v>
      </c>
      <c r="K24" s="7" t="s">
        <v>33</v>
      </c>
      <c r="L24" s="8" t="s">
        <v>49</v>
      </c>
      <c r="M24" s="10">
        <v>5200000</v>
      </c>
      <c r="N24" s="10">
        <v>0</v>
      </c>
      <c r="O24" s="10">
        <v>0</v>
      </c>
      <c r="P24" s="10">
        <v>5200000</v>
      </c>
      <c r="Q24" s="10">
        <v>0</v>
      </c>
      <c r="R24" s="10">
        <v>3388883</v>
      </c>
      <c r="S24" s="10">
        <v>1811117</v>
      </c>
      <c r="T24" s="10">
        <v>3388883</v>
      </c>
      <c r="U24" s="10">
        <v>3388883</v>
      </c>
      <c r="V24" s="10">
        <v>3388883</v>
      </c>
      <c r="W24" s="10">
        <v>3388883</v>
      </c>
    </row>
    <row r="25" spans="1:23" ht="22.5">
      <c r="A25" s="7" t="s">
        <v>28</v>
      </c>
      <c r="B25" s="8" t="s">
        <v>29</v>
      </c>
      <c r="C25" s="9" t="s">
        <v>48</v>
      </c>
      <c r="D25" s="7" t="s">
        <v>31</v>
      </c>
      <c r="E25" s="7">
        <v>8</v>
      </c>
      <c r="F25" s="7">
        <v>3</v>
      </c>
      <c r="G25" s="7"/>
      <c r="H25" s="7"/>
      <c r="I25" s="7" t="s">
        <v>39</v>
      </c>
      <c r="J25" s="7">
        <v>20</v>
      </c>
      <c r="K25" s="7" t="s">
        <v>33</v>
      </c>
      <c r="L25" s="8" t="s">
        <v>49</v>
      </c>
      <c r="M25" s="10">
        <v>2500000</v>
      </c>
      <c r="N25" s="10">
        <v>0</v>
      </c>
      <c r="O25" s="10">
        <v>0</v>
      </c>
      <c r="P25" s="10">
        <v>2500000</v>
      </c>
      <c r="Q25" s="10">
        <v>0</v>
      </c>
      <c r="R25" s="10">
        <v>1582500</v>
      </c>
      <c r="S25" s="10">
        <v>917500</v>
      </c>
      <c r="T25" s="10">
        <v>1582500</v>
      </c>
      <c r="U25" s="10">
        <v>1582500</v>
      </c>
      <c r="V25" s="10">
        <v>1582500</v>
      </c>
      <c r="W25" s="10">
        <v>1582500</v>
      </c>
    </row>
    <row r="26" spans="1:23" ht="22.5">
      <c r="A26" s="7" t="s">
        <v>28</v>
      </c>
      <c r="B26" s="8" t="s">
        <v>29</v>
      </c>
      <c r="C26" s="9" t="s">
        <v>50</v>
      </c>
      <c r="D26" s="7" t="s">
        <v>31</v>
      </c>
      <c r="E26" s="7">
        <v>8</v>
      </c>
      <c r="F26" s="7">
        <v>4</v>
      </c>
      <c r="G26" s="7">
        <v>1</v>
      </c>
      <c r="H26" s="7"/>
      <c r="I26" s="7" t="s">
        <v>32</v>
      </c>
      <c r="J26" s="7">
        <v>10</v>
      </c>
      <c r="K26" s="7" t="s">
        <v>33</v>
      </c>
      <c r="L26" s="8" t="s">
        <v>51</v>
      </c>
      <c r="M26" s="10">
        <v>0</v>
      </c>
      <c r="N26" s="10">
        <v>2840500</v>
      </c>
      <c r="O26" s="10">
        <v>2840500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1:23" ht="22.5">
      <c r="A27" s="7" t="s">
        <v>28</v>
      </c>
      <c r="B27" s="8" t="s">
        <v>29</v>
      </c>
      <c r="C27" s="9" t="s">
        <v>50</v>
      </c>
      <c r="D27" s="7" t="s">
        <v>31</v>
      </c>
      <c r="E27" s="7">
        <v>8</v>
      </c>
      <c r="F27" s="7">
        <v>4</v>
      </c>
      <c r="G27" s="7">
        <v>1</v>
      </c>
      <c r="H27" s="7"/>
      <c r="I27" s="7" t="s">
        <v>32</v>
      </c>
      <c r="J27" s="7">
        <v>10</v>
      </c>
      <c r="K27" s="7" t="s">
        <v>52</v>
      </c>
      <c r="L27" s="8" t="s">
        <v>51</v>
      </c>
      <c r="M27" s="10">
        <v>0</v>
      </c>
      <c r="N27" s="10">
        <v>2840500</v>
      </c>
      <c r="O27" s="10">
        <v>0</v>
      </c>
      <c r="P27" s="10">
        <v>2840500</v>
      </c>
      <c r="Q27" s="10">
        <v>0</v>
      </c>
      <c r="R27" s="10">
        <v>2840500</v>
      </c>
      <c r="S27" s="10">
        <v>0</v>
      </c>
      <c r="T27" s="10">
        <v>2840500</v>
      </c>
      <c r="U27" s="10">
        <v>2840500</v>
      </c>
      <c r="V27" s="10">
        <v>2840500</v>
      </c>
      <c r="W27" s="10">
        <v>2840500</v>
      </c>
    </row>
    <row r="28" spans="1:23" ht="22.5">
      <c r="A28" s="7" t="s">
        <v>28</v>
      </c>
      <c r="B28" s="8" t="s">
        <v>29</v>
      </c>
      <c r="C28" s="9" t="s">
        <v>50</v>
      </c>
      <c r="D28" s="7" t="s">
        <v>31</v>
      </c>
      <c r="E28" s="7">
        <v>8</v>
      </c>
      <c r="F28" s="7">
        <v>4</v>
      </c>
      <c r="G28" s="7">
        <v>1</v>
      </c>
      <c r="H28" s="7"/>
      <c r="I28" s="7" t="s">
        <v>32</v>
      </c>
      <c r="J28" s="7">
        <v>11</v>
      </c>
      <c r="K28" s="7" t="s">
        <v>52</v>
      </c>
      <c r="L28" s="8" t="s">
        <v>51</v>
      </c>
      <c r="M28" s="10">
        <v>15000000</v>
      </c>
      <c r="N28" s="10">
        <v>0</v>
      </c>
      <c r="O28" s="10">
        <v>0</v>
      </c>
      <c r="P28" s="10">
        <v>15000000</v>
      </c>
      <c r="Q28" s="10">
        <v>0</v>
      </c>
      <c r="R28" s="10">
        <v>15000000</v>
      </c>
      <c r="S28" s="10">
        <v>0</v>
      </c>
      <c r="T28" s="10">
        <v>15000000</v>
      </c>
      <c r="U28" s="10">
        <v>15000000</v>
      </c>
      <c r="V28" s="10">
        <v>15000000</v>
      </c>
      <c r="W28" s="10">
        <v>15000000</v>
      </c>
    </row>
    <row r="29" spans="1:23" ht="22.5">
      <c r="A29" s="7" t="s">
        <v>28</v>
      </c>
      <c r="B29" s="8" t="s">
        <v>29</v>
      </c>
      <c r="C29" s="9" t="s">
        <v>53</v>
      </c>
      <c r="D29" s="7" t="s">
        <v>31</v>
      </c>
      <c r="E29" s="7">
        <v>8</v>
      </c>
      <c r="F29" s="7">
        <v>5</v>
      </c>
      <c r="G29" s="7"/>
      <c r="H29" s="7"/>
      <c r="I29" s="7" t="s">
        <v>32</v>
      </c>
      <c r="J29" s="7">
        <v>10</v>
      </c>
      <c r="K29" s="7" t="s">
        <v>33</v>
      </c>
      <c r="L29" s="8" t="s">
        <v>54</v>
      </c>
      <c r="M29" s="10">
        <v>1000000</v>
      </c>
      <c r="N29" s="10">
        <v>0</v>
      </c>
      <c r="O29" s="10">
        <v>0</v>
      </c>
      <c r="P29" s="10">
        <v>1000000</v>
      </c>
      <c r="Q29" s="10">
        <v>0</v>
      </c>
      <c r="R29" s="10">
        <v>96826.49</v>
      </c>
      <c r="S29" s="10">
        <v>903173.51</v>
      </c>
      <c r="T29" s="10">
        <v>96826.49</v>
      </c>
      <c r="U29" s="10">
        <v>96826.49</v>
      </c>
      <c r="V29" s="10">
        <v>96826.49</v>
      </c>
      <c r="W29" s="10">
        <v>96826.49</v>
      </c>
    </row>
    <row r="30" spans="1:23" ht="51">
      <c r="A30" s="11"/>
      <c r="B30" s="12"/>
      <c r="C30" s="13"/>
      <c r="D30" s="11"/>
      <c r="E30" s="11"/>
      <c r="F30" s="11"/>
      <c r="G30" s="11"/>
      <c r="H30" s="11"/>
      <c r="I30" s="11"/>
      <c r="J30" s="11"/>
      <c r="K30" s="11"/>
      <c r="L30" s="14" t="s">
        <v>65</v>
      </c>
      <c r="M30" s="15">
        <f>+SUM(M23:M29)</f>
        <v>50700000</v>
      </c>
      <c r="N30" s="15">
        <f t="shared" ref="N30:W30" si="3">+SUM(N23:N29)</f>
        <v>5681000</v>
      </c>
      <c r="O30" s="15">
        <f t="shared" si="3"/>
        <v>5681000</v>
      </c>
      <c r="P30" s="15">
        <f t="shared" si="3"/>
        <v>50700000</v>
      </c>
      <c r="Q30" s="15">
        <f t="shared" si="3"/>
        <v>0</v>
      </c>
      <c r="R30" s="15">
        <f t="shared" si="3"/>
        <v>40257570.490000002</v>
      </c>
      <c r="S30" s="15">
        <f t="shared" si="3"/>
        <v>10442429.51</v>
      </c>
      <c r="T30" s="15">
        <f t="shared" si="3"/>
        <v>40257570.490000002</v>
      </c>
      <c r="U30" s="15">
        <f t="shared" si="3"/>
        <v>40257570.490000002</v>
      </c>
      <c r="V30" s="15">
        <f t="shared" si="3"/>
        <v>40257570.490000002</v>
      </c>
      <c r="W30" s="15">
        <f t="shared" si="3"/>
        <v>40257570.490000002</v>
      </c>
    </row>
    <row r="31" spans="1:23" ht="28.5">
      <c r="A31" s="11"/>
      <c r="B31" s="12"/>
      <c r="C31" s="13"/>
      <c r="D31" s="11"/>
      <c r="E31" s="11"/>
      <c r="F31" s="11"/>
      <c r="G31" s="11"/>
      <c r="H31" s="11"/>
      <c r="I31" s="11"/>
      <c r="J31" s="11"/>
      <c r="K31" s="11"/>
      <c r="L31" s="16" t="s">
        <v>66</v>
      </c>
      <c r="M31" s="15">
        <f>+M30+M22+M19+M15</f>
        <v>7347600000</v>
      </c>
      <c r="N31" s="15">
        <f t="shared" ref="N31:W31" si="4">+N30+N22+N19+N15</f>
        <v>225395613</v>
      </c>
      <c r="O31" s="15">
        <f t="shared" si="4"/>
        <v>62395613</v>
      </c>
      <c r="P31" s="15">
        <f t="shared" si="4"/>
        <v>7510600000</v>
      </c>
      <c r="Q31" s="15">
        <f t="shared" si="4"/>
        <v>0</v>
      </c>
      <c r="R31" s="15">
        <f t="shared" si="4"/>
        <v>7455031289.6499996</v>
      </c>
      <c r="S31" s="15">
        <f t="shared" si="4"/>
        <v>55568710.350000001</v>
      </c>
      <c r="T31" s="15">
        <f t="shared" si="4"/>
        <v>7455031289.6499996</v>
      </c>
      <c r="U31" s="15">
        <f t="shared" si="4"/>
        <v>7400946141.6499996</v>
      </c>
      <c r="V31" s="15">
        <f t="shared" si="4"/>
        <v>7400946141.6499996</v>
      </c>
      <c r="W31" s="15">
        <f t="shared" si="4"/>
        <v>7400946141.6499996</v>
      </c>
    </row>
    <row r="32" spans="1:23" ht="56.25">
      <c r="A32" s="7" t="s">
        <v>28</v>
      </c>
      <c r="B32" s="8" t="s">
        <v>29</v>
      </c>
      <c r="C32" s="9" t="s">
        <v>55</v>
      </c>
      <c r="D32" s="7" t="s">
        <v>56</v>
      </c>
      <c r="E32" s="7">
        <v>3301</v>
      </c>
      <c r="F32" s="7">
        <v>1603</v>
      </c>
      <c r="G32" s="7">
        <v>2</v>
      </c>
      <c r="H32" s="7"/>
      <c r="I32" s="7" t="s">
        <v>32</v>
      </c>
      <c r="J32" s="7">
        <v>11</v>
      </c>
      <c r="K32" s="7" t="s">
        <v>33</v>
      </c>
      <c r="L32" s="8" t="s">
        <v>57</v>
      </c>
      <c r="M32" s="10">
        <v>300000000</v>
      </c>
      <c r="N32" s="10">
        <v>0</v>
      </c>
      <c r="O32" s="10">
        <v>0</v>
      </c>
      <c r="P32" s="10">
        <v>300000000</v>
      </c>
      <c r="Q32" s="10">
        <v>0</v>
      </c>
      <c r="R32" s="10">
        <v>298014781</v>
      </c>
      <c r="S32" s="10">
        <v>1985219</v>
      </c>
      <c r="T32" s="10">
        <v>298014781</v>
      </c>
      <c r="U32" s="10">
        <v>256864983.97999999</v>
      </c>
      <c r="V32" s="10">
        <v>256864983.97999999</v>
      </c>
      <c r="W32" s="10">
        <v>256864983.97999999</v>
      </c>
    </row>
    <row r="33" spans="1:23" ht="78.75">
      <c r="A33" s="7" t="s">
        <v>28</v>
      </c>
      <c r="B33" s="8" t="s">
        <v>29</v>
      </c>
      <c r="C33" s="9" t="s">
        <v>58</v>
      </c>
      <c r="D33" s="7" t="s">
        <v>56</v>
      </c>
      <c r="E33" s="7">
        <v>3302</v>
      </c>
      <c r="F33" s="7">
        <v>1603</v>
      </c>
      <c r="G33" s="7">
        <v>2</v>
      </c>
      <c r="H33" s="7"/>
      <c r="I33" s="7" t="s">
        <v>32</v>
      </c>
      <c r="J33" s="7">
        <v>11</v>
      </c>
      <c r="K33" s="7" t="s">
        <v>33</v>
      </c>
      <c r="L33" s="8" t="s">
        <v>59</v>
      </c>
      <c r="M33" s="10">
        <v>3900677956</v>
      </c>
      <c r="N33" s="10">
        <v>0</v>
      </c>
      <c r="O33" s="10">
        <v>0</v>
      </c>
      <c r="P33" s="10">
        <v>3900677956</v>
      </c>
      <c r="Q33" s="10">
        <v>0</v>
      </c>
      <c r="R33" s="10">
        <v>3898266806</v>
      </c>
      <c r="S33" s="10">
        <v>2411150</v>
      </c>
      <c r="T33" s="10">
        <v>3898266806</v>
      </c>
      <c r="U33" s="10">
        <v>3726501226.02</v>
      </c>
      <c r="V33" s="10">
        <v>3726501226.02</v>
      </c>
      <c r="W33" s="10">
        <v>3726501226.02</v>
      </c>
    </row>
    <row r="34" spans="1:23" ht="78.75">
      <c r="A34" s="7" t="s">
        <v>28</v>
      </c>
      <c r="B34" s="8" t="s">
        <v>29</v>
      </c>
      <c r="C34" s="9" t="s">
        <v>58</v>
      </c>
      <c r="D34" s="7" t="s">
        <v>56</v>
      </c>
      <c r="E34" s="7">
        <v>3302</v>
      </c>
      <c r="F34" s="7">
        <v>1603</v>
      </c>
      <c r="G34" s="7">
        <v>2</v>
      </c>
      <c r="H34" s="7"/>
      <c r="I34" s="7" t="s">
        <v>39</v>
      </c>
      <c r="J34" s="7">
        <v>21</v>
      </c>
      <c r="K34" s="7" t="s">
        <v>33</v>
      </c>
      <c r="L34" s="8" t="s">
        <v>59</v>
      </c>
      <c r="M34" s="10">
        <v>585900000</v>
      </c>
      <c r="N34" s="10">
        <v>0</v>
      </c>
      <c r="O34" s="10">
        <v>0</v>
      </c>
      <c r="P34" s="10">
        <v>585900000</v>
      </c>
      <c r="Q34" s="10">
        <v>0</v>
      </c>
      <c r="R34" s="10">
        <v>585900000</v>
      </c>
      <c r="S34" s="10">
        <v>0</v>
      </c>
      <c r="T34" s="10">
        <v>585900000</v>
      </c>
      <c r="U34" s="10">
        <v>577407242</v>
      </c>
      <c r="V34" s="10">
        <v>577407242</v>
      </c>
      <c r="W34" s="10">
        <v>577407242</v>
      </c>
    </row>
    <row r="35" spans="1:23" ht="78.75">
      <c r="A35" s="7" t="s">
        <v>28</v>
      </c>
      <c r="B35" s="8" t="s">
        <v>29</v>
      </c>
      <c r="C35" s="9" t="s">
        <v>60</v>
      </c>
      <c r="D35" s="7" t="s">
        <v>56</v>
      </c>
      <c r="E35" s="7">
        <v>3399</v>
      </c>
      <c r="F35" s="7">
        <v>1603</v>
      </c>
      <c r="G35" s="7">
        <v>4</v>
      </c>
      <c r="H35" s="7"/>
      <c r="I35" s="7" t="s">
        <v>32</v>
      </c>
      <c r="J35" s="7">
        <v>11</v>
      </c>
      <c r="K35" s="7" t="s">
        <v>33</v>
      </c>
      <c r="L35" s="8" t="s">
        <v>61</v>
      </c>
      <c r="M35" s="10">
        <v>800000000</v>
      </c>
      <c r="N35" s="10">
        <v>0</v>
      </c>
      <c r="O35" s="10">
        <v>0</v>
      </c>
      <c r="P35" s="10">
        <v>800000000</v>
      </c>
      <c r="Q35" s="10">
        <v>0</v>
      </c>
      <c r="R35" s="10">
        <v>786708325.66999996</v>
      </c>
      <c r="S35" s="10">
        <v>13291674.33</v>
      </c>
      <c r="T35" s="10">
        <v>786708325.66999996</v>
      </c>
      <c r="U35" s="10">
        <v>629531802.66999996</v>
      </c>
      <c r="V35" s="10">
        <v>629531802.66999996</v>
      </c>
      <c r="W35" s="10">
        <v>629531802.66999996</v>
      </c>
    </row>
    <row r="36" spans="1:23" ht="28.5">
      <c r="A36" s="11"/>
      <c r="B36" s="12"/>
      <c r="C36" s="13"/>
      <c r="D36" s="11"/>
      <c r="E36" s="11"/>
      <c r="F36" s="11"/>
      <c r="G36" s="11"/>
      <c r="H36" s="11"/>
      <c r="I36" s="11"/>
      <c r="J36" s="11"/>
      <c r="K36" s="11"/>
      <c r="L36" s="16" t="s">
        <v>67</v>
      </c>
      <c r="M36" s="15">
        <f>+SUM(M32:M35)</f>
        <v>5586577956</v>
      </c>
      <c r="N36" s="15">
        <f t="shared" ref="N36:W36" si="5">+SUM(N32:N35)</f>
        <v>0</v>
      </c>
      <c r="O36" s="15">
        <f t="shared" si="5"/>
        <v>0</v>
      </c>
      <c r="P36" s="15">
        <f t="shared" si="5"/>
        <v>5586577956</v>
      </c>
      <c r="Q36" s="15">
        <f t="shared" si="5"/>
        <v>0</v>
      </c>
      <c r="R36" s="15">
        <f t="shared" si="5"/>
        <v>5568889912.6700001</v>
      </c>
      <c r="S36" s="15">
        <f t="shared" si="5"/>
        <v>17688043.329999998</v>
      </c>
      <c r="T36" s="15">
        <f t="shared" si="5"/>
        <v>5568889912.6700001</v>
      </c>
      <c r="U36" s="15">
        <f t="shared" si="5"/>
        <v>5190305254.6700001</v>
      </c>
      <c r="V36" s="15">
        <f t="shared" si="5"/>
        <v>5190305254.6700001</v>
      </c>
      <c r="W36" s="15">
        <f t="shared" si="5"/>
        <v>5190305254.6700001</v>
      </c>
    </row>
    <row r="37" spans="1:23" ht="37.5">
      <c r="A37" s="11"/>
      <c r="B37" s="12"/>
      <c r="C37" s="13"/>
      <c r="D37" s="11"/>
      <c r="E37" s="11"/>
      <c r="F37" s="11"/>
      <c r="G37" s="11"/>
      <c r="H37" s="11"/>
      <c r="I37" s="11"/>
      <c r="J37" s="11"/>
      <c r="K37" s="11"/>
      <c r="L37" s="17" t="s">
        <v>68</v>
      </c>
      <c r="M37" s="18">
        <f>+M36+M31</f>
        <v>12934177956</v>
      </c>
      <c r="N37" s="18">
        <f t="shared" ref="N37:W37" si="6">+N36+N31</f>
        <v>225395613</v>
      </c>
      <c r="O37" s="18">
        <f t="shared" si="6"/>
        <v>62395613</v>
      </c>
      <c r="P37" s="18">
        <f t="shared" si="6"/>
        <v>13097177956</v>
      </c>
      <c r="Q37" s="18">
        <f t="shared" si="6"/>
        <v>0</v>
      </c>
      <c r="R37" s="18">
        <f t="shared" si="6"/>
        <v>13023921202.32</v>
      </c>
      <c r="S37" s="18">
        <f t="shared" si="6"/>
        <v>73256753.680000007</v>
      </c>
      <c r="T37" s="18">
        <f t="shared" si="6"/>
        <v>13023921202.32</v>
      </c>
      <c r="U37" s="18">
        <f t="shared" si="6"/>
        <v>12591251396.32</v>
      </c>
      <c r="V37" s="18">
        <f t="shared" si="6"/>
        <v>12591251396.32</v>
      </c>
      <c r="W37" s="18">
        <f t="shared" si="6"/>
        <v>12591251396.32</v>
      </c>
    </row>
    <row r="38" spans="1:23">
      <c r="A38" s="2" t="s">
        <v>1</v>
      </c>
      <c r="B38" s="3" t="s">
        <v>1</v>
      </c>
      <c r="C38" s="4" t="s">
        <v>1</v>
      </c>
      <c r="D38" s="2" t="s">
        <v>1</v>
      </c>
      <c r="E38" s="2" t="s">
        <v>1</v>
      </c>
      <c r="F38" s="2" t="s">
        <v>1</v>
      </c>
      <c r="G38" s="2" t="s">
        <v>1</v>
      </c>
      <c r="H38" s="2" t="s">
        <v>1</v>
      </c>
      <c r="I38" s="2" t="s">
        <v>1</v>
      </c>
      <c r="J38" s="2" t="s">
        <v>1</v>
      </c>
      <c r="K38" s="2" t="s">
        <v>1</v>
      </c>
      <c r="L38" s="5" t="s">
        <v>1</v>
      </c>
      <c r="M38" s="6" t="s">
        <v>1</v>
      </c>
      <c r="N38" s="6" t="s">
        <v>1</v>
      </c>
      <c r="O38" s="6" t="s">
        <v>1</v>
      </c>
      <c r="P38" s="6" t="s">
        <v>1</v>
      </c>
      <c r="Q38" s="6" t="s">
        <v>1</v>
      </c>
      <c r="R38" s="6" t="s">
        <v>1</v>
      </c>
      <c r="S38" s="6" t="s">
        <v>1</v>
      </c>
      <c r="T38" s="6" t="s">
        <v>1</v>
      </c>
      <c r="U38" s="6" t="s">
        <v>1</v>
      </c>
      <c r="V38" s="6" t="s">
        <v>1</v>
      </c>
      <c r="W38" s="6" t="s">
        <v>1</v>
      </c>
    </row>
    <row r="39" spans="1:23" ht="33.950000000000003" customHeight="1"/>
  </sheetData>
  <mergeCells count="1">
    <mergeCell ref="A1:B6"/>
  </mergeCells>
  <pageMargins left="0.25" right="0.25" top="0.75" bottom="0.75" header="0.3" footer="0.3"/>
  <pageSetup paperSize="8" scale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showGridLines="0" topLeftCell="R34" workbookViewId="0">
      <selection activeCell="F23" sqref="F23"/>
    </sheetView>
  </sheetViews>
  <sheetFormatPr baseColWidth="10" defaultRowHeight="15"/>
  <cols>
    <col min="1" max="1" width="13.42578125" style="22" customWidth="1"/>
    <col min="2" max="2" width="27" style="22" customWidth="1"/>
    <col min="3" max="3" width="21.5703125" style="22" customWidth="1"/>
    <col min="4" max="11" width="5.42578125" style="22" customWidth="1"/>
    <col min="12" max="12" width="7" style="22" customWidth="1"/>
    <col min="13" max="13" width="9.5703125" style="22" customWidth="1"/>
    <col min="14" max="14" width="8" style="22" customWidth="1"/>
    <col min="15" max="15" width="9.5703125" style="22" customWidth="1"/>
    <col min="16" max="16" width="27.5703125" style="22" customWidth="1"/>
    <col min="17" max="27" width="18.85546875" style="22" customWidth="1"/>
    <col min="28" max="28" width="0" style="22" hidden="1" customWidth="1"/>
    <col min="29" max="29" width="6.42578125" style="22" customWidth="1"/>
    <col min="30" max="16384" width="11.42578125" style="22"/>
  </cols>
  <sheetData>
    <row r="1" spans="1:27">
      <c r="A1" s="20" t="s">
        <v>0</v>
      </c>
      <c r="B1" s="20">
        <v>2019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1</v>
      </c>
      <c r="X1" s="21" t="s">
        <v>1</v>
      </c>
      <c r="Y1" s="21" t="s">
        <v>1</v>
      </c>
      <c r="Z1" s="21" t="s">
        <v>1</v>
      </c>
      <c r="AA1" s="21" t="s">
        <v>1</v>
      </c>
    </row>
    <row r="2" spans="1:27">
      <c r="A2" s="20" t="s">
        <v>2</v>
      </c>
      <c r="B2" s="20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27">
      <c r="A3" s="20" t="s">
        <v>4</v>
      </c>
      <c r="B3" s="20" t="s">
        <v>70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27" ht="24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71</v>
      </c>
      <c r="J4" s="20" t="s">
        <v>72</v>
      </c>
      <c r="K4" s="20" t="s">
        <v>73</v>
      </c>
      <c r="L4" s="20" t="s">
        <v>74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0" t="s">
        <v>20</v>
      </c>
      <c r="U4" s="20" t="s">
        <v>21</v>
      </c>
      <c r="V4" s="20" t="s">
        <v>22</v>
      </c>
      <c r="W4" s="20" t="s">
        <v>23</v>
      </c>
      <c r="X4" s="20" t="s">
        <v>24</v>
      </c>
      <c r="Y4" s="20" t="s">
        <v>25</v>
      </c>
      <c r="Z4" s="20" t="s">
        <v>26</v>
      </c>
      <c r="AA4" s="20" t="s">
        <v>27</v>
      </c>
    </row>
    <row r="5" spans="1:27">
      <c r="A5" s="23" t="s">
        <v>28</v>
      </c>
      <c r="B5" s="24" t="s">
        <v>29</v>
      </c>
      <c r="C5" s="25" t="s">
        <v>75</v>
      </c>
      <c r="D5" s="23" t="s">
        <v>31</v>
      </c>
      <c r="E5" s="23" t="s">
        <v>76</v>
      </c>
      <c r="F5" s="23" t="s">
        <v>76</v>
      </c>
      <c r="G5" s="23" t="s">
        <v>76</v>
      </c>
      <c r="H5" s="23" t="s">
        <v>77</v>
      </c>
      <c r="I5" s="23" t="s">
        <v>77</v>
      </c>
      <c r="J5" s="23"/>
      <c r="K5" s="23"/>
      <c r="L5" s="23"/>
      <c r="M5" s="23" t="s">
        <v>32</v>
      </c>
      <c r="N5" s="23" t="s">
        <v>78</v>
      </c>
      <c r="O5" s="23" t="s">
        <v>33</v>
      </c>
      <c r="P5" s="24" t="s">
        <v>79</v>
      </c>
      <c r="Q5" s="26">
        <v>3085837155</v>
      </c>
      <c r="R5" s="26">
        <v>0</v>
      </c>
      <c r="S5" s="26">
        <v>98830000</v>
      </c>
      <c r="T5" s="26">
        <v>2987007155</v>
      </c>
      <c r="U5" s="26">
        <v>0</v>
      </c>
      <c r="V5" s="26">
        <v>2986519623</v>
      </c>
      <c r="W5" s="26">
        <v>487532</v>
      </c>
      <c r="X5" s="26">
        <v>2986519623</v>
      </c>
      <c r="Y5" s="26">
        <v>2986519623</v>
      </c>
      <c r="Z5" s="26">
        <v>2986519623</v>
      </c>
      <c r="AA5" s="26">
        <v>2986519623</v>
      </c>
    </row>
    <row r="6" spans="1:27">
      <c r="A6" s="23" t="s">
        <v>28</v>
      </c>
      <c r="B6" s="24" t="s">
        <v>29</v>
      </c>
      <c r="C6" s="25" t="s">
        <v>80</v>
      </c>
      <c r="D6" s="23" t="s">
        <v>31</v>
      </c>
      <c r="E6" s="23" t="s">
        <v>76</v>
      </c>
      <c r="F6" s="23" t="s">
        <v>76</v>
      </c>
      <c r="G6" s="23" t="s">
        <v>76</v>
      </c>
      <c r="H6" s="23" t="s">
        <v>77</v>
      </c>
      <c r="I6" s="23" t="s">
        <v>81</v>
      </c>
      <c r="J6" s="23"/>
      <c r="K6" s="23"/>
      <c r="L6" s="23"/>
      <c r="M6" s="23" t="s">
        <v>32</v>
      </c>
      <c r="N6" s="23" t="s">
        <v>78</v>
      </c>
      <c r="O6" s="23" t="s">
        <v>33</v>
      </c>
      <c r="P6" s="24" t="s">
        <v>82</v>
      </c>
      <c r="Q6" s="26">
        <v>13432620</v>
      </c>
      <c r="R6" s="26">
        <v>0</v>
      </c>
      <c r="S6" s="26">
        <v>3180686</v>
      </c>
      <c r="T6" s="26">
        <v>10251934</v>
      </c>
      <c r="U6" s="26">
        <v>0</v>
      </c>
      <c r="V6" s="26">
        <v>9151388</v>
      </c>
      <c r="W6" s="26">
        <v>1100546</v>
      </c>
      <c r="X6" s="26">
        <v>9151388</v>
      </c>
      <c r="Y6" s="26">
        <v>9151388</v>
      </c>
      <c r="Z6" s="26">
        <v>9151388</v>
      </c>
      <c r="AA6" s="26">
        <v>9151388</v>
      </c>
    </row>
    <row r="7" spans="1:27">
      <c r="A7" s="23" t="s">
        <v>28</v>
      </c>
      <c r="B7" s="24" t="s">
        <v>29</v>
      </c>
      <c r="C7" s="25" t="s">
        <v>83</v>
      </c>
      <c r="D7" s="23" t="s">
        <v>31</v>
      </c>
      <c r="E7" s="23" t="s">
        <v>76</v>
      </c>
      <c r="F7" s="23" t="s">
        <v>76</v>
      </c>
      <c r="G7" s="23" t="s">
        <v>76</v>
      </c>
      <c r="H7" s="23" t="s">
        <v>77</v>
      </c>
      <c r="I7" s="23" t="s">
        <v>84</v>
      </c>
      <c r="J7" s="23"/>
      <c r="K7" s="23"/>
      <c r="L7" s="23"/>
      <c r="M7" s="23" t="s">
        <v>32</v>
      </c>
      <c r="N7" s="23" t="s">
        <v>78</v>
      </c>
      <c r="O7" s="23" t="s">
        <v>33</v>
      </c>
      <c r="P7" s="24" t="s">
        <v>85</v>
      </c>
      <c r="Q7" s="26">
        <v>29603640</v>
      </c>
      <c r="R7" s="26">
        <v>0</v>
      </c>
      <c r="S7" s="26">
        <v>0</v>
      </c>
      <c r="T7" s="26">
        <v>29603640</v>
      </c>
      <c r="U7" s="26">
        <v>0</v>
      </c>
      <c r="V7" s="26">
        <v>27181991</v>
      </c>
      <c r="W7" s="26">
        <v>2421649</v>
      </c>
      <c r="X7" s="26">
        <v>27181991</v>
      </c>
      <c r="Y7" s="26">
        <v>27181991</v>
      </c>
      <c r="Z7" s="26">
        <v>27181991</v>
      </c>
      <c r="AA7" s="26">
        <v>27181991</v>
      </c>
    </row>
    <row r="8" spans="1:27">
      <c r="A8" s="23" t="s">
        <v>28</v>
      </c>
      <c r="B8" s="24" t="s">
        <v>29</v>
      </c>
      <c r="C8" s="25" t="s">
        <v>86</v>
      </c>
      <c r="D8" s="23" t="s">
        <v>31</v>
      </c>
      <c r="E8" s="23" t="s">
        <v>76</v>
      </c>
      <c r="F8" s="23" t="s">
        <v>76</v>
      </c>
      <c r="G8" s="23" t="s">
        <v>76</v>
      </c>
      <c r="H8" s="23" t="s">
        <v>77</v>
      </c>
      <c r="I8" s="23" t="s">
        <v>87</v>
      </c>
      <c r="J8" s="23"/>
      <c r="K8" s="23"/>
      <c r="L8" s="23"/>
      <c r="M8" s="23" t="s">
        <v>32</v>
      </c>
      <c r="N8" s="23" t="s">
        <v>78</v>
      </c>
      <c r="O8" s="23" t="s">
        <v>33</v>
      </c>
      <c r="P8" s="24" t="s">
        <v>88</v>
      </c>
      <c r="Q8" s="26">
        <v>38107152</v>
      </c>
      <c r="R8" s="26">
        <v>0</v>
      </c>
      <c r="S8" s="26">
        <v>0</v>
      </c>
      <c r="T8" s="26">
        <v>38107152</v>
      </c>
      <c r="U8" s="26">
        <v>0</v>
      </c>
      <c r="V8" s="26">
        <v>36755014</v>
      </c>
      <c r="W8" s="26">
        <v>1352138</v>
      </c>
      <c r="X8" s="26">
        <v>36755014</v>
      </c>
      <c r="Y8" s="26">
        <v>36755014</v>
      </c>
      <c r="Z8" s="26">
        <v>36755014</v>
      </c>
      <c r="AA8" s="26">
        <v>36755014</v>
      </c>
    </row>
    <row r="9" spans="1:27">
      <c r="A9" s="23" t="s">
        <v>28</v>
      </c>
      <c r="B9" s="24" t="s">
        <v>29</v>
      </c>
      <c r="C9" s="25" t="s">
        <v>89</v>
      </c>
      <c r="D9" s="23" t="s">
        <v>31</v>
      </c>
      <c r="E9" s="23" t="s">
        <v>76</v>
      </c>
      <c r="F9" s="23" t="s">
        <v>76</v>
      </c>
      <c r="G9" s="23" t="s">
        <v>76</v>
      </c>
      <c r="H9" s="23" t="s">
        <v>77</v>
      </c>
      <c r="I9" s="23" t="s">
        <v>90</v>
      </c>
      <c r="J9" s="23"/>
      <c r="K9" s="23"/>
      <c r="L9" s="23"/>
      <c r="M9" s="23" t="s">
        <v>32</v>
      </c>
      <c r="N9" s="23" t="s">
        <v>78</v>
      </c>
      <c r="O9" s="23" t="s">
        <v>33</v>
      </c>
      <c r="P9" s="24" t="s">
        <v>91</v>
      </c>
      <c r="Q9" s="26">
        <v>139112994</v>
      </c>
      <c r="R9" s="26">
        <v>0</v>
      </c>
      <c r="S9" s="26">
        <v>1817903</v>
      </c>
      <c r="T9" s="26">
        <v>137295091</v>
      </c>
      <c r="U9" s="26">
        <v>0</v>
      </c>
      <c r="V9" s="26">
        <v>135620953</v>
      </c>
      <c r="W9" s="26">
        <v>1674138</v>
      </c>
      <c r="X9" s="26">
        <v>135620953</v>
      </c>
      <c r="Y9" s="26">
        <v>135620953</v>
      </c>
      <c r="Z9" s="26">
        <v>135620953</v>
      </c>
      <c r="AA9" s="26">
        <v>135620953</v>
      </c>
    </row>
    <row r="10" spans="1:27" ht="22.5">
      <c r="A10" s="23" t="s">
        <v>28</v>
      </c>
      <c r="B10" s="24" t="s">
        <v>29</v>
      </c>
      <c r="C10" s="25" t="s">
        <v>92</v>
      </c>
      <c r="D10" s="23" t="s">
        <v>31</v>
      </c>
      <c r="E10" s="23" t="s">
        <v>76</v>
      </c>
      <c r="F10" s="23" t="s">
        <v>76</v>
      </c>
      <c r="G10" s="23" t="s">
        <v>76</v>
      </c>
      <c r="H10" s="23" t="s">
        <v>77</v>
      </c>
      <c r="I10" s="23" t="s">
        <v>93</v>
      </c>
      <c r="J10" s="23"/>
      <c r="K10" s="23"/>
      <c r="L10" s="23"/>
      <c r="M10" s="23" t="s">
        <v>32</v>
      </c>
      <c r="N10" s="23" t="s">
        <v>78</v>
      </c>
      <c r="O10" s="23" t="s">
        <v>33</v>
      </c>
      <c r="P10" s="24" t="s">
        <v>94</v>
      </c>
      <c r="Q10" s="26">
        <v>98670665</v>
      </c>
      <c r="R10" s="26">
        <v>1903521</v>
      </c>
      <c r="S10" s="26">
        <v>1576060</v>
      </c>
      <c r="T10" s="26">
        <v>98998126</v>
      </c>
      <c r="U10" s="26">
        <v>0</v>
      </c>
      <c r="V10" s="26">
        <v>98998126</v>
      </c>
      <c r="W10" s="26">
        <v>0</v>
      </c>
      <c r="X10" s="26">
        <v>98998126</v>
      </c>
      <c r="Y10" s="26">
        <v>98998126</v>
      </c>
      <c r="Z10" s="26">
        <v>98998126</v>
      </c>
      <c r="AA10" s="26">
        <v>98998126</v>
      </c>
    </row>
    <row r="11" spans="1:27" ht="22.5">
      <c r="A11" s="23" t="s">
        <v>28</v>
      </c>
      <c r="B11" s="24" t="s">
        <v>29</v>
      </c>
      <c r="C11" s="25" t="s">
        <v>95</v>
      </c>
      <c r="D11" s="23" t="s">
        <v>31</v>
      </c>
      <c r="E11" s="23" t="s">
        <v>76</v>
      </c>
      <c r="F11" s="23" t="s">
        <v>76</v>
      </c>
      <c r="G11" s="23" t="s">
        <v>76</v>
      </c>
      <c r="H11" s="23" t="s">
        <v>77</v>
      </c>
      <c r="I11" s="23" t="s">
        <v>96</v>
      </c>
      <c r="J11" s="23"/>
      <c r="K11" s="23"/>
      <c r="L11" s="23"/>
      <c r="M11" s="23" t="s">
        <v>32</v>
      </c>
      <c r="N11" s="23" t="s">
        <v>78</v>
      </c>
      <c r="O11" s="23" t="s">
        <v>33</v>
      </c>
      <c r="P11" s="24" t="s">
        <v>97</v>
      </c>
      <c r="Q11" s="26">
        <v>10000000</v>
      </c>
      <c r="R11" s="26">
        <v>5326057</v>
      </c>
      <c r="S11" s="26">
        <v>0</v>
      </c>
      <c r="T11" s="26">
        <v>15326057</v>
      </c>
      <c r="U11" s="26">
        <v>0</v>
      </c>
      <c r="V11" s="26">
        <v>15326057</v>
      </c>
      <c r="W11" s="26">
        <v>0</v>
      </c>
      <c r="X11" s="26">
        <v>15326057</v>
      </c>
      <c r="Y11" s="26">
        <v>15326057</v>
      </c>
      <c r="Z11" s="26">
        <v>15326057</v>
      </c>
      <c r="AA11" s="26">
        <v>15326057</v>
      </c>
    </row>
    <row r="12" spans="1:27">
      <c r="A12" s="23" t="s">
        <v>28</v>
      </c>
      <c r="B12" s="24" t="s">
        <v>29</v>
      </c>
      <c r="C12" s="25" t="s">
        <v>98</v>
      </c>
      <c r="D12" s="23" t="s">
        <v>31</v>
      </c>
      <c r="E12" s="23" t="s">
        <v>76</v>
      </c>
      <c r="F12" s="23" t="s">
        <v>76</v>
      </c>
      <c r="G12" s="23" t="s">
        <v>76</v>
      </c>
      <c r="H12" s="23" t="s">
        <v>77</v>
      </c>
      <c r="I12" s="23" t="s">
        <v>99</v>
      </c>
      <c r="J12" s="23"/>
      <c r="K12" s="23"/>
      <c r="L12" s="23"/>
      <c r="M12" s="23" t="s">
        <v>32</v>
      </c>
      <c r="N12" s="23" t="s">
        <v>78</v>
      </c>
      <c r="O12" s="23" t="s">
        <v>33</v>
      </c>
      <c r="P12" s="24" t="s">
        <v>100</v>
      </c>
      <c r="Q12" s="26">
        <v>239700530</v>
      </c>
      <c r="R12" s="26">
        <v>101192498</v>
      </c>
      <c r="S12" s="26">
        <v>37884613</v>
      </c>
      <c r="T12" s="26">
        <v>303008415</v>
      </c>
      <c r="U12" s="26">
        <v>0</v>
      </c>
      <c r="V12" s="26">
        <v>303008415</v>
      </c>
      <c r="W12" s="26">
        <v>0</v>
      </c>
      <c r="X12" s="26">
        <v>303008415</v>
      </c>
      <c r="Y12" s="26">
        <v>303008415</v>
      </c>
      <c r="Z12" s="26">
        <v>303008415</v>
      </c>
      <c r="AA12" s="26">
        <v>303008415</v>
      </c>
    </row>
    <row r="13" spans="1:27">
      <c r="A13" s="23" t="s">
        <v>28</v>
      </c>
      <c r="B13" s="24" t="s">
        <v>29</v>
      </c>
      <c r="C13" s="25" t="s">
        <v>101</v>
      </c>
      <c r="D13" s="23" t="s">
        <v>31</v>
      </c>
      <c r="E13" s="23" t="s">
        <v>76</v>
      </c>
      <c r="F13" s="23" t="s">
        <v>76</v>
      </c>
      <c r="G13" s="23" t="s">
        <v>76</v>
      </c>
      <c r="H13" s="23" t="s">
        <v>77</v>
      </c>
      <c r="I13" s="23" t="s">
        <v>102</v>
      </c>
      <c r="J13" s="23"/>
      <c r="K13" s="23"/>
      <c r="L13" s="23"/>
      <c r="M13" s="23" t="s">
        <v>32</v>
      </c>
      <c r="N13" s="23" t="s">
        <v>78</v>
      </c>
      <c r="O13" s="23" t="s">
        <v>33</v>
      </c>
      <c r="P13" s="24" t="s">
        <v>103</v>
      </c>
      <c r="Q13" s="26">
        <v>194535244</v>
      </c>
      <c r="R13" s="26">
        <v>0</v>
      </c>
      <c r="S13" s="26">
        <v>21847427</v>
      </c>
      <c r="T13" s="26">
        <v>172687817</v>
      </c>
      <c r="U13" s="26">
        <v>0</v>
      </c>
      <c r="V13" s="26">
        <v>149611366</v>
      </c>
      <c r="W13" s="26">
        <v>23076451</v>
      </c>
      <c r="X13" s="26">
        <v>149611366</v>
      </c>
      <c r="Y13" s="26">
        <v>149611366</v>
      </c>
      <c r="Z13" s="26">
        <v>149611366</v>
      </c>
      <c r="AA13" s="26">
        <v>149611366</v>
      </c>
    </row>
    <row r="14" spans="1:27">
      <c r="A14" s="23" t="s">
        <v>28</v>
      </c>
      <c r="B14" s="24" t="s">
        <v>29</v>
      </c>
      <c r="C14" s="25" t="s">
        <v>104</v>
      </c>
      <c r="D14" s="23" t="s">
        <v>31</v>
      </c>
      <c r="E14" s="23" t="s">
        <v>76</v>
      </c>
      <c r="F14" s="23" t="s">
        <v>76</v>
      </c>
      <c r="G14" s="23" t="s">
        <v>105</v>
      </c>
      <c r="H14" s="23" t="s">
        <v>77</v>
      </c>
      <c r="I14" s="23"/>
      <c r="J14" s="23"/>
      <c r="K14" s="23"/>
      <c r="L14" s="23"/>
      <c r="M14" s="23" t="s">
        <v>32</v>
      </c>
      <c r="N14" s="23" t="s">
        <v>78</v>
      </c>
      <c r="O14" s="23" t="s">
        <v>33</v>
      </c>
      <c r="P14" s="24" t="s">
        <v>106</v>
      </c>
      <c r="Q14" s="26">
        <v>394366306</v>
      </c>
      <c r="R14" s="26">
        <v>2000000</v>
      </c>
      <c r="S14" s="26">
        <v>2907445</v>
      </c>
      <c r="T14" s="26">
        <v>393458861</v>
      </c>
      <c r="U14" s="26">
        <v>0</v>
      </c>
      <c r="V14" s="26">
        <v>393458861</v>
      </c>
      <c r="W14" s="26">
        <v>0</v>
      </c>
      <c r="X14" s="26">
        <v>393458861</v>
      </c>
      <c r="Y14" s="26">
        <v>393458861</v>
      </c>
      <c r="Z14" s="26">
        <v>393458861</v>
      </c>
      <c r="AA14" s="26">
        <v>393458861</v>
      </c>
    </row>
    <row r="15" spans="1:27">
      <c r="A15" s="23" t="s">
        <v>28</v>
      </c>
      <c r="B15" s="24" t="s">
        <v>29</v>
      </c>
      <c r="C15" s="25" t="s">
        <v>107</v>
      </c>
      <c r="D15" s="23" t="s">
        <v>31</v>
      </c>
      <c r="E15" s="23" t="s">
        <v>76</v>
      </c>
      <c r="F15" s="23" t="s">
        <v>76</v>
      </c>
      <c r="G15" s="23" t="s">
        <v>105</v>
      </c>
      <c r="H15" s="23" t="s">
        <v>108</v>
      </c>
      <c r="I15" s="23"/>
      <c r="J15" s="23"/>
      <c r="K15" s="23"/>
      <c r="L15" s="23"/>
      <c r="M15" s="23" t="s">
        <v>32</v>
      </c>
      <c r="N15" s="23" t="s">
        <v>78</v>
      </c>
      <c r="O15" s="23" t="s">
        <v>33</v>
      </c>
      <c r="P15" s="24" t="s">
        <v>109</v>
      </c>
      <c r="Q15" s="26">
        <v>274729736</v>
      </c>
      <c r="R15" s="26">
        <v>8222737</v>
      </c>
      <c r="S15" s="26">
        <v>0</v>
      </c>
      <c r="T15" s="26">
        <v>282952473</v>
      </c>
      <c r="U15" s="26">
        <v>0</v>
      </c>
      <c r="V15" s="26">
        <v>282952473</v>
      </c>
      <c r="W15" s="26">
        <v>0</v>
      </c>
      <c r="X15" s="26">
        <v>282952473</v>
      </c>
      <c r="Y15" s="26">
        <v>282952473</v>
      </c>
      <c r="Z15" s="26">
        <v>282952473</v>
      </c>
      <c r="AA15" s="26">
        <v>282952473</v>
      </c>
    </row>
    <row r="16" spans="1:27">
      <c r="A16" s="23" t="s">
        <v>28</v>
      </c>
      <c r="B16" s="24" t="s">
        <v>29</v>
      </c>
      <c r="C16" s="25" t="s">
        <v>110</v>
      </c>
      <c r="D16" s="23" t="s">
        <v>31</v>
      </c>
      <c r="E16" s="23" t="s">
        <v>76</v>
      </c>
      <c r="F16" s="23" t="s">
        <v>76</v>
      </c>
      <c r="G16" s="23" t="s">
        <v>105</v>
      </c>
      <c r="H16" s="23" t="s">
        <v>81</v>
      </c>
      <c r="I16" s="23"/>
      <c r="J16" s="23"/>
      <c r="K16" s="23"/>
      <c r="L16" s="23"/>
      <c r="M16" s="23" t="s">
        <v>32</v>
      </c>
      <c r="N16" s="23" t="s">
        <v>78</v>
      </c>
      <c r="O16" s="23" t="s">
        <v>33</v>
      </c>
      <c r="P16" s="24" t="s">
        <v>111</v>
      </c>
      <c r="Q16" s="26">
        <v>309894420</v>
      </c>
      <c r="R16" s="26">
        <v>0</v>
      </c>
      <c r="S16" s="26">
        <v>9843554</v>
      </c>
      <c r="T16" s="26">
        <v>300050866</v>
      </c>
      <c r="U16" s="26">
        <v>0</v>
      </c>
      <c r="V16" s="26">
        <v>300050866</v>
      </c>
      <c r="W16" s="26">
        <v>0</v>
      </c>
      <c r="X16" s="26">
        <v>300050866</v>
      </c>
      <c r="Y16" s="26">
        <v>283166479.37</v>
      </c>
      <c r="Z16" s="26">
        <v>283166479.37</v>
      </c>
      <c r="AA16" s="26">
        <v>283166479.37</v>
      </c>
    </row>
    <row r="17" spans="1:27" ht="22.5">
      <c r="A17" s="23" t="s">
        <v>28</v>
      </c>
      <c r="B17" s="24" t="s">
        <v>29</v>
      </c>
      <c r="C17" s="25" t="s">
        <v>112</v>
      </c>
      <c r="D17" s="23" t="s">
        <v>31</v>
      </c>
      <c r="E17" s="23" t="s">
        <v>76</v>
      </c>
      <c r="F17" s="23" t="s">
        <v>76</v>
      </c>
      <c r="G17" s="23" t="s">
        <v>105</v>
      </c>
      <c r="H17" s="23" t="s">
        <v>84</v>
      </c>
      <c r="I17" s="23"/>
      <c r="J17" s="23"/>
      <c r="K17" s="23"/>
      <c r="L17" s="23"/>
      <c r="M17" s="23" t="s">
        <v>32</v>
      </c>
      <c r="N17" s="23" t="s">
        <v>78</v>
      </c>
      <c r="O17" s="23" t="s">
        <v>33</v>
      </c>
      <c r="P17" s="24" t="s">
        <v>113</v>
      </c>
      <c r="Q17" s="26">
        <v>137636872</v>
      </c>
      <c r="R17" s="26">
        <v>9401528</v>
      </c>
      <c r="S17" s="26">
        <v>0</v>
      </c>
      <c r="T17" s="26">
        <v>147038400</v>
      </c>
      <c r="U17" s="26">
        <v>0</v>
      </c>
      <c r="V17" s="26">
        <v>147038400</v>
      </c>
      <c r="W17" s="26">
        <v>0</v>
      </c>
      <c r="X17" s="26">
        <v>147038400</v>
      </c>
      <c r="Y17" s="26">
        <v>147038400</v>
      </c>
      <c r="Z17" s="26">
        <v>147038400</v>
      </c>
      <c r="AA17" s="26">
        <v>147038400</v>
      </c>
    </row>
    <row r="18" spans="1:27" ht="22.5">
      <c r="A18" s="23" t="s">
        <v>28</v>
      </c>
      <c r="B18" s="24" t="s">
        <v>29</v>
      </c>
      <c r="C18" s="25" t="s">
        <v>114</v>
      </c>
      <c r="D18" s="23" t="s">
        <v>31</v>
      </c>
      <c r="E18" s="23" t="s">
        <v>76</v>
      </c>
      <c r="F18" s="23" t="s">
        <v>76</v>
      </c>
      <c r="G18" s="23" t="s">
        <v>105</v>
      </c>
      <c r="H18" s="23" t="s">
        <v>87</v>
      </c>
      <c r="I18" s="23"/>
      <c r="J18" s="23"/>
      <c r="K18" s="23"/>
      <c r="L18" s="23"/>
      <c r="M18" s="23" t="s">
        <v>32</v>
      </c>
      <c r="N18" s="23" t="s">
        <v>78</v>
      </c>
      <c r="O18" s="23" t="s">
        <v>33</v>
      </c>
      <c r="P18" s="24" t="s">
        <v>115</v>
      </c>
      <c r="Q18" s="26">
        <v>33326577</v>
      </c>
      <c r="R18" s="26">
        <v>0</v>
      </c>
      <c r="S18" s="26">
        <v>3688577</v>
      </c>
      <c r="T18" s="26">
        <v>29638000</v>
      </c>
      <c r="U18" s="26">
        <v>0</v>
      </c>
      <c r="V18" s="26">
        <v>29638000</v>
      </c>
      <c r="W18" s="26">
        <v>0</v>
      </c>
      <c r="X18" s="26">
        <v>29638000</v>
      </c>
      <c r="Y18" s="26">
        <v>29638000</v>
      </c>
      <c r="Z18" s="26">
        <v>29638000</v>
      </c>
      <c r="AA18" s="26">
        <v>29638000</v>
      </c>
    </row>
    <row r="19" spans="1:27">
      <c r="A19" s="23" t="s">
        <v>28</v>
      </c>
      <c r="B19" s="24" t="s">
        <v>29</v>
      </c>
      <c r="C19" s="25" t="s">
        <v>116</v>
      </c>
      <c r="D19" s="23" t="s">
        <v>31</v>
      </c>
      <c r="E19" s="23" t="s">
        <v>76</v>
      </c>
      <c r="F19" s="23" t="s">
        <v>76</v>
      </c>
      <c r="G19" s="23" t="s">
        <v>105</v>
      </c>
      <c r="H19" s="23" t="s">
        <v>90</v>
      </c>
      <c r="I19" s="23"/>
      <c r="J19" s="23"/>
      <c r="K19" s="23"/>
      <c r="L19" s="23"/>
      <c r="M19" s="23" t="s">
        <v>32</v>
      </c>
      <c r="N19" s="23" t="s">
        <v>78</v>
      </c>
      <c r="O19" s="23" t="s">
        <v>33</v>
      </c>
      <c r="P19" s="24" t="s">
        <v>117</v>
      </c>
      <c r="Q19" s="26">
        <v>103227654</v>
      </c>
      <c r="R19" s="26">
        <v>7073646</v>
      </c>
      <c r="S19" s="26">
        <v>0</v>
      </c>
      <c r="T19" s="26">
        <v>110301300</v>
      </c>
      <c r="U19" s="26">
        <v>0</v>
      </c>
      <c r="V19" s="26">
        <v>110301300</v>
      </c>
      <c r="W19" s="26">
        <v>0</v>
      </c>
      <c r="X19" s="26">
        <v>110301300</v>
      </c>
      <c r="Y19" s="26">
        <v>110301300</v>
      </c>
      <c r="Z19" s="26">
        <v>110301300</v>
      </c>
      <c r="AA19" s="26">
        <v>110301300</v>
      </c>
    </row>
    <row r="20" spans="1:27">
      <c r="A20" s="23" t="s">
        <v>28</v>
      </c>
      <c r="B20" s="24" t="s">
        <v>29</v>
      </c>
      <c r="C20" s="25" t="s">
        <v>118</v>
      </c>
      <c r="D20" s="23" t="s">
        <v>31</v>
      </c>
      <c r="E20" s="23" t="s">
        <v>76</v>
      </c>
      <c r="F20" s="23" t="s">
        <v>76</v>
      </c>
      <c r="G20" s="23" t="s">
        <v>105</v>
      </c>
      <c r="H20" s="23" t="s">
        <v>93</v>
      </c>
      <c r="I20" s="23"/>
      <c r="J20" s="23"/>
      <c r="K20" s="23"/>
      <c r="L20" s="23"/>
      <c r="M20" s="23" t="s">
        <v>32</v>
      </c>
      <c r="N20" s="23" t="s">
        <v>78</v>
      </c>
      <c r="O20" s="23" t="s">
        <v>33</v>
      </c>
      <c r="P20" s="24" t="s">
        <v>119</v>
      </c>
      <c r="Q20" s="26">
        <v>68818435</v>
      </c>
      <c r="R20" s="26">
        <v>4741665</v>
      </c>
      <c r="S20" s="26">
        <v>0</v>
      </c>
      <c r="T20" s="26">
        <v>73560100</v>
      </c>
      <c r="U20" s="26">
        <v>0</v>
      </c>
      <c r="V20" s="26">
        <v>73560100</v>
      </c>
      <c r="W20" s="26">
        <v>0</v>
      </c>
      <c r="X20" s="26">
        <v>73560100</v>
      </c>
      <c r="Y20" s="26">
        <v>73560100</v>
      </c>
      <c r="Z20" s="26">
        <v>73560100</v>
      </c>
      <c r="AA20" s="26">
        <v>73560100</v>
      </c>
    </row>
    <row r="21" spans="1:27">
      <c r="A21" s="23" t="s">
        <v>28</v>
      </c>
      <c r="B21" s="24" t="s">
        <v>29</v>
      </c>
      <c r="C21" s="25" t="s">
        <v>120</v>
      </c>
      <c r="D21" s="23" t="s">
        <v>31</v>
      </c>
      <c r="E21" s="23" t="s">
        <v>76</v>
      </c>
      <c r="F21" s="23" t="s">
        <v>76</v>
      </c>
      <c r="G21" s="23" t="s">
        <v>121</v>
      </c>
      <c r="H21" s="23" t="s">
        <v>77</v>
      </c>
      <c r="I21" s="23" t="s">
        <v>77</v>
      </c>
      <c r="J21" s="23"/>
      <c r="K21" s="23"/>
      <c r="L21" s="23"/>
      <c r="M21" s="23" t="s">
        <v>32</v>
      </c>
      <c r="N21" s="23" t="s">
        <v>78</v>
      </c>
      <c r="O21" s="23" t="s">
        <v>33</v>
      </c>
      <c r="P21" s="24" t="s">
        <v>122</v>
      </c>
      <c r="Q21" s="26">
        <v>100000000</v>
      </c>
      <c r="R21" s="26">
        <v>108632276</v>
      </c>
      <c r="S21" s="26">
        <v>3510881</v>
      </c>
      <c r="T21" s="26">
        <v>205121395</v>
      </c>
      <c r="U21" s="26">
        <v>0</v>
      </c>
      <c r="V21" s="26">
        <v>204780113</v>
      </c>
      <c r="W21" s="26">
        <v>341282</v>
      </c>
      <c r="X21" s="26">
        <v>204780113</v>
      </c>
      <c r="Y21" s="26">
        <v>204780113</v>
      </c>
      <c r="Z21" s="26">
        <v>204780113</v>
      </c>
      <c r="AA21" s="26">
        <v>204780113</v>
      </c>
    </row>
    <row r="22" spans="1:27" ht="22.5">
      <c r="A22" s="23" t="s">
        <v>28</v>
      </c>
      <c r="B22" s="24" t="s">
        <v>29</v>
      </c>
      <c r="C22" s="25" t="s">
        <v>123</v>
      </c>
      <c r="D22" s="23" t="s">
        <v>31</v>
      </c>
      <c r="E22" s="23" t="s">
        <v>76</v>
      </c>
      <c r="F22" s="23" t="s">
        <v>76</v>
      </c>
      <c r="G22" s="23" t="s">
        <v>121</v>
      </c>
      <c r="H22" s="23" t="s">
        <v>77</v>
      </c>
      <c r="I22" s="23" t="s">
        <v>108</v>
      </c>
      <c r="J22" s="23"/>
      <c r="K22" s="23"/>
      <c r="L22" s="23"/>
      <c r="M22" s="23" t="s">
        <v>32</v>
      </c>
      <c r="N22" s="23" t="s">
        <v>78</v>
      </c>
      <c r="O22" s="23" t="s">
        <v>33</v>
      </c>
      <c r="P22" s="24" t="s">
        <v>124</v>
      </c>
      <c r="Q22" s="26">
        <v>0</v>
      </c>
      <c r="R22" s="26">
        <v>8000000</v>
      </c>
      <c r="S22" s="26">
        <v>1216743</v>
      </c>
      <c r="T22" s="26">
        <v>6783257</v>
      </c>
      <c r="U22" s="26">
        <v>0</v>
      </c>
      <c r="V22" s="26">
        <v>6783257</v>
      </c>
      <c r="W22" s="26">
        <v>0</v>
      </c>
      <c r="X22" s="26">
        <v>6783257</v>
      </c>
      <c r="Y22" s="26">
        <v>6783257</v>
      </c>
      <c r="Z22" s="26">
        <v>6783257</v>
      </c>
      <c r="AA22" s="26">
        <v>6783257</v>
      </c>
    </row>
    <row r="23" spans="1:27" ht="22.5">
      <c r="A23" s="23" t="s">
        <v>28</v>
      </c>
      <c r="B23" s="24" t="s">
        <v>29</v>
      </c>
      <c r="C23" s="25" t="s">
        <v>123</v>
      </c>
      <c r="D23" s="23" t="s">
        <v>31</v>
      </c>
      <c r="E23" s="23" t="s">
        <v>76</v>
      </c>
      <c r="F23" s="23" t="s">
        <v>76</v>
      </c>
      <c r="G23" s="23" t="s">
        <v>121</v>
      </c>
      <c r="H23" s="23" t="s">
        <v>77</v>
      </c>
      <c r="I23" s="23" t="s">
        <v>108</v>
      </c>
      <c r="J23" s="23"/>
      <c r="K23" s="23"/>
      <c r="L23" s="23"/>
      <c r="M23" s="23" t="s">
        <v>39</v>
      </c>
      <c r="N23" s="23" t="s">
        <v>125</v>
      </c>
      <c r="O23" s="23" t="s">
        <v>33</v>
      </c>
      <c r="P23" s="24" t="s">
        <v>124</v>
      </c>
      <c r="Q23" s="26">
        <v>21600000</v>
      </c>
      <c r="R23" s="26">
        <v>0</v>
      </c>
      <c r="S23" s="26">
        <v>0</v>
      </c>
      <c r="T23" s="26">
        <v>21600000</v>
      </c>
      <c r="U23" s="26">
        <v>0</v>
      </c>
      <c r="V23" s="26">
        <v>21126642</v>
      </c>
      <c r="W23" s="26">
        <v>473358</v>
      </c>
      <c r="X23" s="26">
        <v>21126642</v>
      </c>
      <c r="Y23" s="26">
        <v>21126642</v>
      </c>
      <c r="Z23" s="26">
        <v>21126642</v>
      </c>
      <c r="AA23" s="26">
        <v>21126642</v>
      </c>
    </row>
    <row r="24" spans="1:27" ht="22.5">
      <c r="A24" s="23" t="s">
        <v>28</v>
      </c>
      <c r="B24" s="24" t="s">
        <v>29</v>
      </c>
      <c r="C24" s="25" t="s">
        <v>126</v>
      </c>
      <c r="D24" s="23" t="s">
        <v>31</v>
      </c>
      <c r="E24" s="23" t="s">
        <v>76</v>
      </c>
      <c r="F24" s="23" t="s">
        <v>76</v>
      </c>
      <c r="G24" s="23" t="s">
        <v>121</v>
      </c>
      <c r="H24" s="23" t="s">
        <v>77</v>
      </c>
      <c r="I24" s="23" t="s">
        <v>81</v>
      </c>
      <c r="J24" s="23"/>
      <c r="K24" s="23"/>
      <c r="L24" s="23"/>
      <c r="M24" s="23" t="s">
        <v>32</v>
      </c>
      <c r="N24" s="23" t="s">
        <v>78</v>
      </c>
      <c r="O24" s="23" t="s">
        <v>33</v>
      </c>
      <c r="P24" s="24" t="s">
        <v>127</v>
      </c>
      <c r="Q24" s="26">
        <v>13212117</v>
      </c>
      <c r="R24" s="26">
        <v>7791761</v>
      </c>
      <c r="S24" s="26">
        <v>2697021</v>
      </c>
      <c r="T24" s="26">
        <v>18306857</v>
      </c>
      <c r="U24" s="26">
        <v>0</v>
      </c>
      <c r="V24" s="26">
        <v>18306853</v>
      </c>
      <c r="W24" s="26">
        <v>4</v>
      </c>
      <c r="X24" s="26">
        <v>18306853</v>
      </c>
      <c r="Y24" s="26">
        <v>18306853</v>
      </c>
      <c r="Z24" s="26">
        <v>18306853</v>
      </c>
      <c r="AA24" s="26">
        <v>18306853</v>
      </c>
    </row>
    <row r="25" spans="1:27">
      <c r="A25" s="23" t="s">
        <v>28</v>
      </c>
      <c r="B25" s="24" t="s">
        <v>29</v>
      </c>
      <c r="C25" s="25" t="s">
        <v>128</v>
      </c>
      <c r="D25" s="23" t="s">
        <v>31</v>
      </c>
      <c r="E25" s="23" t="s">
        <v>76</v>
      </c>
      <c r="F25" s="23" t="s">
        <v>76</v>
      </c>
      <c r="G25" s="23" t="s">
        <v>121</v>
      </c>
      <c r="H25" s="23" t="s">
        <v>108</v>
      </c>
      <c r="I25" s="23"/>
      <c r="J25" s="23"/>
      <c r="K25" s="23"/>
      <c r="L25" s="23"/>
      <c r="M25" s="23" t="s">
        <v>32</v>
      </c>
      <c r="N25" s="23" t="s">
        <v>78</v>
      </c>
      <c r="O25" s="23" t="s">
        <v>33</v>
      </c>
      <c r="P25" s="24" t="s">
        <v>129</v>
      </c>
      <c r="Q25" s="26">
        <v>68051457</v>
      </c>
      <c r="R25" s="26">
        <v>87513340</v>
      </c>
      <c r="S25" s="26">
        <v>9578147</v>
      </c>
      <c r="T25" s="26">
        <v>145986650</v>
      </c>
      <c r="U25" s="26">
        <v>0</v>
      </c>
      <c r="V25" s="26">
        <v>145986650</v>
      </c>
      <c r="W25" s="26">
        <v>0</v>
      </c>
      <c r="X25" s="26">
        <v>145986650</v>
      </c>
      <c r="Y25" s="26">
        <v>145986650</v>
      </c>
      <c r="Z25" s="26">
        <v>145986650</v>
      </c>
      <c r="AA25" s="26">
        <v>145986650</v>
      </c>
    </row>
    <row r="26" spans="1:27">
      <c r="A26" s="23" t="s">
        <v>28</v>
      </c>
      <c r="B26" s="24" t="s">
        <v>29</v>
      </c>
      <c r="C26" s="25" t="s">
        <v>130</v>
      </c>
      <c r="D26" s="23" t="s">
        <v>31</v>
      </c>
      <c r="E26" s="23" t="s">
        <v>76</v>
      </c>
      <c r="F26" s="23" t="s">
        <v>76</v>
      </c>
      <c r="G26" s="23" t="s">
        <v>121</v>
      </c>
      <c r="H26" s="23" t="s">
        <v>131</v>
      </c>
      <c r="I26" s="23"/>
      <c r="J26" s="23"/>
      <c r="K26" s="23"/>
      <c r="L26" s="23"/>
      <c r="M26" s="23" t="s">
        <v>32</v>
      </c>
      <c r="N26" s="23" t="s">
        <v>78</v>
      </c>
      <c r="O26" s="23" t="s">
        <v>33</v>
      </c>
      <c r="P26" s="24" t="s">
        <v>132</v>
      </c>
      <c r="Q26" s="26">
        <v>88507582</v>
      </c>
      <c r="R26" s="26">
        <v>23472979</v>
      </c>
      <c r="S26" s="26">
        <v>24035210</v>
      </c>
      <c r="T26" s="26">
        <v>87945351</v>
      </c>
      <c r="U26" s="26">
        <v>0</v>
      </c>
      <c r="V26" s="26">
        <v>87046674</v>
      </c>
      <c r="W26" s="26">
        <v>898677</v>
      </c>
      <c r="X26" s="26">
        <v>87046674</v>
      </c>
      <c r="Y26" s="26">
        <v>87046674</v>
      </c>
      <c r="Z26" s="26">
        <v>87046674</v>
      </c>
      <c r="AA26" s="26">
        <v>87046674</v>
      </c>
    </row>
    <row r="27" spans="1:27">
      <c r="A27" s="23" t="s">
        <v>28</v>
      </c>
      <c r="B27" s="24" t="s">
        <v>29</v>
      </c>
      <c r="C27" s="25" t="s">
        <v>133</v>
      </c>
      <c r="D27" s="23" t="s">
        <v>31</v>
      </c>
      <c r="E27" s="23" t="s">
        <v>76</v>
      </c>
      <c r="F27" s="23" t="s">
        <v>76</v>
      </c>
      <c r="G27" s="23" t="s">
        <v>121</v>
      </c>
      <c r="H27" s="23" t="s">
        <v>134</v>
      </c>
      <c r="I27" s="23"/>
      <c r="J27" s="23"/>
      <c r="K27" s="23"/>
      <c r="L27" s="23"/>
      <c r="M27" s="23" t="s">
        <v>32</v>
      </c>
      <c r="N27" s="23" t="s">
        <v>78</v>
      </c>
      <c r="O27" s="23" t="s">
        <v>33</v>
      </c>
      <c r="P27" s="24" t="s">
        <v>135</v>
      </c>
      <c r="Q27" s="26">
        <v>47228844</v>
      </c>
      <c r="R27" s="26">
        <v>30033706</v>
      </c>
      <c r="S27" s="26">
        <v>25691447</v>
      </c>
      <c r="T27" s="26">
        <v>51571103</v>
      </c>
      <c r="U27" s="26">
        <v>0</v>
      </c>
      <c r="V27" s="26">
        <v>51568658</v>
      </c>
      <c r="W27" s="26">
        <v>2445</v>
      </c>
      <c r="X27" s="26">
        <v>51568658</v>
      </c>
      <c r="Y27" s="26">
        <v>51568658</v>
      </c>
      <c r="Z27" s="26">
        <v>51568658</v>
      </c>
      <c r="AA27" s="26">
        <v>51568658</v>
      </c>
    </row>
    <row r="28" spans="1:27" ht="45">
      <c r="A28" s="23" t="s">
        <v>28</v>
      </c>
      <c r="B28" s="24" t="s">
        <v>29</v>
      </c>
      <c r="C28" s="25" t="s">
        <v>136</v>
      </c>
      <c r="D28" s="23" t="s">
        <v>31</v>
      </c>
      <c r="E28" s="23" t="s">
        <v>105</v>
      </c>
      <c r="F28" s="23" t="s">
        <v>105</v>
      </c>
      <c r="G28" s="23" t="s">
        <v>76</v>
      </c>
      <c r="H28" s="23" t="s">
        <v>108</v>
      </c>
      <c r="I28" s="23"/>
      <c r="J28" s="23"/>
      <c r="K28" s="23"/>
      <c r="L28" s="23"/>
      <c r="M28" s="23" t="s">
        <v>32</v>
      </c>
      <c r="N28" s="23" t="s">
        <v>78</v>
      </c>
      <c r="O28" s="23" t="s">
        <v>33</v>
      </c>
      <c r="P28" s="24" t="s">
        <v>137</v>
      </c>
      <c r="Q28" s="26">
        <v>2530000</v>
      </c>
      <c r="R28" s="26">
        <v>12856097</v>
      </c>
      <c r="S28" s="26">
        <v>2385074</v>
      </c>
      <c r="T28" s="26">
        <v>13001023</v>
      </c>
      <c r="U28" s="26">
        <v>0</v>
      </c>
      <c r="V28" s="26">
        <v>12680023</v>
      </c>
      <c r="W28" s="26">
        <v>321000</v>
      </c>
      <c r="X28" s="26">
        <v>12680023</v>
      </c>
      <c r="Y28" s="26">
        <v>12680023</v>
      </c>
      <c r="Z28" s="26">
        <v>12680023</v>
      </c>
      <c r="AA28" s="26">
        <v>12680023</v>
      </c>
    </row>
    <row r="29" spans="1:27" ht="45">
      <c r="A29" s="23" t="s">
        <v>28</v>
      </c>
      <c r="B29" s="24" t="s">
        <v>29</v>
      </c>
      <c r="C29" s="25" t="s">
        <v>136</v>
      </c>
      <c r="D29" s="23" t="s">
        <v>31</v>
      </c>
      <c r="E29" s="23" t="s">
        <v>105</v>
      </c>
      <c r="F29" s="23" t="s">
        <v>105</v>
      </c>
      <c r="G29" s="23" t="s">
        <v>76</v>
      </c>
      <c r="H29" s="23" t="s">
        <v>108</v>
      </c>
      <c r="I29" s="23"/>
      <c r="J29" s="23"/>
      <c r="K29" s="23"/>
      <c r="L29" s="23"/>
      <c r="M29" s="23" t="s">
        <v>39</v>
      </c>
      <c r="N29" s="23" t="s">
        <v>125</v>
      </c>
      <c r="O29" s="23" t="s">
        <v>33</v>
      </c>
      <c r="P29" s="24" t="s">
        <v>137</v>
      </c>
      <c r="Q29" s="26">
        <v>35000000</v>
      </c>
      <c r="R29" s="26">
        <v>11515976.93</v>
      </c>
      <c r="S29" s="26">
        <v>8380189.9299999997</v>
      </c>
      <c r="T29" s="26">
        <v>38135787</v>
      </c>
      <c r="U29" s="26">
        <v>0</v>
      </c>
      <c r="V29" s="26">
        <v>38135787</v>
      </c>
      <c r="W29" s="26">
        <v>0</v>
      </c>
      <c r="X29" s="26">
        <v>38135787</v>
      </c>
      <c r="Y29" s="26">
        <v>31356561</v>
      </c>
      <c r="Z29" s="26">
        <v>31356561</v>
      </c>
      <c r="AA29" s="26">
        <v>31356561</v>
      </c>
    </row>
    <row r="30" spans="1:27" ht="45">
      <c r="A30" s="23" t="s">
        <v>28</v>
      </c>
      <c r="B30" s="24" t="s">
        <v>29</v>
      </c>
      <c r="C30" s="25" t="s">
        <v>138</v>
      </c>
      <c r="D30" s="23" t="s">
        <v>31</v>
      </c>
      <c r="E30" s="23" t="s">
        <v>105</v>
      </c>
      <c r="F30" s="23" t="s">
        <v>105</v>
      </c>
      <c r="G30" s="23" t="s">
        <v>76</v>
      </c>
      <c r="H30" s="23" t="s">
        <v>81</v>
      </c>
      <c r="I30" s="23"/>
      <c r="J30" s="23"/>
      <c r="K30" s="23"/>
      <c r="L30" s="23"/>
      <c r="M30" s="23" t="s">
        <v>32</v>
      </c>
      <c r="N30" s="23" t="s">
        <v>78</v>
      </c>
      <c r="O30" s="23" t="s">
        <v>33</v>
      </c>
      <c r="P30" s="24" t="s">
        <v>139</v>
      </c>
      <c r="Q30" s="26">
        <v>11150000</v>
      </c>
      <c r="R30" s="26">
        <v>3823515.93</v>
      </c>
      <c r="S30" s="26">
        <v>4960838</v>
      </c>
      <c r="T30" s="26">
        <v>10012677.93</v>
      </c>
      <c r="U30" s="26">
        <v>0</v>
      </c>
      <c r="V30" s="26">
        <v>10012677.93</v>
      </c>
      <c r="W30" s="26">
        <v>0</v>
      </c>
      <c r="X30" s="26">
        <v>10012677.93</v>
      </c>
      <c r="Y30" s="26">
        <v>9040536</v>
      </c>
      <c r="Z30" s="26">
        <v>9040536</v>
      </c>
      <c r="AA30" s="26">
        <v>9040536</v>
      </c>
    </row>
    <row r="31" spans="1:27" ht="45">
      <c r="A31" s="23" t="s">
        <v>28</v>
      </c>
      <c r="B31" s="24" t="s">
        <v>29</v>
      </c>
      <c r="C31" s="25" t="s">
        <v>138</v>
      </c>
      <c r="D31" s="23" t="s">
        <v>31</v>
      </c>
      <c r="E31" s="23" t="s">
        <v>105</v>
      </c>
      <c r="F31" s="23" t="s">
        <v>105</v>
      </c>
      <c r="G31" s="23" t="s">
        <v>76</v>
      </c>
      <c r="H31" s="23" t="s">
        <v>81</v>
      </c>
      <c r="I31" s="23"/>
      <c r="J31" s="23"/>
      <c r="K31" s="23"/>
      <c r="L31" s="23"/>
      <c r="M31" s="23" t="s">
        <v>39</v>
      </c>
      <c r="N31" s="23" t="s">
        <v>125</v>
      </c>
      <c r="O31" s="23" t="s">
        <v>33</v>
      </c>
      <c r="P31" s="24" t="s">
        <v>139</v>
      </c>
      <c r="Q31" s="26">
        <v>14000000</v>
      </c>
      <c r="R31" s="26">
        <v>5350690.07</v>
      </c>
      <c r="S31" s="26">
        <v>0</v>
      </c>
      <c r="T31" s="26">
        <v>19350690.07</v>
      </c>
      <c r="U31" s="26">
        <v>0</v>
      </c>
      <c r="V31" s="26">
        <v>19350690.07</v>
      </c>
      <c r="W31" s="26">
        <v>0</v>
      </c>
      <c r="X31" s="26">
        <v>19350690.07</v>
      </c>
      <c r="Y31" s="26">
        <v>13478487</v>
      </c>
      <c r="Z31" s="26">
        <v>13478487</v>
      </c>
      <c r="AA31" s="26">
        <v>13478487</v>
      </c>
    </row>
    <row r="32" spans="1:27" ht="45">
      <c r="A32" s="23" t="s">
        <v>28</v>
      </c>
      <c r="B32" s="24" t="s">
        <v>29</v>
      </c>
      <c r="C32" s="25" t="s">
        <v>138</v>
      </c>
      <c r="D32" s="23" t="s">
        <v>31</v>
      </c>
      <c r="E32" s="23" t="s">
        <v>105</v>
      </c>
      <c r="F32" s="23" t="s">
        <v>105</v>
      </c>
      <c r="G32" s="23" t="s">
        <v>76</v>
      </c>
      <c r="H32" s="23" t="s">
        <v>81</v>
      </c>
      <c r="I32" s="23"/>
      <c r="J32" s="23"/>
      <c r="K32" s="23"/>
      <c r="L32" s="23"/>
      <c r="M32" s="23" t="s">
        <v>39</v>
      </c>
      <c r="N32" s="23" t="s">
        <v>140</v>
      </c>
      <c r="O32" s="23" t="s">
        <v>33</v>
      </c>
      <c r="P32" s="24" t="s">
        <v>139</v>
      </c>
      <c r="Q32" s="26">
        <v>0</v>
      </c>
      <c r="R32" s="26">
        <v>456168</v>
      </c>
      <c r="S32" s="26">
        <v>0</v>
      </c>
      <c r="T32" s="26">
        <v>456168</v>
      </c>
      <c r="U32" s="26">
        <v>0</v>
      </c>
      <c r="V32" s="26">
        <v>456168</v>
      </c>
      <c r="W32" s="26">
        <v>0</v>
      </c>
      <c r="X32" s="26">
        <v>456168</v>
      </c>
      <c r="Y32" s="26">
        <v>0</v>
      </c>
      <c r="Z32" s="26">
        <v>0</v>
      </c>
      <c r="AA32" s="26">
        <v>0</v>
      </c>
    </row>
    <row r="33" spans="1:27" ht="22.5">
      <c r="A33" s="23" t="s">
        <v>28</v>
      </c>
      <c r="B33" s="24" t="s">
        <v>29</v>
      </c>
      <c r="C33" s="25" t="s">
        <v>141</v>
      </c>
      <c r="D33" s="23" t="s">
        <v>31</v>
      </c>
      <c r="E33" s="23" t="s">
        <v>105</v>
      </c>
      <c r="F33" s="23" t="s">
        <v>105</v>
      </c>
      <c r="G33" s="23" t="s">
        <v>76</v>
      </c>
      <c r="H33" s="23" t="s">
        <v>84</v>
      </c>
      <c r="I33" s="23"/>
      <c r="J33" s="23"/>
      <c r="K33" s="23"/>
      <c r="L33" s="23"/>
      <c r="M33" s="23" t="s">
        <v>32</v>
      </c>
      <c r="N33" s="23" t="s">
        <v>78</v>
      </c>
      <c r="O33" s="23" t="s">
        <v>33</v>
      </c>
      <c r="P33" s="24" t="s">
        <v>142</v>
      </c>
      <c r="Q33" s="26">
        <v>12000000</v>
      </c>
      <c r="R33" s="26">
        <v>14792523</v>
      </c>
      <c r="S33" s="26">
        <v>1100450</v>
      </c>
      <c r="T33" s="26">
        <v>25692073</v>
      </c>
      <c r="U33" s="26">
        <v>0</v>
      </c>
      <c r="V33" s="26">
        <v>25692073</v>
      </c>
      <c r="W33" s="26">
        <v>0</v>
      </c>
      <c r="X33" s="26">
        <v>25692073</v>
      </c>
      <c r="Y33" s="26">
        <v>25692073</v>
      </c>
      <c r="Z33" s="26">
        <v>25692073</v>
      </c>
      <c r="AA33" s="26">
        <v>25692073</v>
      </c>
    </row>
    <row r="34" spans="1:27" ht="22.5">
      <c r="A34" s="23" t="s">
        <v>28</v>
      </c>
      <c r="B34" s="24" t="s">
        <v>29</v>
      </c>
      <c r="C34" s="25" t="s">
        <v>141</v>
      </c>
      <c r="D34" s="23" t="s">
        <v>31</v>
      </c>
      <c r="E34" s="23" t="s">
        <v>105</v>
      </c>
      <c r="F34" s="23" t="s">
        <v>105</v>
      </c>
      <c r="G34" s="23" t="s">
        <v>76</v>
      </c>
      <c r="H34" s="23" t="s">
        <v>84</v>
      </c>
      <c r="I34" s="23"/>
      <c r="J34" s="23"/>
      <c r="K34" s="23"/>
      <c r="L34" s="23"/>
      <c r="M34" s="23" t="s">
        <v>39</v>
      </c>
      <c r="N34" s="23" t="s">
        <v>125</v>
      </c>
      <c r="O34" s="23" t="s">
        <v>33</v>
      </c>
      <c r="P34" s="24" t="s">
        <v>142</v>
      </c>
      <c r="Q34" s="26">
        <v>8963317</v>
      </c>
      <c r="R34" s="26">
        <v>1759364</v>
      </c>
      <c r="S34" s="26">
        <v>4</v>
      </c>
      <c r="T34" s="26">
        <v>10722677</v>
      </c>
      <c r="U34" s="26">
        <v>0</v>
      </c>
      <c r="V34" s="26">
        <v>10722677</v>
      </c>
      <c r="W34" s="26">
        <v>0</v>
      </c>
      <c r="X34" s="26">
        <v>10722677</v>
      </c>
      <c r="Y34" s="26">
        <v>10722677</v>
      </c>
      <c r="Z34" s="26">
        <v>10722677</v>
      </c>
      <c r="AA34" s="26">
        <v>10722677</v>
      </c>
    </row>
    <row r="35" spans="1:27" ht="67.5">
      <c r="A35" s="23" t="s">
        <v>28</v>
      </c>
      <c r="B35" s="24" t="s">
        <v>29</v>
      </c>
      <c r="C35" s="25" t="s">
        <v>143</v>
      </c>
      <c r="D35" s="23" t="s">
        <v>31</v>
      </c>
      <c r="E35" s="23" t="s">
        <v>105</v>
      </c>
      <c r="F35" s="23" t="s">
        <v>105</v>
      </c>
      <c r="G35" s="23" t="s">
        <v>105</v>
      </c>
      <c r="H35" s="23" t="s">
        <v>90</v>
      </c>
      <c r="I35" s="23"/>
      <c r="J35" s="23"/>
      <c r="K35" s="23"/>
      <c r="L35" s="23"/>
      <c r="M35" s="23" t="s">
        <v>32</v>
      </c>
      <c r="N35" s="23" t="s">
        <v>78</v>
      </c>
      <c r="O35" s="23" t="s">
        <v>33</v>
      </c>
      <c r="P35" s="24" t="s">
        <v>144</v>
      </c>
      <c r="Q35" s="26">
        <v>90836000</v>
      </c>
      <c r="R35" s="26">
        <v>13378647.699999999</v>
      </c>
      <c r="S35" s="26">
        <v>0</v>
      </c>
      <c r="T35" s="26">
        <v>104214647.7</v>
      </c>
      <c r="U35" s="26">
        <v>0</v>
      </c>
      <c r="V35" s="26">
        <v>104214647.7</v>
      </c>
      <c r="W35" s="26">
        <v>0</v>
      </c>
      <c r="X35" s="26">
        <v>104214647.7</v>
      </c>
      <c r="Y35" s="26">
        <v>102192098</v>
      </c>
      <c r="Z35" s="26">
        <v>102192098</v>
      </c>
      <c r="AA35" s="26">
        <v>102192098</v>
      </c>
    </row>
    <row r="36" spans="1:27" ht="67.5">
      <c r="A36" s="23" t="s">
        <v>28</v>
      </c>
      <c r="B36" s="24" t="s">
        <v>29</v>
      </c>
      <c r="C36" s="25" t="s">
        <v>143</v>
      </c>
      <c r="D36" s="23" t="s">
        <v>31</v>
      </c>
      <c r="E36" s="23" t="s">
        <v>105</v>
      </c>
      <c r="F36" s="23" t="s">
        <v>105</v>
      </c>
      <c r="G36" s="23" t="s">
        <v>105</v>
      </c>
      <c r="H36" s="23" t="s">
        <v>90</v>
      </c>
      <c r="I36" s="23"/>
      <c r="J36" s="23"/>
      <c r="K36" s="23"/>
      <c r="L36" s="23"/>
      <c r="M36" s="23" t="s">
        <v>39</v>
      </c>
      <c r="N36" s="23" t="s">
        <v>125</v>
      </c>
      <c r="O36" s="23" t="s">
        <v>33</v>
      </c>
      <c r="P36" s="24" t="s">
        <v>144</v>
      </c>
      <c r="Q36" s="26">
        <v>217605656</v>
      </c>
      <c r="R36" s="26">
        <v>3858948</v>
      </c>
      <c r="S36" s="26">
        <v>6305038</v>
      </c>
      <c r="T36" s="26">
        <v>215159566</v>
      </c>
      <c r="U36" s="26">
        <v>0</v>
      </c>
      <c r="V36" s="26">
        <v>215159566</v>
      </c>
      <c r="W36" s="26">
        <v>0</v>
      </c>
      <c r="X36" s="26">
        <v>215159566</v>
      </c>
      <c r="Y36" s="26">
        <v>209483526</v>
      </c>
      <c r="Z36" s="26">
        <v>209483526</v>
      </c>
      <c r="AA36" s="26">
        <v>209483526</v>
      </c>
    </row>
    <row r="37" spans="1:27" ht="67.5">
      <c r="A37" s="23" t="s">
        <v>28</v>
      </c>
      <c r="B37" s="24" t="s">
        <v>29</v>
      </c>
      <c r="C37" s="25" t="s">
        <v>143</v>
      </c>
      <c r="D37" s="23" t="s">
        <v>31</v>
      </c>
      <c r="E37" s="23" t="s">
        <v>105</v>
      </c>
      <c r="F37" s="23" t="s">
        <v>105</v>
      </c>
      <c r="G37" s="23" t="s">
        <v>105</v>
      </c>
      <c r="H37" s="23" t="s">
        <v>90</v>
      </c>
      <c r="I37" s="23"/>
      <c r="J37" s="23"/>
      <c r="K37" s="23"/>
      <c r="L37" s="23"/>
      <c r="M37" s="23" t="s">
        <v>39</v>
      </c>
      <c r="N37" s="23" t="s">
        <v>140</v>
      </c>
      <c r="O37" s="23" t="s">
        <v>33</v>
      </c>
      <c r="P37" s="24" t="s">
        <v>144</v>
      </c>
      <c r="Q37" s="26">
        <v>0</v>
      </c>
      <c r="R37" s="26">
        <v>442241.18</v>
      </c>
      <c r="S37" s="26">
        <v>0</v>
      </c>
      <c r="T37" s="26">
        <v>442241.18</v>
      </c>
      <c r="U37" s="26">
        <v>0</v>
      </c>
      <c r="V37" s="26">
        <v>78130.3</v>
      </c>
      <c r="W37" s="26">
        <v>364110.88</v>
      </c>
      <c r="X37" s="26">
        <v>78130.3</v>
      </c>
      <c r="Y37" s="26">
        <v>0</v>
      </c>
      <c r="Z37" s="26">
        <v>0</v>
      </c>
      <c r="AA37" s="26">
        <v>0</v>
      </c>
    </row>
    <row r="38" spans="1:27" ht="45">
      <c r="A38" s="23" t="s">
        <v>28</v>
      </c>
      <c r="B38" s="24" t="s">
        <v>29</v>
      </c>
      <c r="C38" s="25" t="s">
        <v>145</v>
      </c>
      <c r="D38" s="23" t="s">
        <v>31</v>
      </c>
      <c r="E38" s="23" t="s">
        <v>105</v>
      </c>
      <c r="F38" s="23" t="s">
        <v>105</v>
      </c>
      <c r="G38" s="23" t="s">
        <v>105</v>
      </c>
      <c r="H38" s="23" t="s">
        <v>93</v>
      </c>
      <c r="I38" s="23"/>
      <c r="J38" s="23"/>
      <c r="K38" s="23"/>
      <c r="L38" s="23"/>
      <c r="M38" s="23" t="s">
        <v>32</v>
      </c>
      <c r="N38" s="23" t="s">
        <v>78</v>
      </c>
      <c r="O38" s="23" t="s">
        <v>33</v>
      </c>
      <c r="P38" s="24" t="s">
        <v>146</v>
      </c>
      <c r="Q38" s="26">
        <v>86879546</v>
      </c>
      <c r="R38" s="26">
        <v>1497258.93</v>
      </c>
      <c r="S38" s="26">
        <v>491339.56</v>
      </c>
      <c r="T38" s="26">
        <v>87885465.370000005</v>
      </c>
      <c r="U38" s="26">
        <v>0</v>
      </c>
      <c r="V38" s="26">
        <v>87885465.370000005</v>
      </c>
      <c r="W38" s="26">
        <v>0</v>
      </c>
      <c r="X38" s="26">
        <v>87885465.370000005</v>
      </c>
      <c r="Y38" s="26">
        <v>85863258.370000005</v>
      </c>
      <c r="Z38" s="26">
        <v>85863258.370000005</v>
      </c>
      <c r="AA38" s="26">
        <v>85863258.370000005</v>
      </c>
    </row>
    <row r="39" spans="1:27" ht="45">
      <c r="A39" s="23" t="s">
        <v>28</v>
      </c>
      <c r="B39" s="24" t="s">
        <v>29</v>
      </c>
      <c r="C39" s="25" t="s">
        <v>145</v>
      </c>
      <c r="D39" s="23" t="s">
        <v>31</v>
      </c>
      <c r="E39" s="23" t="s">
        <v>105</v>
      </c>
      <c r="F39" s="23" t="s">
        <v>105</v>
      </c>
      <c r="G39" s="23" t="s">
        <v>105</v>
      </c>
      <c r="H39" s="23" t="s">
        <v>93</v>
      </c>
      <c r="I39" s="23"/>
      <c r="J39" s="23"/>
      <c r="K39" s="23"/>
      <c r="L39" s="23"/>
      <c r="M39" s="23" t="s">
        <v>39</v>
      </c>
      <c r="N39" s="23" t="s">
        <v>125</v>
      </c>
      <c r="O39" s="23" t="s">
        <v>33</v>
      </c>
      <c r="P39" s="24" t="s">
        <v>146</v>
      </c>
      <c r="Q39" s="26">
        <v>1070400</v>
      </c>
      <c r="R39" s="26">
        <v>50273200</v>
      </c>
      <c r="S39" s="26">
        <v>0</v>
      </c>
      <c r="T39" s="26">
        <v>51343600</v>
      </c>
      <c r="U39" s="26">
        <v>0</v>
      </c>
      <c r="V39" s="26">
        <v>51343600</v>
      </c>
      <c r="W39" s="26">
        <v>0</v>
      </c>
      <c r="X39" s="26">
        <v>51343600</v>
      </c>
      <c r="Y39" s="26">
        <v>51343600</v>
      </c>
      <c r="Z39" s="26">
        <v>51343600</v>
      </c>
      <c r="AA39" s="26">
        <v>51343600</v>
      </c>
    </row>
    <row r="40" spans="1:27" ht="45">
      <c r="A40" s="23" t="s">
        <v>28</v>
      </c>
      <c r="B40" s="24" t="s">
        <v>29</v>
      </c>
      <c r="C40" s="25" t="s">
        <v>145</v>
      </c>
      <c r="D40" s="23" t="s">
        <v>31</v>
      </c>
      <c r="E40" s="23" t="s">
        <v>105</v>
      </c>
      <c r="F40" s="23" t="s">
        <v>105</v>
      </c>
      <c r="G40" s="23" t="s">
        <v>105</v>
      </c>
      <c r="H40" s="23" t="s">
        <v>93</v>
      </c>
      <c r="I40" s="23"/>
      <c r="J40" s="23"/>
      <c r="K40" s="23"/>
      <c r="L40" s="23"/>
      <c r="M40" s="23" t="s">
        <v>39</v>
      </c>
      <c r="N40" s="23" t="s">
        <v>140</v>
      </c>
      <c r="O40" s="23" t="s">
        <v>33</v>
      </c>
      <c r="P40" s="24" t="s">
        <v>146</v>
      </c>
      <c r="Q40" s="26">
        <v>0</v>
      </c>
      <c r="R40" s="26">
        <v>1104762.5</v>
      </c>
      <c r="S40" s="26">
        <v>4018.18</v>
      </c>
      <c r="T40" s="26">
        <v>1100744.32</v>
      </c>
      <c r="U40" s="26">
        <v>0</v>
      </c>
      <c r="V40" s="26">
        <v>1100744.32</v>
      </c>
      <c r="W40" s="26">
        <v>0</v>
      </c>
      <c r="X40" s="26">
        <v>1100744.32</v>
      </c>
      <c r="Y40" s="26">
        <v>1100744.32</v>
      </c>
      <c r="Z40" s="26">
        <v>1100744.32</v>
      </c>
      <c r="AA40" s="26">
        <v>1100744.32</v>
      </c>
    </row>
    <row r="41" spans="1:27" ht="33.75">
      <c r="A41" s="23" t="s">
        <v>28</v>
      </c>
      <c r="B41" s="24" t="s">
        <v>29</v>
      </c>
      <c r="C41" s="25" t="s">
        <v>147</v>
      </c>
      <c r="D41" s="23" t="s">
        <v>31</v>
      </c>
      <c r="E41" s="23" t="s">
        <v>105</v>
      </c>
      <c r="F41" s="23" t="s">
        <v>105</v>
      </c>
      <c r="G41" s="23" t="s">
        <v>105</v>
      </c>
      <c r="H41" s="23" t="s">
        <v>96</v>
      </c>
      <c r="I41" s="23"/>
      <c r="J41" s="23"/>
      <c r="K41" s="23"/>
      <c r="L41" s="23"/>
      <c r="M41" s="23" t="s">
        <v>32</v>
      </c>
      <c r="N41" s="23" t="s">
        <v>78</v>
      </c>
      <c r="O41" s="23" t="s">
        <v>33</v>
      </c>
      <c r="P41" s="24" t="s">
        <v>148</v>
      </c>
      <c r="Q41" s="26">
        <v>561604454</v>
      </c>
      <c r="R41" s="26">
        <v>432526</v>
      </c>
      <c r="S41" s="26">
        <v>32570335</v>
      </c>
      <c r="T41" s="26">
        <v>529466645</v>
      </c>
      <c r="U41" s="26">
        <v>0</v>
      </c>
      <c r="V41" s="26">
        <v>529289810</v>
      </c>
      <c r="W41" s="26">
        <v>176835</v>
      </c>
      <c r="X41" s="26">
        <v>529289810</v>
      </c>
      <c r="Y41" s="26">
        <v>525581282.70999998</v>
      </c>
      <c r="Z41" s="26">
        <v>525581282.70999998</v>
      </c>
      <c r="AA41" s="26">
        <v>525581282.70999998</v>
      </c>
    </row>
    <row r="42" spans="1:27" ht="33.75">
      <c r="A42" s="23" t="s">
        <v>28</v>
      </c>
      <c r="B42" s="24" t="s">
        <v>29</v>
      </c>
      <c r="C42" s="25" t="s">
        <v>147</v>
      </c>
      <c r="D42" s="23" t="s">
        <v>31</v>
      </c>
      <c r="E42" s="23" t="s">
        <v>105</v>
      </c>
      <c r="F42" s="23" t="s">
        <v>105</v>
      </c>
      <c r="G42" s="23" t="s">
        <v>105</v>
      </c>
      <c r="H42" s="23" t="s">
        <v>96</v>
      </c>
      <c r="I42" s="23"/>
      <c r="J42" s="23"/>
      <c r="K42" s="23"/>
      <c r="L42" s="23"/>
      <c r="M42" s="23" t="s">
        <v>39</v>
      </c>
      <c r="N42" s="23" t="s">
        <v>125</v>
      </c>
      <c r="O42" s="23" t="s">
        <v>33</v>
      </c>
      <c r="P42" s="24" t="s">
        <v>148</v>
      </c>
      <c r="Q42" s="26">
        <v>696223944</v>
      </c>
      <c r="R42" s="26">
        <v>5802969.9299999997</v>
      </c>
      <c r="S42" s="26">
        <v>92706788</v>
      </c>
      <c r="T42" s="26">
        <v>609320125.92999995</v>
      </c>
      <c r="U42" s="26">
        <v>0</v>
      </c>
      <c r="V42" s="26">
        <v>609208290.34000003</v>
      </c>
      <c r="W42" s="26">
        <v>111835.59</v>
      </c>
      <c r="X42" s="26">
        <v>609208290.34000003</v>
      </c>
      <c r="Y42" s="26">
        <v>609208290.34000003</v>
      </c>
      <c r="Z42" s="26">
        <v>609208290.34000003</v>
      </c>
      <c r="AA42" s="26">
        <v>609208290.34000003</v>
      </c>
    </row>
    <row r="43" spans="1:27" ht="33.75">
      <c r="A43" s="23" t="s">
        <v>28</v>
      </c>
      <c r="B43" s="24" t="s">
        <v>29</v>
      </c>
      <c r="C43" s="25" t="s">
        <v>147</v>
      </c>
      <c r="D43" s="23" t="s">
        <v>31</v>
      </c>
      <c r="E43" s="23" t="s">
        <v>105</v>
      </c>
      <c r="F43" s="23" t="s">
        <v>105</v>
      </c>
      <c r="G43" s="23" t="s">
        <v>105</v>
      </c>
      <c r="H43" s="23" t="s">
        <v>96</v>
      </c>
      <c r="I43" s="23"/>
      <c r="J43" s="23"/>
      <c r="K43" s="23"/>
      <c r="L43" s="23"/>
      <c r="M43" s="23" t="s">
        <v>39</v>
      </c>
      <c r="N43" s="23" t="s">
        <v>140</v>
      </c>
      <c r="O43" s="23" t="s">
        <v>33</v>
      </c>
      <c r="P43" s="24" t="s">
        <v>148</v>
      </c>
      <c r="Q43" s="26">
        <v>4100000</v>
      </c>
      <c r="R43" s="26">
        <v>0</v>
      </c>
      <c r="S43" s="26">
        <v>2643168.5</v>
      </c>
      <c r="T43" s="26">
        <v>1456831.5</v>
      </c>
      <c r="U43" s="26">
        <v>0</v>
      </c>
      <c r="V43" s="26">
        <v>1456831.5</v>
      </c>
      <c r="W43" s="26">
        <v>0</v>
      </c>
      <c r="X43" s="26">
        <v>1456831.5</v>
      </c>
      <c r="Y43" s="26">
        <v>1456831.5</v>
      </c>
      <c r="Z43" s="26">
        <v>1456831.5</v>
      </c>
      <c r="AA43" s="26">
        <v>1456831.5</v>
      </c>
    </row>
    <row r="44" spans="1:27" ht="22.5">
      <c r="A44" s="23" t="s">
        <v>28</v>
      </c>
      <c r="B44" s="24" t="s">
        <v>29</v>
      </c>
      <c r="C44" s="25" t="s">
        <v>149</v>
      </c>
      <c r="D44" s="23" t="s">
        <v>31</v>
      </c>
      <c r="E44" s="23" t="s">
        <v>105</v>
      </c>
      <c r="F44" s="23" t="s">
        <v>105</v>
      </c>
      <c r="G44" s="23" t="s">
        <v>105</v>
      </c>
      <c r="H44" s="23" t="s">
        <v>99</v>
      </c>
      <c r="I44" s="23"/>
      <c r="J44" s="23"/>
      <c r="K44" s="23"/>
      <c r="L44" s="23"/>
      <c r="M44" s="23" t="s">
        <v>32</v>
      </c>
      <c r="N44" s="23" t="s">
        <v>78</v>
      </c>
      <c r="O44" s="23" t="s">
        <v>33</v>
      </c>
      <c r="P44" s="24" t="s">
        <v>150</v>
      </c>
      <c r="Q44" s="26">
        <v>42000000</v>
      </c>
      <c r="R44" s="26">
        <v>5819034</v>
      </c>
      <c r="S44" s="26">
        <v>11091566</v>
      </c>
      <c r="T44" s="26">
        <v>36727468</v>
      </c>
      <c r="U44" s="26">
        <v>0</v>
      </c>
      <c r="V44" s="26">
        <v>36727234</v>
      </c>
      <c r="W44" s="26">
        <v>234</v>
      </c>
      <c r="X44" s="26">
        <v>36727234</v>
      </c>
      <c r="Y44" s="26">
        <v>32272665.920000002</v>
      </c>
      <c r="Z44" s="26">
        <v>32272665.920000002</v>
      </c>
      <c r="AA44" s="26">
        <v>32272665.920000002</v>
      </c>
    </row>
    <row r="45" spans="1:27" ht="22.5">
      <c r="A45" s="23" t="s">
        <v>28</v>
      </c>
      <c r="B45" s="24" t="s">
        <v>29</v>
      </c>
      <c r="C45" s="25" t="s">
        <v>149</v>
      </c>
      <c r="D45" s="23" t="s">
        <v>31</v>
      </c>
      <c r="E45" s="23" t="s">
        <v>105</v>
      </c>
      <c r="F45" s="23" t="s">
        <v>105</v>
      </c>
      <c r="G45" s="23" t="s">
        <v>105</v>
      </c>
      <c r="H45" s="23" t="s">
        <v>99</v>
      </c>
      <c r="I45" s="23"/>
      <c r="J45" s="23"/>
      <c r="K45" s="23"/>
      <c r="L45" s="23"/>
      <c r="M45" s="23" t="s">
        <v>39</v>
      </c>
      <c r="N45" s="23" t="s">
        <v>125</v>
      </c>
      <c r="O45" s="23" t="s">
        <v>33</v>
      </c>
      <c r="P45" s="24" t="s">
        <v>150</v>
      </c>
      <c r="Q45" s="26">
        <v>780251</v>
      </c>
      <c r="R45" s="26">
        <v>19087307</v>
      </c>
      <c r="S45" s="26">
        <v>4</v>
      </c>
      <c r="T45" s="26">
        <v>19867554</v>
      </c>
      <c r="U45" s="26">
        <v>0</v>
      </c>
      <c r="V45" s="26">
        <v>19867554</v>
      </c>
      <c r="W45" s="26">
        <v>0</v>
      </c>
      <c r="X45" s="26">
        <v>19867554</v>
      </c>
      <c r="Y45" s="26">
        <v>14708554</v>
      </c>
      <c r="Z45" s="26">
        <v>14708554</v>
      </c>
      <c r="AA45" s="26">
        <v>14708554</v>
      </c>
    </row>
    <row r="46" spans="1:27" ht="22.5">
      <c r="A46" s="23" t="s">
        <v>28</v>
      </c>
      <c r="B46" s="24" t="s">
        <v>29</v>
      </c>
      <c r="C46" s="25" t="s">
        <v>149</v>
      </c>
      <c r="D46" s="23" t="s">
        <v>31</v>
      </c>
      <c r="E46" s="23" t="s">
        <v>105</v>
      </c>
      <c r="F46" s="23" t="s">
        <v>105</v>
      </c>
      <c r="G46" s="23" t="s">
        <v>105</v>
      </c>
      <c r="H46" s="23" t="s">
        <v>99</v>
      </c>
      <c r="I46" s="23"/>
      <c r="J46" s="23"/>
      <c r="K46" s="23"/>
      <c r="L46" s="23"/>
      <c r="M46" s="23" t="s">
        <v>39</v>
      </c>
      <c r="N46" s="23" t="s">
        <v>140</v>
      </c>
      <c r="O46" s="23" t="s">
        <v>33</v>
      </c>
      <c r="P46" s="24" t="s">
        <v>150</v>
      </c>
      <c r="Q46" s="26">
        <v>0</v>
      </c>
      <c r="R46" s="26">
        <v>644015</v>
      </c>
      <c r="S46" s="26">
        <v>0</v>
      </c>
      <c r="T46" s="26">
        <v>644015</v>
      </c>
      <c r="U46" s="26">
        <v>0</v>
      </c>
      <c r="V46" s="26">
        <v>644015</v>
      </c>
      <c r="W46" s="26">
        <v>0</v>
      </c>
      <c r="X46" s="26">
        <v>644015</v>
      </c>
      <c r="Y46" s="26">
        <v>644015</v>
      </c>
      <c r="Z46" s="26">
        <v>644015</v>
      </c>
      <c r="AA46" s="26">
        <v>644015</v>
      </c>
    </row>
    <row r="47" spans="1:27" ht="22.5">
      <c r="A47" s="23" t="s">
        <v>28</v>
      </c>
      <c r="B47" s="24" t="s">
        <v>29</v>
      </c>
      <c r="C47" s="25" t="s">
        <v>151</v>
      </c>
      <c r="D47" s="23" t="s">
        <v>31</v>
      </c>
      <c r="E47" s="23" t="s">
        <v>121</v>
      </c>
      <c r="F47" s="23" t="s">
        <v>152</v>
      </c>
      <c r="G47" s="23" t="s">
        <v>105</v>
      </c>
      <c r="H47" s="23" t="s">
        <v>153</v>
      </c>
      <c r="I47" s="23" t="s">
        <v>77</v>
      </c>
      <c r="J47" s="23"/>
      <c r="K47" s="23"/>
      <c r="L47" s="23"/>
      <c r="M47" s="23" t="s">
        <v>32</v>
      </c>
      <c r="N47" s="23" t="s">
        <v>78</v>
      </c>
      <c r="O47" s="23" t="s">
        <v>33</v>
      </c>
      <c r="P47" s="24" t="s">
        <v>154</v>
      </c>
      <c r="Q47" s="26">
        <v>8200000</v>
      </c>
      <c r="R47" s="26">
        <v>6515435</v>
      </c>
      <c r="S47" s="26">
        <v>1240747</v>
      </c>
      <c r="T47" s="26">
        <v>13474688</v>
      </c>
      <c r="U47" s="26">
        <v>0</v>
      </c>
      <c r="V47" s="26">
        <v>5752792.6299999999</v>
      </c>
      <c r="W47" s="26">
        <v>7721895.3700000001</v>
      </c>
      <c r="X47" s="26">
        <v>5752792.6299999999</v>
      </c>
      <c r="Y47" s="26">
        <v>5752792.6299999999</v>
      </c>
      <c r="Z47" s="26">
        <v>5752792.6299999999</v>
      </c>
      <c r="AA47" s="26">
        <v>5752792.6299999999</v>
      </c>
    </row>
    <row r="48" spans="1:27" ht="22.5">
      <c r="A48" s="23" t="s">
        <v>28</v>
      </c>
      <c r="B48" s="24" t="s">
        <v>29</v>
      </c>
      <c r="C48" s="25" t="s">
        <v>155</v>
      </c>
      <c r="D48" s="23" t="s">
        <v>31</v>
      </c>
      <c r="E48" s="23" t="s">
        <v>121</v>
      </c>
      <c r="F48" s="23" t="s">
        <v>152</v>
      </c>
      <c r="G48" s="23" t="s">
        <v>105</v>
      </c>
      <c r="H48" s="23" t="s">
        <v>153</v>
      </c>
      <c r="I48" s="23" t="s">
        <v>108</v>
      </c>
      <c r="J48" s="23"/>
      <c r="K48" s="23"/>
      <c r="L48" s="23"/>
      <c r="M48" s="23" t="s">
        <v>32</v>
      </c>
      <c r="N48" s="23" t="s">
        <v>78</v>
      </c>
      <c r="O48" s="23" t="s">
        <v>33</v>
      </c>
      <c r="P48" s="24" t="s">
        <v>156</v>
      </c>
      <c r="Q48" s="26">
        <v>0</v>
      </c>
      <c r="R48" s="26">
        <v>1240747</v>
      </c>
      <c r="S48" s="26">
        <v>515435</v>
      </c>
      <c r="T48" s="26">
        <v>725312</v>
      </c>
      <c r="U48" s="26">
        <v>0</v>
      </c>
      <c r="V48" s="26">
        <v>223162</v>
      </c>
      <c r="W48" s="26">
        <v>502150</v>
      </c>
      <c r="X48" s="26">
        <v>223162</v>
      </c>
      <c r="Y48" s="26">
        <v>223162</v>
      </c>
      <c r="Z48" s="26">
        <v>223162</v>
      </c>
      <c r="AA48" s="26">
        <v>223162</v>
      </c>
    </row>
    <row r="49" spans="1:27" ht="22.5">
      <c r="A49" s="23" t="s">
        <v>28</v>
      </c>
      <c r="B49" s="24" t="s">
        <v>29</v>
      </c>
      <c r="C49" s="25" t="s">
        <v>157</v>
      </c>
      <c r="D49" s="23" t="s">
        <v>31</v>
      </c>
      <c r="E49" s="23" t="s">
        <v>158</v>
      </c>
      <c r="F49" s="23" t="s">
        <v>76</v>
      </c>
      <c r="G49" s="23" t="s">
        <v>105</v>
      </c>
      <c r="H49" s="23" t="s">
        <v>77</v>
      </c>
      <c r="I49" s="23"/>
      <c r="J49" s="23"/>
      <c r="K49" s="23"/>
      <c r="L49" s="23"/>
      <c r="M49" s="23" t="s">
        <v>32</v>
      </c>
      <c r="N49" s="23" t="s">
        <v>78</v>
      </c>
      <c r="O49" s="23" t="s">
        <v>33</v>
      </c>
      <c r="P49" s="24" t="s">
        <v>159</v>
      </c>
      <c r="Q49" s="26">
        <v>24000000</v>
      </c>
      <c r="R49" s="26">
        <v>0</v>
      </c>
      <c r="S49" s="26">
        <v>2840500</v>
      </c>
      <c r="T49" s="26">
        <v>21159500</v>
      </c>
      <c r="U49" s="26">
        <v>0</v>
      </c>
      <c r="V49" s="26">
        <v>16784861</v>
      </c>
      <c r="W49" s="26">
        <v>4374639</v>
      </c>
      <c r="X49" s="26">
        <v>16784861</v>
      </c>
      <c r="Y49" s="26">
        <v>16784861</v>
      </c>
      <c r="Z49" s="26">
        <v>16784861</v>
      </c>
      <c r="AA49" s="26">
        <v>16784861</v>
      </c>
    </row>
    <row r="50" spans="1:27" ht="22.5">
      <c r="A50" s="23" t="s">
        <v>28</v>
      </c>
      <c r="B50" s="24" t="s">
        <v>29</v>
      </c>
      <c r="C50" s="25" t="s">
        <v>160</v>
      </c>
      <c r="D50" s="23" t="s">
        <v>31</v>
      </c>
      <c r="E50" s="23" t="s">
        <v>158</v>
      </c>
      <c r="F50" s="23" t="s">
        <v>76</v>
      </c>
      <c r="G50" s="23" t="s">
        <v>105</v>
      </c>
      <c r="H50" s="23" t="s">
        <v>81</v>
      </c>
      <c r="I50" s="23"/>
      <c r="J50" s="23"/>
      <c r="K50" s="23"/>
      <c r="L50" s="23"/>
      <c r="M50" s="23" t="s">
        <v>32</v>
      </c>
      <c r="N50" s="23" t="s">
        <v>78</v>
      </c>
      <c r="O50" s="23" t="s">
        <v>33</v>
      </c>
      <c r="P50" s="24" t="s">
        <v>161</v>
      </c>
      <c r="Q50" s="26">
        <v>2000000</v>
      </c>
      <c r="R50" s="26">
        <v>0</v>
      </c>
      <c r="S50" s="26">
        <v>0</v>
      </c>
      <c r="T50" s="26">
        <v>2000000</v>
      </c>
      <c r="U50" s="26">
        <v>0</v>
      </c>
      <c r="V50" s="26">
        <v>399000</v>
      </c>
      <c r="W50" s="26">
        <v>1601000</v>
      </c>
      <c r="X50" s="26">
        <v>399000</v>
      </c>
      <c r="Y50" s="26">
        <v>399000</v>
      </c>
      <c r="Z50" s="26">
        <v>399000</v>
      </c>
      <c r="AA50" s="26">
        <v>399000</v>
      </c>
    </row>
    <row r="51" spans="1:27" ht="22.5">
      <c r="A51" s="23" t="s">
        <v>28</v>
      </c>
      <c r="B51" s="24" t="s">
        <v>29</v>
      </c>
      <c r="C51" s="25" t="s">
        <v>162</v>
      </c>
      <c r="D51" s="23" t="s">
        <v>31</v>
      </c>
      <c r="E51" s="23" t="s">
        <v>158</v>
      </c>
      <c r="F51" s="23" t="s">
        <v>76</v>
      </c>
      <c r="G51" s="23" t="s">
        <v>105</v>
      </c>
      <c r="H51" s="23" t="s">
        <v>90</v>
      </c>
      <c r="I51" s="23"/>
      <c r="J51" s="23"/>
      <c r="K51" s="23"/>
      <c r="L51" s="23"/>
      <c r="M51" s="23" t="s">
        <v>32</v>
      </c>
      <c r="N51" s="23" t="s">
        <v>78</v>
      </c>
      <c r="O51" s="23" t="s">
        <v>33</v>
      </c>
      <c r="P51" s="24" t="s">
        <v>163</v>
      </c>
      <c r="Q51" s="26">
        <v>1000000</v>
      </c>
      <c r="R51" s="26">
        <v>0</v>
      </c>
      <c r="S51" s="26">
        <v>0</v>
      </c>
      <c r="T51" s="26">
        <v>1000000</v>
      </c>
      <c r="U51" s="26">
        <v>0</v>
      </c>
      <c r="V51" s="26">
        <v>165000</v>
      </c>
      <c r="W51" s="26">
        <v>835000</v>
      </c>
      <c r="X51" s="26">
        <v>165000</v>
      </c>
      <c r="Y51" s="26">
        <v>165000</v>
      </c>
      <c r="Z51" s="26">
        <v>165000</v>
      </c>
      <c r="AA51" s="26">
        <v>165000</v>
      </c>
    </row>
    <row r="52" spans="1:27">
      <c r="A52" s="23" t="s">
        <v>28</v>
      </c>
      <c r="B52" s="24" t="s">
        <v>29</v>
      </c>
      <c r="C52" s="25" t="s">
        <v>164</v>
      </c>
      <c r="D52" s="23" t="s">
        <v>31</v>
      </c>
      <c r="E52" s="23" t="s">
        <v>158</v>
      </c>
      <c r="F52" s="23" t="s">
        <v>165</v>
      </c>
      <c r="G52" s="23" t="s">
        <v>76</v>
      </c>
      <c r="H52" s="23" t="s">
        <v>81</v>
      </c>
      <c r="I52" s="23"/>
      <c r="J52" s="23"/>
      <c r="K52" s="23"/>
      <c r="L52" s="23"/>
      <c r="M52" s="23" t="s">
        <v>32</v>
      </c>
      <c r="N52" s="23" t="s">
        <v>78</v>
      </c>
      <c r="O52" s="23" t="s">
        <v>33</v>
      </c>
      <c r="P52" s="24" t="s">
        <v>166</v>
      </c>
      <c r="Q52" s="26">
        <v>1000000</v>
      </c>
      <c r="R52" s="26">
        <v>0</v>
      </c>
      <c r="S52" s="26">
        <v>34826.49</v>
      </c>
      <c r="T52" s="26">
        <v>965173.51</v>
      </c>
      <c r="U52" s="26">
        <v>0</v>
      </c>
      <c r="V52" s="26">
        <v>62000</v>
      </c>
      <c r="W52" s="26">
        <v>903173.51</v>
      </c>
      <c r="X52" s="26">
        <v>62000</v>
      </c>
      <c r="Y52" s="26">
        <v>62000</v>
      </c>
      <c r="Z52" s="26">
        <v>62000</v>
      </c>
      <c r="AA52" s="26">
        <v>62000</v>
      </c>
    </row>
    <row r="53" spans="1:27">
      <c r="A53" s="23" t="s">
        <v>28</v>
      </c>
      <c r="B53" s="24" t="s">
        <v>29</v>
      </c>
      <c r="C53" s="25" t="s">
        <v>167</v>
      </c>
      <c r="D53" s="23" t="s">
        <v>31</v>
      </c>
      <c r="E53" s="23" t="s">
        <v>158</v>
      </c>
      <c r="F53" s="23" t="s">
        <v>165</v>
      </c>
      <c r="G53" s="23" t="s">
        <v>105</v>
      </c>
      <c r="H53" s="23"/>
      <c r="I53" s="23"/>
      <c r="J53" s="23"/>
      <c r="K53" s="23"/>
      <c r="L53" s="23"/>
      <c r="M53" s="23" t="s">
        <v>32</v>
      </c>
      <c r="N53" s="23" t="s">
        <v>78</v>
      </c>
      <c r="O53" s="23" t="s">
        <v>33</v>
      </c>
      <c r="P53" s="24" t="s">
        <v>168</v>
      </c>
      <c r="Q53" s="26">
        <v>0</v>
      </c>
      <c r="R53" s="26">
        <v>34826.49</v>
      </c>
      <c r="S53" s="26">
        <v>0</v>
      </c>
      <c r="T53" s="26">
        <v>34826.49</v>
      </c>
      <c r="U53" s="26">
        <v>0</v>
      </c>
      <c r="V53" s="26">
        <v>34826.49</v>
      </c>
      <c r="W53" s="26">
        <v>0</v>
      </c>
      <c r="X53" s="26">
        <v>34826.49</v>
      </c>
      <c r="Y53" s="26">
        <v>34826.49</v>
      </c>
      <c r="Z53" s="26">
        <v>34826.49</v>
      </c>
      <c r="AA53" s="26">
        <v>34826.49</v>
      </c>
    </row>
    <row r="54" spans="1:27" ht="78.75">
      <c r="A54" s="23" t="s">
        <v>28</v>
      </c>
      <c r="B54" s="24" t="s">
        <v>29</v>
      </c>
      <c r="C54" s="25" t="s">
        <v>169</v>
      </c>
      <c r="D54" s="23" t="s">
        <v>56</v>
      </c>
      <c r="E54" s="23" t="s">
        <v>170</v>
      </c>
      <c r="F54" s="23" t="s">
        <v>171</v>
      </c>
      <c r="G54" s="23" t="s">
        <v>172</v>
      </c>
      <c r="H54" s="23" t="s">
        <v>173</v>
      </c>
      <c r="I54" s="23" t="s">
        <v>174</v>
      </c>
      <c r="J54" s="23" t="s">
        <v>105</v>
      </c>
      <c r="K54" s="23"/>
      <c r="L54" s="23"/>
      <c r="M54" s="23" t="s">
        <v>32</v>
      </c>
      <c r="N54" s="23" t="s">
        <v>175</v>
      </c>
      <c r="O54" s="23" t="s">
        <v>33</v>
      </c>
      <c r="P54" s="24" t="s">
        <v>176</v>
      </c>
      <c r="Q54" s="26">
        <v>65000000</v>
      </c>
      <c r="R54" s="26">
        <v>0</v>
      </c>
      <c r="S54" s="26">
        <v>0</v>
      </c>
      <c r="T54" s="26">
        <v>65000000</v>
      </c>
      <c r="U54" s="26">
        <v>0</v>
      </c>
      <c r="V54" s="26">
        <v>65000000</v>
      </c>
      <c r="W54" s="26">
        <v>0</v>
      </c>
      <c r="X54" s="26">
        <v>65000000</v>
      </c>
      <c r="Y54" s="26">
        <v>32225946.98</v>
      </c>
      <c r="Z54" s="26">
        <v>32225946.98</v>
      </c>
      <c r="AA54" s="26">
        <v>32225946.98</v>
      </c>
    </row>
    <row r="55" spans="1:27" ht="78.75">
      <c r="A55" s="23" t="s">
        <v>28</v>
      </c>
      <c r="B55" s="24" t="s">
        <v>29</v>
      </c>
      <c r="C55" s="25" t="s">
        <v>177</v>
      </c>
      <c r="D55" s="23" t="s">
        <v>56</v>
      </c>
      <c r="E55" s="23" t="s">
        <v>170</v>
      </c>
      <c r="F55" s="23" t="s">
        <v>171</v>
      </c>
      <c r="G55" s="23" t="s">
        <v>172</v>
      </c>
      <c r="H55" s="23" t="s">
        <v>173</v>
      </c>
      <c r="I55" s="23" t="s">
        <v>178</v>
      </c>
      <c r="J55" s="23" t="s">
        <v>105</v>
      </c>
      <c r="K55" s="23"/>
      <c r="L55" s="23"/>
      <c r="M55" s="23" t="s">
        <v>32</v>
      </c>
      <c r="N55" s="23" t="s">
        <v>175</v>
      </c>
      <c r="O55" s="23" t="s">
        <v>33</v>
      </c>
      <c r="P55" s="24" t="s">
        <v>179</v>
      </c>
      <c r="Q55" s="26">
        <v>180233750</v>
      </c>
      <c r="R55" s="26">
        <v>0</v>
      </c>
      <c r="S55" s="26">
        <v>116573750</v>
      </c>
      <c r="T55" s="26">
        <v>63660000</v>
      </c>
      <c r="U55" s="26">
        <v>0</v>
      </c>
      <c r="V55" s="26">
        <v>63660000</v>
      </c>
      <c r="W55" s="26">
        <v>0</v>
      </c>
      <c r="X55" s="26">
        <v>63660000</v>
      </c>
      <c r="Y55" s="26">
        <v>56660000</v>
      </c>
      <c r="Z55" s="26">
        <v>56660000</v>
      </c>
      <c r="AA55" s="26">
        <v>56660000</v>
      </c>
    </row>
    <row r="56" spans="1:27" ht="90">
      <c r="A56" s="23" t="s">
        <v>28</v>
      </c>
      <c r="B56" s="24" t="s">
        <v>29</v>
      </c>
      <c r="C56" s="25" t="s">
        <v>180</v>
      </c>
      <c r="D56" s="23" t="s">
        <v>56</v>
      </c>
      <c r="E56" s="23" t="s">
        <v>170</v>
      </c>
      <c r="F56" s="23" t="s">
        <v>171</v>
      </c>
      <c r="G56" s="23" t="s">
        <v>172</v>
      </c>
      <c r="H56" s="23" t="s">
        <v>173</v>
      </c>
      <c r="I56" s="23" t="s">
        <v>181</v>
      </c>
      <c r="J56" s="23" t="s">
        <v>105</v>
      </c>
      <c r="K56" s="23"/>
      <c r="L56" s="23"/>
      <c r="M56" s="23" t="s">
        <v>32</v>
      </c>
      <c r="N56" s="23" t="s">
        <v>175</v>
      </c>
      <c r="O56" s="23" t="s">
        <v>33</v>
      </c>
      <c r="P56" s="24" t="s">
        <v>182</v>
      </c>
      <c r="Q56" s="26">
        <v>54766250</v>
      </c>
      <c r="R56" s="26">
        <v>116573750</v>
      </c>
      <c r="S56" s="26">
        <v>0</v>
      </c>
      <c r="T56" s="26">
        <v>171340000</v>
      </c>
      <c r="U56" s="26">
        <v>0</v>
      </c>
      <c r="V56" s="26">
        <v>169354781</v>
      </c>
      <c r="W56" s="26">
        <v>1985219</v>
      </c>
      <c r="X56" s="26">
        <v>169354781</v>
      </c>
      <c r="Y56" s="26">
        <v>167979037</v>
      </c>
      <c r="Z56" s="26">
        <v>167979037</v>
      </c>
      <c r="AA56" s="26">
        <v>167979037</v>
      </c>
    </row>
    <row r="57" spans="1:27" ht="112.5">
      <c r="A57" s="23" t="s">
        <v>28</v>
      </c>
      <c r="B57" s="24" t="s">
        <v>29</v>
      </c>
      <c r="C57" s="25" t="s">
        <v>183</v>
      </c>
      <c r="D57" s="23" t="s">
        <v>56</v>
      </c>
      <c r="E57" s="23" t="s">
        <v>184</v>
      </c>
      <c r="F57" s="23" t="s">
        <v>171</v>
      </c>
      <c r="G57" s="23" t="s">
        <v>172</v>
      </c>
      <c r="H57" s="23" t="s">
        <v>173</v>
      </c>
      <c r="I57" s="23" t="s">
        <v>185</v>
      </c>
      <c r="J57" s="23" t="s">
        <v>105</v>
      </c>
      <c r="K57" s="23"/>
      <c r="L57" s="23"/>
      <c r="M57" s="23" t="s">
        <v>32</v>
      </c>
      <c r="N57" s="23" t="s">
        <v>175</v>
      </c>
      <c r="O57" s="23" t="s">
        <v>33</v>
      </c>
      <c r="P57" s="24" t="s">
        <v>186</v>
      </c>
      <c r="Q57" s="26">
        <v>482138380</v>
      </c>
      <c r="R57" s="26">
        <v>63000000</v>
      </c>
      <c r="S57" s="26">
        <v>4683215</v>
      </c>
      <c r="T57" s="26">
        <v>540455165</v>
      </c>
      <c r="U57" s="26">
        <v>0</v>
      </c>
      <c r="V57" s="26">
        <v>540455165</v>
      </c>
      <c r="W57" s="26">
        <v>0</v>
      </c>
      <c r="X57" s="26">
        <v>540455165</v>
      </c>
      <c r="Y57" s="26">
        <v>471180858.14999998</v>
      </c>
      <c r="Z57" s="26">
        <v>471180858.14999998</v>
      </c>
      <c r="AA57" s="26">
        <v>471180858.14999998</v>
      </c>
    </row>
    <row r="58" spans="1:27" ht="101.25">
      <c r="A58" s="23" t="s">
        <v>28</v>
      </c>
      <c r="B58" s="24" t="s">
        <v>29</v>
      </c>
      <c r="C58" s="25" t="s">
        <v>187</v>
      </c>
      <c r="D58" s="23" t="s">
        <v>56</v>
      </c>
      <c r="E58" s="23" t="s">
        <v>184</v>
      </c>
      <c r="F58" s="23" t="s">
        <v>171</v>
      </c>
      <c r="G58" s="23" t="s">
        <v>172</v>
      </c>
      <c r="H58" s="23" t="s">
        <v>173</v>
      </c>
      <c r="I58" s="23" t="s">
        <v>188</v>
      </c>
      <c r="J58" s="23" t="s">
        <v>105</v>
      </c>
      <c r="K58" s="23"/>
      <c r="L58" s="23"/>
      <c r="M58" s="23" t="s">
        <v>32</v>
      </c>
      <c r="N58" s="23" t="s">
        <v>175</v>
      </c>
      <c r="O58" s="23" t="s">
        <v>33</v>
      </c>
      <c r="P58" s="24" t="s">
        <v>189</v>
      </c>
      <c r="Q58" s="26">
        <v>343465686</v>
      </c>
      <c r="R58" s="26">
        <v>0</v>
      </c>
      <c r="S58" s="26">
        <v>0</v>
      </c>
      <c r="T58" s="26">
        <v>343465686</v>
      </c>
      <c r="U58" s="26">
        <v>0</v>
      </c>
      <c r="V58" s="26">
        <v>343465686</v>
      </c>
      <c r="W58" s="26">
        <v>0</v>
      </c>
      <c r="X58" s="26">
        <v>343465686</v>
      </c>
      <c r="Y58" s="26">
        <v>327369550.85000002</v>
      </c>
      <c r="Z58" s="26">
        <v>327369550.85000002</v>
      </c>
      <c r="AA58" s="26">
        <v>327369550.85000002</v>
      </c>
    </row>
    <row r="59" spans="1:27" ht="112.5">
      <c r="A59" s="23" t="s">
        <v>28</v>
      </c>
      <c r="B59" s="24" t="s">
        <v>29</v>
      </c>
      <c r="C59" s="25" t="s">
        <v>190</v>
      </c>
      <c r="D59" s="23" t="s">
        <v>56</v>
      </c>
      <c r="E59" s="23" t="s">
        <v>184</v>
      </c>
      <c r="F59" s="23" t="s">
        <v>171</v>
      </c>
      <c r="G59" s="23" t="s">
        <v>172</v>
      </c>
      <c r="H59" s="23" t="s">
        <v>173</v>
      </c>
      <c r="I59" s="23" t="s">
        <v>191</v>
      </c>
      <c r="J59" s="23" t="s">
        <v>105</v>
      </c>
      <c r="K59" s="23"/>
      <c r="L59" s="23"/>
      <c r="M59" s="23" t="s">
        <v>32</v>
      </c>
      <c r="N59" s="23" t="s">
        <v>175</v>
      </c>
      <c r="O59" s="23" t="s">
        <v>33</v>
      </c>
      <c r="P59" s="24" t="s">
        <v>192</v>
      </c>
      <c r="Q59" s="26">
        <v>280628000</v>
      </c>
      <c r="R59" s="26">
        <v>8324000</v>
      </c>
      <c r="S59" s="26">
        <v>0</v>
      </c>
      <c r="T59" s="26">
        <v>288952000</v>
      </c>
      <c r="U59" s="26">
        <v>0</v>
      </c>
      <c r="V59" s="26">
        <v>287149806</v>
      </c>
      <c r="W59" s="26">
        <v>1802194</v>
      </c>
      <c r="X59" s="26">
        <v>287149806</v>
      </c>
      <c r="Y59" s="26">
        <v>277028628.01999998</v>
      </c>
      <c r="Z59" s="26">
        <v>277028628.01999998</v>
      </c>
      <c r="AA59" s="26">
        <v>277028628.01999998</v>
      </c>
    </row>
    <row r="60" spans="1:27" ht="112.5">
      <c r="A60" s="23" t="s">
        <v>28</v>
      </c>
      <c r="B60" s="24" t="s">
        <v>29</v>
      </c>
      <c r="C60" s="25" t="s">
        <v>193</v>
      </c>
      <c r="D60" s="23" t="s">
        <v>56</v>
      </c>
      <c r="E60" s="23" t="s">
        <v>184</v>
      </c>
      <c r="F60" s="23" t="s">
        <v>171</v>
      </c>
      <c r="G60" s="23" t="s">
        <v>172</v>
      </c>
      <c r="H60" s="23" t="s">
        <v>173</v>
      </c>
      <c r="I60" s="23" t="s">
        <v>194</v>
      </c>
      <c r="J60" s="23" t="s">
        <v>105</v>
      </c>
      <c r="K60" s="23"/>
      <c r="L60" s="23"/>
      <c r="M60" s="23" t="s">
        <v>32</v>
      </c>
      <c r="N60" s="23" t="s">
        <v>175</v>
      </c>
      <c r="O60" s="23" t="s">
        <v>33</v>
      </c>
      <c r="P60" s="24" t="s">
        <v>195</v>
      </c>
      <c r="Q60" s="26">
        <v>1872604513</v>
      </c>
      <c r="R60" s="26">
        <v>4683215</v>
      </c>
      <c r="S60" s="26">
        <v>118000000</v>
      </c>
      <c r="T60" s="26">
        <v>1759287728</v>
      </c>
      <c r="U60" s="26">
        <v>0</v>
      </c>
      <c r="V60" s="26">
        <v>1758678772</v>
      </c>
      <c r="W60" s="26">
        <v>608956</v>
      </c>
      <c r="X60" s="26">
        <v>1758678772</v>
      </c>
      <c r="Y60" s="26">
        <v>1750410378</v>
      </c>
      <c r="Z60" s="26">
        <v>1750410378</v>
      </c>
      <c r="AA60" s="26">
        <v>1750410378</v>
      </c>
    </row>
    <row r="61" spans="1:27" ht="123.75">
      <c r="A61" s="23" t="s">
        <v>28</v>
      </c>
      <c r="B61" s="24" t="s">
        <v>29</v>
      </c>
      <c r="C61" s="25" t="s">
        <v>196</v>
      </c>
      <c r="D61" s="23" t="s">
        <v>56</v>
      </c>
      <c r="E61" s="23" t="s">
        <v>184</v>
      </c>
      <c r="F61" s="23" t="s">
        <v>171</v>
      </c>
      <c r="G61" s="23" t="s">
        <v>172</v>
      </c>
      <c r="H61" s="23" t="s">
        <v>173</v>
      </c>
      <c r="I61" s="23" t="s">
        <v>197</v>
      </c>
      <c r="J61" s="23" t="s">
        <v>105</v>
      </c>
      <c r="K61" s="23"/>
      <c r="L61" s="23"/>
      <c r="M61" s="23" t="s">
        <v>32</v>
      </c>
      <c r="N61" s="23" t="s">
        <v>175</v>
      </c>
      <c r="O61" s="23" t="s">
        <v>33</v>
      </c>
      <c r="P61" s="24" t="s">
        <v>198</v>
      </c>
      <c r="Q61" s="26">
        <v>95380916</v>
      </c>
      <c r="R61" s="26">
        <v>0</v>
      </c>
      <c r="S61" s="26">
        <v>0</v>
      </c>
      <c r="T61" s="26">
        <v>95380916</v>
      </c>
      <c r="U61" s="26">
        <v>0</v>
      </c>
      <c r="V61" s="26">
        <v>95380916</v>
      </c>
      <c r="W61" s="26">
        <v>0</v>
      </c>
      <c r="X61" s="26">
        <v>95380916</v>
      </c>
      <c r="Y61" s="26">
        <v>95380916</v>
      </c>
      <c r="Z61" s="26">
        <v>95380916</v>
      </c>
      <c r="AA61" s="26">
        <v>95380916</v>
      </c>
    </row>
    <row r="62" spans="1:27" ht="123.75">
      <c r="A62" s="23" t="s">
        <v>28</v>
      </c>
      <c r="B62" s="24" t="s">
        <v>29</v>
      </c>
      <c r="C62" s="25" t="s">
        <v>199</v>
      </c>
      <c r="D62" s="23" t="s">
        <v>56</v>
      </c>
      <c r="E62" s="23" t="s">
        <v>184</v>
      </c>
      <c r="F62" s="23" t="s">
        <v>171</v>
      </c>
      <c r="G62" s="23" t="s">
        <v>172</v>
      </c>
      <c r="H62" s="23" t="s">
        <v>173</v>
      </c>
      <c r="I62" s="23" t="s">
        <v>200</v>
      </c>
      <c r="J62" s="23" t="s">
        <v>105</v>
      </c>
      <c r="K62" s="23"/>
      <c r="L62" s="23"/>
      <c r="M62" s="23" t="s">
        <v>32</v>
      </c>
      <c r="N62" s="23" t="s">
        <v>175</v>
      </c>
      <c r="O62" s="23" t="s">
        <v>33</v>
      </c>
      <c r="P62" s="24" t="s">
        <v>201</v>
      </c>
      <c r="Q62" s="26">
        <v>826460461</v>
      </c>
      <c r="R62" s="26">
        <v>11000000</v>
      </c>
      <c r="S62" s="26">
        <v>8324000</v>
      </c>
      <c r="T62" s="26">
        <v>829136461</v>
      </c>
      <c r="U62" s="26">
        <v>0</v>
      </c>
      <c r="V62" s="26">
        <v>829136461</v>
      </c>
      <c r="W62" s="26">
        <v>0</v>
      </c>
      <c r="X62" s="26">
        <v>829136461</v>
      </c>
      <c r="Y62" s="26">
        <v>761130895</v>
      </c>
      <c r="Z62" s="26">
        <v>761130895</v>
      </c>
      <c r="AA62" s="26">
        <v>761130895</v>
      </c>
    </row>
    <row r="63" spans="1:27" ht="123.75">
      <c r="A63" s="23" t="s">
        <v>28</v>
      </c>
      <c r="B63" s="24" t="s">
        <v>29</v>
      </c>
      <c r="C63" s="25" t="s">
        <v>199</v>
      </c>
      <c r="D63" s="23" t="s">
        <v>56</v>
      </c>
      <c r="E63" s="23" t="s">
        <v>184</v>
      </c>
      <c r="F63" s="23" t="s">
        <v>171</v>
      </c>
      <c r="G63" s="23" t="s">
        <v>172</v>
      </c>
      <c r="H63" s="23" t="s">
        <v>173</v>
      </c>
      <c r="I63" s="23" t="s">
        <v>200</v>
      </c>
      <c r="J63" s="23" t="s">
        <v>105</v>
      </c>
      <c r="K63" s="23"/>
      <c r="L63" s="23"/>
      <c r="M63" s="23" t="s">
        <v>39</v>
      </c>
      <c r="N63" s="23" t="s">
        <v>140</v>
      </c>
      <c r="O63" s="23" t="s">
        <v>33</v>
      </c>
      <c r="P63" s="24" t="s">
        <v>201</v>
      </c>
      <c r="Q63" s="26">
        <v>12000000</v>
      </c>
      <c r="R63" s="26">
        <v>0</v>
      </c>
      <c r="S63" s="26">
        <v>0</v>
      </c>
      <c r="T63" s="26">
        <v>12000000</v>
      </c>
      <c r="U63" s="26">
        <v>0</v>
      </c>
      <c r="V63" s="26">
        <v>12000000</v>
      </c>
      <c r="W63" s="26">
        <v>0</v>
      </c>
      <c r="X63" s="26">
        <v>12000000</v>
      </c>
      <c r="Y63" s="26">
        <v>12000000</v>
      </c>
      <c r="Z63" s="26">
        <v>12000000</v>
      </c>
      <c r="AA63" s="26">
        <v>12000000</v>
      </c>
    </row>
    <row r="64" spans="1:27" ht="101.25">
      <c r="A64" s="23" t="s">
        <v>28</v>
      </c>
      <c r="B64" s="24" t="s">
        <v>29</v>
      </c>
      <c r="C64" s="25" t="s">
        <v>187</v>
      </c>
      <c r="D64" s="23" t="s">
        <v>56</v>
      </c>
      <c r="E64" s="23" t="s">
        <v>184</v>
      </c>
      <c r="F64" s="23" t="s">
        <v>171</v>
      </c>
      <c r="G64" s="23" t="s">
        <v>172</v>
      </c>
      <c r="H64" s="23" t="s">
        <v>173</v>
      </c>
      <c r="I64" s="23" t="s">
        <v>188</v>
      </c>
      <c r="J64" s="23" t="s">
        <v>105</v>
      </c>
      <c r="K64" s="23"/>
      <c r="L64" s="23"/>
      <c r="M64" s="23" t="s">
        <v>39</v>
      </c>
      <c r="N64" s="23" t="s">
        <v>140</v>
      </c>
      <c r="O64" s="23" t="s">
        <v>33</v>
      </c>
      <c r="P64" s="24" t="s">
        <v>189</v>
      </c>
      <c r="Q64" s="26">
        <v>4000000</v>
      </c>
      <c r="R64" s="26">
        <v>0</v>
      </c>
      <c r="S64" s="26">
        <v>0</v>
      </c>
      <c r="T64" s="26">
        <v>4000000</v>
      </c>
      <c r="U64" s="26">
        <v>0</v>
      </c>
      <c r="V64" s="26">
        <v>4000000</v>
      </c>
      <c r="W64" s="26">
        <v>0</v>
      </c>
      <c r="X64" s="26">
        <v>4000000</v>
      </c>
      <c r="Y64" s="26">
        <v>4000000</v>
      </c>
      <c r="Z64" s="26">
        <v>4000000</v>
      </c>
      <c r="AA64" s="26">
        <v>4000000</v>
      </c>
    </row>
    <row r="65" spans="1:27" ht="112.5">
      <c r="A65" s="23" t="s">
        <v>28</v>
      </c>
      <c r="B65" s="24" t="s">
        <v>29</v>
      </c>
      <c r="C65" s="25" t="s">
        <v>183</v>
      </c>
      <c r="D65" s="23" t="s">
        <v>56</v>
      </c>
      <c r="E65" s="23" t="s">
        <v>184</v>
      </c>
      <c r="F65" s="23" t="s">
        <v>171</v>
      </c>
      <c r="G65" s="23" t="s">
        <v>172</v>
      </c>
      <c r="H65" s="23" t="s">
        <v>173</v>
      </c>
      <c r="I65" s="23" t="s">
        <v>185</v>
      </c>
      <c r="J65" s="23" t="s">
        <v>105</v>
      </c>
      <c r="K65" s="23"/>
      <c r="L65" s="23"/>
      <c r="M65" s="23" t="s">
        <v>39</v>
      </c>
      <c r="N65" s="23" t="s">
        <v>140</v>
      </c>
      <c r="O65" s="23" t="s">
        <v>33</v>
      </c>
      <c r="P65" s="24" t="s">
        <v>186</v>
      </c>
      <c r="Q65" s="26">
        <v>569900000</v>
      </c>
      <c r="R65" s="26">
        <v>0</v>
      </c>
      <c r="S65" s="26">
        <v>0</v>
      </c>
      <c r="T65" s="26">
        <v>569900000</v>
      </c>
      <c r="U65" s="26">
        <v>0</v>
      </c>
      <c r="V65" s="26">
        <v>569900000</v>
      </c>
      <c r="W65" s="26">
        <v>0</v>
      </c>
      <c r="X65" s="26">
        <v>569900000</v>
      </c>
      <c r="Y65" s="26">
        <v>561407242</v>
      </c>
      <c r="Z65" s="26">
        <v>561407242</v>
      </c>
      <c r="AA65" s="26">
        <v>561407242</v>
      </c>
    </row>
    <row r="66" spans="1:27" ht="112.5">
      <c r="A66" s="23" t="s">
        <v>28</v>
      </c>
      <c r="B66" s="24" t="s">
        <v>29</v>
      </c>
      <c r="C66" s="25" t="s">
        <v>202</v>
      </c>
      <c r="D66" s="23" t="s">
        <v>56</v>
      </c>
      <c r="E66" s="23" t="s">
        <v>184</v>
      </c>
      <c r="F66" s="23" t="s">
        <v>171</v>
      </c>
      <c r="G66" s="23" t="s">
        <v>172</v>
      </c>
      <c r="H66" s="23" t="s">
        <v>173</v>
      </c>
      <c r="I66" s="23" t="s">
        <v>194</v>
      </c>
      <c r="J66" s="23" t="s">
        <v>121</v>
      </c>
      <c r="K66" s="23" t="s">
        <v>1</v>
      </c>
      <c r="L66" s="23" t="s">
        <v>1</v>
      </c>
      <c r="M66" s="23" t="s">
        <v>32</v>
      </c>
      <c r="N66" s="23" t="s">
        <v>175</v>
      </c>
      <c r="O66" s="23" t="s">
        <v>33</v>
      </c>
      <c r="P66" s="24" t="s">
        <v>203</v>
      </c>
      <c r="Q66" s="26">
        <v>118000000</v>
      </c>
      <c r="R66" s="26">
        <v>4683215</v>
      </c>
      <c r="S66" s="26">
        <v>78683215</v>
      </c>
      <c r="T66" s="26">
        <v>44000000</v>
      </c>
      <c r="U66" s="26">
        <v>0</v>
      </c>
      <c r="V66" s="26">
        <v>44000000</v>
      </c>
      <c r="W66" s="26">
        <v>0</v>
      </c>
      <c r="X66" s="26">
        <v>44000000</v>
      </c>
      <c r="Y66" s="26">
        <v>44000000</v>
      </c>
      <c r="Z66" s="26">
        <v>44000000</v>
      </c>
      <c r="AA66" s="26">
        <v>44000000</v>
      </c>
    </row>
    <row r="67" spans="1:27" ht="101.25">
      <c r="A67" s="23" t="s">
        <v>28</v>
      </c>
      <c r="B67" s="24" t="s">
        <v>29</v>
      </c>
      <c r="C67" s="25" t="s">
        <v>204</v>
      </c>
      <c r="D67" s="23" t="s">
        <v>56</v>
      </c>
      <c r="E67" s="23" t="s">
        <v>205</v>
      </c>
      <c r="F67" s="23" t="s">
        <v>171</v>
      </c>
      <c r="G67" s="23" t="s">
        <v>206</v>
      </c>
      <c r="H67" s="23" t="s">
        <v>173</v>
      </c>
      <c r="I67" s="23" t="s">
        <v>207</v>
      </c>
      <c r="J67" s="23" t="s">
        <v>105</v>
      </c>
      <c r="K67" s="23"/>
      <c r="L67" s="23"/>
      <c r="M67" s="23" t="s">
        <v>32</v>
      </c>
      <c r="N67" s="23" t="s">
        <v>175</v>
      </c>
      <c r="O67" s="23" t="s">
        <v>33</v>
      </c>
      <c r="P67" s="24" t="s">
        <v>208</v>
      </c>
      <c r="Q67" s="26">
        <v>146000000</v>
      </c>
      <c r="R67" s="26">
        <v>77825224</v>
      </c>
      <c r="S67" s="26">
        <v>840000</v>
      </c>
      <c r="T67" s="26">
        <v>222985224</v>
      </c>
      <c r="U67" s="26">
        <v>0</v>
      </c>
      <c r="V67" s="26">
        <v>222985219.66999999</v>
      </c>
      <c r="W67" s="26">
        <v>4.33</v>
      </c>
      <c r="X67" s="26">
        <v>222985219.66999999</v>
      </c>
      <c r="Y67" s="26">
        <v>129072280</v>
      </c>
      <c r="Z67" s="26">
        <v>129072280</v>
      </c>
      <c r="AA67" s="26">
        <v>129072280</v>
      </c>
    </row>
    <row r="68" spans="1:27" ht="112.5">
      <c r="A68" s="23" t="s">
        <v>28</v>
      </c>
      <c r="B68" s="24" t="s">
        <v>29</v>
      </c>
      <c r="C68" s="25" t="s">
        <v>209</v>
      </c>
      <c r="D68" s="23" t="s">
        <v>56</v>
      </c>
      <c r="E68" s="23" t="s">
        <v>205</v>
      </c>
      <c r="F68" s="23" t="s">
        <v>171</v>
      </c>
      <c r="G68" s="23" t="s">
        <v>206</v>
      </c>
      <c r="H68" s="23" t="s">
        <v>173</v>
      </c>
      <c r="I68" s="23" t="s">
        <v>210</v>
      </c>
      <c r="J68" s="23" t="s">
        <v>105</v>
      </c>
      <c r="K68" s="23"/>
      <c r="L68" s="23"/>
      <c r="M68" s="23" t="s">
        <v>32</v>
      </c>
      <c r="N68" s="23" t="s">
        <v>175</v>
      </c>
      <c r="O68" s="23" t="s">
        <v>33</v>
      </c>
      <c r="P68" s="24" t="s">
        <v>211</v>
      </c>
      <c r="Q68" s="26">
        <v>31000000</v>
      </c>
      <c r="R68" s="26">
        <v>60060000</v>
      </c>
      <c r="S68" s="26">
        <v>0</v>
      </c>
      <c r="T68" s="26">
        <v>91060000</v>
      </c>
      <c r="U68" s="26">
        <v>0</v>
      </c>
      <c r="V68" s="26">
        <v>84602393</v>
      </c>
      <c r="W68" s="26">
        <v>6457607</v>
      </c>
      <c r="X68" s="26">
        <v>84602393</v>
      </c>
      <c r="Y68" s="26">
        <v>72389002</v>
      </c>
      <c r="Z68" s="26">
        <v>72389002</v>
      </c>
      <c r="AA68" s="26">
        <v>72389002</v>
      </c>
    </row>
    <row r="69" spans="1:27" ht="101.25">
      <c r="A69" s="23" t="s">
        <v>28</v>
      </c>
      <c r="B69" s="24" t="s">
        <v>29</v>
      </c>
      <c r="C69" s="25" t="s">
        <v>212</v>
      </c>
      <c r="D69" s="23" t="s">
        <v>56</v>
      </c>
      <c r="E69" s="23" t="s">
        <v>205</v>
      </c>
      <c r="F69" s="23" t="s">
        <v>171</v>
      </c>
      <c r="G69" s="23" t="s">
        <v>206</v>
      </c>
      <c r="H69" s="23" t="s">
        <v>173</v>
      </c>
      <c r="I69" s="23" t="s">
        <v>213</v>
      </c>
      <c r="J69" s="23" t="s">
        <v>105</v>
      </c>
      <c r="K69" s="23"/>
      <c r="L69" s="23"/>
      <c r="M69" s="23" t="s">
        <v>32</v>
      </c>
      <c r="N69" s="23" t="s">
        <v>175</v>
      </c>
      <c r="O69" s="23" t="s">
        <v>33</v>
      </c>
      <c r="P69" s="24" t="s">
        <v>214</v>
      </c>
      <c r="Q69" s="26">
        <v>191863274</v>
      </c>
      <c r="R69" s="26">
        <v>0</v>
      </c>
      <c r="S69" s="26">
        <v>83894314</v>
      </c>
      <c r="T69" s="26">
        <v>107968960</v>
      </c>
      <c r="U69" s="26">
        <v>0</v>
      </c>
      <c r="V69" s="26">
        <v>104462383</v>
      </c>
      <c r="W69" s="26">
        <v>3506577</v>
      </c>
      <c r="X69" s="26">
        <v>104462383</v>
      </c>
      <c r="Y69" s="26">
        <v>103971246</v>
      </c>
      <c r="Z69" s="26">
        <v>103971246</v>
      </c>
      <c r="AA69" s="26">
        <v>103971246</v>
      </c>
    </row>
    <row r="70" spans="1:27" ht="101.25">
      <c r="A70" s="23" t="s">
        <v>28</v>
      </c>
      <c r="B70" s="24" t="s">
        <v>29</v>
      </c>
      <c r="C70" s="25" t="s">
        <v>215</v>
      </c>
      <c r="D70" s="23" t="s">
        <v>56</v>
      </c>
      <c r="E70" s="23" t="s">
        <v>205</v>
      </c>
      <c r="F70" s="23" t="s">
        <v>171</v>
      </c>
      <c r="G70" s="23" t="s">
        <v>206</v>
      </c>
      <c r="H70" s="23" t="s">
        <v>173</v>
      </c>
      <c r="I70" s="23" t="s">
        <v>216</v>
      </c>
      <c r="J70" s="23" t="s">
        <v>105</v>
      </c>
      <c r="K70" s="23"/>
      <c r="L70" s="23"/>
      <c r="M70" s="23" t="s">
        <v>32</v>
      </c>
      <c r="N70" s="23" t="s">
        <v>175</v>
      </c>
      <c r="O70" s="23" t="s">
        <v>33</v>
      </c>
      <c r="P70" s="24" t="s">
        <v>217</v>
      </c>
      <c r="Q70" s="26">
        <v>198279526</v>
      </c>
      <c r="R70" s="26">
        <v>2464000</v>
      </c>
      <c r="S70" s="26">
        <v>51000000</v>
      </c>
      <c r="T70" s="26">
        <v>149743526</v>
      </c>
      <c r="U70" s="26">
        <v>0</v>
      </c>
      <c r="V70" s="26">
        <v>146416040</v>
      </c>
      <c r="W70" s="26">
        <v>3327486</v>
      </c>
      <c r="X70" s="26">
        <v>146416040</v>
      </c>
      <c r="Y70" s="26">
        <v>105766378.67</v>
      </c>
      <c r="Z70" s="26">
        <v>105766378.67</v>
      </c>
      <c r="AA70" s="26">
        <v>105766378.67</v>
      </c>
    </row>
    <row r="71" spans="1:27" ht="112.5">
      <c r="A71" s="23" t="s">
        <v>28</v>
      </c>
      <c r="B71" s="24" t="s">
        <v>29</v>
      </c>
      <c r="C71" s="25" t="s">
        <v>218</v>
      </c>
      <c r="D71" s="23" t="s">
        <v>56</v>
      </c>
      <c r="E71" s="23" t="s">
        <v>205</v>
      </c>
      <c r="F71" s="23" t="s">
        <v>171</v>
      </c>
      <c r="G71" s="23" t="s">
        <v>206</v>
      </c>
      <c r="H71" s="23" t="s">
        <v>173</v>
      </c>
      <c r="I71" s="23" t="s">
        <v>219</v>
      </c>
      <c r="J71" s="23" t="s">
        <v>105</v>
      </c>
      <c r="K71" s="23"/>
      <c r="L71" s="23"/>
      <c r="M71" s="23" t="s">
        <v>32</v>
      </c>
      <c r="N71" s="23" t="s">
        <v>175</v>
      </c>
      <c r="O71" s="23" t="s">
        <v>33</v>
      </c>
      <c r="P71" s="24" t="s">
        <v>220</v>
      </c>
      <c r="Q71" s="26">
        <v>53000000</v>
      </c>
      <c r="R71" s="26">
        <v>0</v>
      </c>
      <c r="S71" s="26">
        <v>0</v>
      </c>
      <c r="T71" s="26">
        <v>53000000</v>
      </c>
      <c r="U71" s="26">
        <v>0</v>
      </c>
      <c r="V71" s="26">
        <v>53000000</v>
      </c>
      <c r="W71" s="26">
        <v>0</v>
      </c>
      <c r="X71" s="26">
        <v>53000000</v>
      </c>
      <c r="Y71" s="26">
        <v>53000000</v>
      </c>
      <c r="Z71" s="26">
        <v>53000000</v>
      </c>
      <c r="AA71" s="26">
        <v>53000000</v>
      </c>
    </row>
    <row r="72" spans="1:27" ht="112.5">
      <c r="A72" s="23" t="s">
        <v>28</v>
      </c>
      <c r="B72" s="24" t="s">
        <v>29</v>
      </c>
      <c r="C72" s="25" t="s">
        <v>221</v>
      </c>
      <c r="D72" s="23" t="s">
        <v>56</v>
      </c>
      <c r="E72" s="23" t="s">
        <v>205</v>
      </c>
      <c r="F72" s="23" t="s">
        <v>171</v>
      </c>
      <c r="G72" s="23" t="s">
        <v>206</v>
      </c>
      <c r="H72" s="23" t="s">
        <v>173</v>
      </c>
      <c r="I72" s="23" t="s">
        <v>222</v>
      </c>
      <c r="J72" s="23" t="s">
        <v>105</v>
      </c>
      <c r="K72" s="23"/>
      <c r="L72" s="23"/>
      <c r="M72" s="23" t="s">
        <v>32</v>
      </c>
      <c r="N72" s="23" t="s">
        <v>175</v>
      </c>
      <c r="O72" s="23" t="s">
        <v>33</v>
      </c>
      <c r="P72" s="24" t="s">
        <v>223</v>
      </c>
      <c r="Q72" s="26">
        <v>51255600</v>
      </c>
      <c r="R72" s="26">
        <v>0</v>
      </c>
      <c r="S72" s="26">
        <v>0</v>
      </c>
      <c r="T72" s="26">
        <v>51255600</v>
      </c>
      <c r="U72" s="26">
        <v>0</v>
      </c>
      <c r="V72" s="26">
        <v>51255600</v>
      </c>
      <c r="W72" s="26">
        <v>0</v>
      </c>
      <c r="X72" s="26">
        <v>51255600</v>
      </c>
      <c r="Y72" s="26">
        <v>51255600</v>
      </c>
      <c r="Z72" s="26">
        <v>51255600</v>
      </c>
      <c r="AA72" s="26">
        <v>51255600</v>
      </c>
    </row>
    <row r="73" spans="1:27" ht="112.5">
      <c r="A73" s="23" t="s">
        <v>28</v>
      </c>
      <c r="B73" s="24" t="s">
        <v>29</v>
      </c>
      <c r="C73" s="25" t="s">
        <v>224</v>
      </c>
      <c r="D73" s="23" t="s">
        <v>56</v>
      </c>
      <c r="E73" s="23" t="s">
        <v>205</v>
      </c>
      <c r="F73" s="23" t="s">
        <v>171</v>
      </c>
      <c r="G73" s="23" t="s">
        <v>206</v>
      </c>
      <c r="H73" s="23" t="s">
        <v>173</v>
      </c>
      <c r="I73" s="23" t="s">
        <v>225</v>
      </c>
      <c r="J73" s="23" t="s">
        <v>105</v>
      </c>
      <c r="K73" s="23"/>
      <c r="L73" s="23"/>
      <c r="M73" s="23" t="s">
        <v>32</v>
      </c>
      <c r="N73" s="23" t="s">
        <v>175</v>
      </c>
      <c r="O73" s="23" t="s">
        <v>33</v>
      </c>
      <c r="P73" s="24" t="s">
        <v>226</v>
      </c>
      <c r="Q73" s="26">
        <v>26241600</v>
      </c>
      <c r="R73" s="26">
        <v>0</v>
      </c>
      <c r="S73" s="26">
        <v>0</v>
      </c>
      <c r="T73" s="26">
        <v>26241600</v>
      </c>
      <c r="U73" s="26">
        <v>0</v>
      </c>
      <c r="V73" s="26">
        <v>26241600</v>
      </c>
      <c r="W73" s="26">
        <v>0</v>
      </c>
      <c r="X73" s="26">
        <v>26241600</v>
      </c>
      <c r="Y73" s="26">
        <v>26241600</v>
      </c>
      <c r="Z73" s="26">
        <v>26241600</v>
      </c>
      <c r="AA73" s="26">
        <v>26241600</v>
      </c>
    </row>
    <row r="74" spans="1:27" ht="112.5">
      <c r="A74" s="23" t="s">
        <v>28</v>
      </c>
      <c r="B74" s="24" t="s">
        <v>29</v>
      </c>
      <c r="C74" s="25" t="s">
        <v>227</v>
      </c>
      <c r="D74" s="23" t="s">
        <v>56</v>
      </c>
      <c r="E74" s="23" t="s">
        <v>205</v>
      </c>
      <c r="F74" s="23" t="s">
        <v>171</v>
      </c>
      <c r="G74" s="23" t="s">
        <v>206</v>
      </c>
      <c r="H74" s="23" t="s">
        <v>173</v>
      </c>
      <c r="I74" s="23" t="s">
        <v>228</v>
      </c>
      <c r="J74" s="23" t="s">
        <v>105</v>
      </c>
      <c r="K74" s="23"/>
      <c r="L74" s="23"/>
      <c r="M74" s="23" t="s">
        <v>32</v>
      </c>
      <c r="N74" s="23" t="s">
        <v>175</v>
      </c>
      <c r="O74" s="23" t="s">
        <v>33</v>
      </c>
      <c r="P74" s="24" t="s">
        <v>229</v>
      </c>
      <c r="Q74" s="26">
        <v>102360000</v>
      </c>
      <c r="R74" s="26">
        <v>0</v>
      </c>
      <c r="S74" s="26">
        <v>4614910</v>
      </c>
      <c r="T74" s="26">
        <v>97745090</v>
      </c>
      <c r="U74" s="26">
        <v>0</v>
      </c>
      <c r="V74" s="26">
        <v>97745090</v>
      </c>
      <c r="W74" s="26">
        <v>0</v>
      </c>
      <c r="X74" s="26">
        <v>97745090</v>
      </c>
      <c r="Y74" s="26">
        <v>87835696</v>
      </c>
      <c r="Z74" s="26">
        <v>87835696</v>
      </c>
      <c r="AA74" s="26">
        <v>87835696</v>
      </c>
    </row>
    <row r="75" spans="1:27">
      <c r="A75" s="23" t="s">
        <v>1</v>
      </c>
      <c r="B75" s="24" t="s">
        <v>1</v>
      </c>
      <c r="C75" s="25" t="s">
        <v>1</v>
      </c>
      <c r="D75" s="23" t="s">
        <v>1</v>
      </c>
      <c r="E75" s="23" t="s">
        <v>1</v>
      </c>
      <c r="F75" s="23" t="s">
        <v>1</v>
      </c>
      <c r="G75" s="23" t="s">
        <v>1</v>
      </c>
      <c r="H75" s="23" t="s">
        <v>1</v>
      </c>
      <c r="I75" s="23" t="s">
        <v>1</v>
      </c>
      <c r="J75" s="23" t="s">
        <v>1</v>
      </c>
      <c r="K75" s="23" t="s">
        <v>1</v>
      </c>
      <c r="L75" s="23" t="s">
        <v>1</v>
      </c>
      <c r="M75" s="23" t="s">
        <v>1</v>
      </c>
      <c r="N75" s="23" t="s">
        <v>1</v>
      </c>
      <c r="O75" s="23" t="s">
        <v>1</v>
      </c>
      <c r="P75" s="24" t="s">
        <v>1</v>
      </c>
      <c r="Q75" s="26">
        <v>13035121524</v>
      </c>
      <c r="R75" s="26">
        <v>914605371.65999997</v>
      </c>
      <c r="S75" s="26">
        <v>882189439.65999997</v>
      </c>
      <c r="T75" s="26">
        <v>13067537456</v>
      </c>
      <c r="U75" s="26">
        <v>0</v>
      </c>
      <c r="V75" s="26">
        <v>13001109319.32</v>
      </c>
      <c r="W75" s="26">
        <v>66428136.679999903</v>
      </c>
      <c r="X75" s="26">
        <v>13001109319.32</v>
      </c>
      <c r="Y75" s="26">
        <v>12568439513.32</v>
      </c>
      <c r="Z75" s="26">
        <v>12568439513.32</v>
      </c>
      <c r="AA75" s="26">
        <v>12568439513.32</v>
      </c>
    </row>
    <row r="76" spans="1:27">
      <c r="A76" s="23" t="s">
        <v>1</v>
      </c>
      <c r="B76" s="27" t="s">
        <v>1</v>
      </c>
      <c r="C76" s="25" t="s">
        <v>1</v>
      </c>
      <c r="D76" s="23" t="s">
        <v>1</v>
      </c>
      <c r="E76" s="23" t="s">
        <v>1</v>
      </c>
      <c r="F76" s="23" t="s">
        <v>1</v>
      </c>
      <c r="G76" s="23" t="s">
        <v>1</v>
      </c>
      <c r="H76" s="23" t="s">
        <v>1</v>
      </c>
      <c r="I76" s="23" t="s">
        <v>1</v>
      </c>
      <c r="J76" s="23" t="s">
        <v>1</v>
      </c>
      <c r="K76" s="23" t="s">
        <v>1</v>
      </c>
      <c r="L76" s="23" t="s">
        <v>1</v>
      </c>
      <c r="M76" s="23" t="s">
        <v>1</v>
      </c>
      <c r="N76" s="23" t="s">
        <v>1</v>
      </c>
      <c r="O76" s="23" t="s">
        <v>1</v>
      </c>
      <c r="P76" s="24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28" t="s">
        <v>1</v>
      </c>
      <c r="Z76" s="28" t="s">
        <v>1</v>
      </c>
      <c r="AA76" s="28" t="s">
        <v>1</v>
      </c>
    </row>
    <row r="77" spans="1:27" ht="33.950000000000003" customHeight="1"/>
  </sheetData>
  <sheetProtection password="CC4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A DICIEMBRE 31</vt:lpstr>
      <vt:lpstr>Ejecución a 31 DIC 19</vt:lpstr>
      <vt:lpstr>Ejecución desagregada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Alejandro Ochoa Martínez</dc:creator>
  <cp:lastModifiedBy>Miguel Alejandro Ochoa Martínez</cp:lastModifiedBy>
  <cp:lastPrinted>2020-01-20T20:35:17Z</cp:lastPrinted>
  <dcterms:created xsi:type="dcterms:W3CDTF">2020-01-21T16:56:05Z</dcterms:created>
  <dcterms:modified xsi:type="dcterms:W3CDTF">2020-01-31T18:17:48Z</dcterms:modified>
</cp:coreProperties>
</file>