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INFORMES 2020\PLANEACION PERIODICOS\"/>
    </mc:Choice>
  </mc:AlternateContent>
  <bookViews>
    <workbookView xWindow="-105" yWindow="-105" windowWidth="23250" windowHeight="12570" firstSheet="4" activeTab="4"/>
    <workbookView xWindow="0" yWindow="0" windowWidth="21600" windowHeight="9645" firstSheet="4" activeTab="4"/>
  </bookViews>
  <sheets>
    <sheet name="HOMOLOGACIÓN" sheetId="1" state="hidden" r:id="rId1"/>
    <sheet name="BORRADOR" sheetId="2" state="hidden" r:id="rId2"/>
    <sheet name="FUNCIONAMIENTO" sheetId="5" state="hidden" r:id="rId3"/>
    <sheet name="DECRETO LIQUIDACION" sheetId="3" state="hidden" r:id="rId4"/>
    <sheet name="RESOLUCION 2020 " sheetId="6" r:id="rId5"/>
  </sheets>
  <externalReferences>
    <externalReference r:id="rId6"/>
    <externalReference r:id="rId7"/>
  </externalReferences>
  <definedNames>
    <definedName name="_xlnm._FilterDatabase" localSheetId="2" hidden="1">FUNCIONAMIENTO!$2:$43</definedName>
    <definedName name="DÍAS">[2]FÓRMULAS!$I$2:$I$6</definedName>
    <definedName name="FUENTE_DE_LOS_RECURSOS">[2]FÓRMULAS!$K$2:$K$3</definedName>
    <definedName name="GC">[2]FÓRMULAS!$Q$2</definedName>
    <definedName name="MESES" comment="Meses del año">[1]FÓRMULAS!$F$2:$F$13</definedName>
    <definedName name="MODALIDAD_DE_CONTRATACIÓN">[2]FÓRMULAS!$J$2:$J$10</definedName>
    <definedName name="PROCESOS">[2]FÓRMULAS!$C$2:$C$18</definedName>
    <definedName name="SINO">[2]FÓRMULAS!$N$2:$N$3</definedName>
    <definedName name="SUBDIRECCIÓN">[2]FÓRMULAS!$B$2:$B$4</definedName>
    <definedName name="_xlnm.Print_Titles" localSheetId="4">'RESOLUCION 2020 '!$2:$3</definedName>
    <definedName name="VF">[2]FÓRMULAS!$P$2:$P$5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5" i="6" l="1"/>
  <c r="E57" i="6"/>
  <c r="E42" i="6"/>
  <c r="E45" i="6"/>
  <c r="E48" i="6"/>
  <c r="E54" i="6"/>
  <c r="E148" i="6" l="1"/>
  <c r="E164" i="6"/>
  <c r="E162" i="6"/>
  <c r="E158" i="6"/>
  <c r="E156" i="6"/>
  <c r="E154" i="6"/>
  <c r="E152" i="6"/>
  <c r="E150" i="6"/>
  <c r="E147" i="6"/>
  <c r="E145" i="6"/>
  <c r="E143" i="6"/>
  <c r="E139" i="6"/>
  <c r="E138" i="6"/>
  <c r="E136" i="6"/>
  <c r="E134" i="6"/>
  <c r="E132" i="6"/>
  <c r="E127" i="6"/>
  <c r="E125" i="6"/>
  <c r="E123" i="6"/>
  <c r="E122" i="6" l="1"/>
  <c r="E108" i="6" l="1"/>
  <c r="E107" i="6" l="1"/>
  <c r="E106" i="6"/>
  <c r="E18" i="6"/>
  <c r="E7" i="6" s="1"/>
  <c r="E91" i="6"/>
  <c r="E83" i="6"/>
  <c r="E77" i="6"/>
  <c r="E75" i="6"/>
  <c r="E70" i="6"/>
  <c r="E61" i="6"/>
  <c r="E64" i="6" l="1"/>
  <c r="E39" i="6" s="1"/>
  <c r="E40" i="6"/>
  <c r="E41" i="6"/>
  <c r="E73" i="6" l="1"/>
  <c r="E88" i="6"/>
  <c r="E63" i="6" l="1"/>
  <c r="E38" i="6" s="1"/>
  <c r="E37" i="6" s="1"/>
  <c r="E9" i="6" l="1"/>
  <c r="E30" i="6" l="1"/>
  <c r="E29" i="6" s="1"/>
  <c r="E8" i="6"/>
  <c r="E21" i="6"/>
  <c r="E99" i="6"/>
  <c r="E6" i="6" l="1"/>
  <c r="E5" i="6" s="1"/>
  <c r="E98" i="6"/>
  <c r="E97" i="6" s="1"/>
  <c r="E95" i="6"/>
  <c r="E94" i="6" s="1"/>
  <c r="E103" i="6" l="1"/>
  <c r="E102" i="6" s="1"/>
  <c r="E93" i="6" s="1"/>
  <c r="E114" i="6"/>
  <c r="E105" i="6" s="1"/>
  <c r="I10" i="2"/>
  <c r="I8" i="2"/>
  <c r="I6" i="2"/>
  <c r="I22" i="2"/>
  <c r="I23" i="2"/>
  <c r="I24" i="2"/>
  <c r="I21" i="2"/>
  <c r="I20" i="2" s="1"/>
  <c r="I34" i="2"/>
  <c r="I35" i="2"/>
  <c r="I36" i="2"/>
  <c r="I30" i="2" s="1"/>
  <c r="H30" i="2" s="1"/>
  <c r="E40" i="2"/>
  <c r="E24" i="2"/>
  <c r="E23" i="2"/>
  <c r="E22" i="2"/>
  <c r="M27" i="5"/>
  <c r="L27" i="5"/>
  <c r="L43" i="5" s="1"/>
  <c r="L28" i="5"/>
  <c r="M41" i="5"/>
  <c r="M7" i="5"/>
  <c r="R1" i="5"/>
  <c r="S1" i="5"/>
  <c r="E16" i="2"/>
  <c r="E8" i="2" s="1"/>
  <c r="E45" i="2"/>
  <c r="E39" i="2"/>
  <c r="E63" i="2"/>
  <c r="E69" i="2"/>
  <c r="E61" i="2"/>
  <c r="E59" i="2"/>
  <c r="E58" i="2"/>
  <c r="E56" i="2"/>
  <c r="E55" i="2"/>
  <c r="E37" i="2"/>
  <c r="E6" i="2"/>
  <c r="E5" i="2" s="1"/>
  <c r="E4" i="2" s="1"/>
  <c r="E54" i="2"/>
  <c r="E4" i="6" l="1"/>
  <c r="N44" i="5"/>
  <c r="N45" i="5"/>
  <c r="M45" i="5" s="1"/>
</calcChain>
</file>

<file path=xl/comments1.xml><?xml version="1.0" encoding="utf-8"?>
<comments xmlns="http://schemas.openxmlformats.org/spreadsheetml/2006/main">
  <authors>
    <author>Cristian.Velandia</author>
    <author>fernando.cortes</author>
    <author>Diana Carolina</author>
  </authors>
  <commentList>
    <comment ref="B1" authorId="0" shapeId="0">
      <text>
        <r>
          <rPr>
            <b/>
            <sz val="9"/>
            <color indexed="81"/>
            <rFont val="Tahoma"/>
            <family val="2"/>
          </rPr>
          <t>Cristian.Velandia:</t>
        </r>
        <r>
          <rPr>
            <sz val="9"/>
            <color indexed="81"/>
            <rFont val="Tahoma"/>
            <family val="2"/>
          </rPr>
          <t xml:space="preserve">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r>
      </text>
    </comment>
    <comment ref="J2" authorId="1" shapeId="0">
      <text>
        <r>
          <rPr>
            <b/>
            <sz val="12"/>
            <color indexed="81"/>
            <rFont val="Tahoma"/>
            <family val="2"/>
          </rPr>
          <t>fernando.cortes:</t>
        </r>
        <r>
          <rPr>
            <sz val="12"/>
            <color indexed="81"/>
            <rFont val="Tahoma"/>
            <family val="2"/>
          </rPr>
          <t xml:space="preserve">
Importante que cuando se deje la versión definitiva del PAA, se verifique con el Grupo de gestión contractual la modalidad del contrato. </t>
        </r>
        <r>
          <rPr>
            <sz val="9"/>
            <color indexed="81"/>
            <rFont val="Tahoma"/>
            <family val="2"/>
          </rPr>
          <t xml:space="preserve">
</t>
        </r>
      </text>
    </comment>
    <comment ref="E25" authorId="2" shapeId="0">
      <text>
        <r>
          <rPr>
            <b/>
            <sz val="9"/>
            <color indexed="81"/>
            <rFont val="Tahoma"/>
            <family val="2"/>
          </rPr>
          <t>Diana Carolina:</t>
        </r>
        <r>
          <rPr>
            <sz val="9"/>
            <color indexed="81"/>
            <rFont val="Tahoma"/>
            <family val="2"/>
          </rPr>
          <t xml:space="preserve">
Tener en cuenta la compra de 2 básculas (dos casas) para pesaje de residuos. También airadores para lavamanos</t>
        </r>
      </text>
    </comment>
  </commentList>
</comments>
</file>

<file path=xl/sharedStrings.xml><?xml version="1.0" encoding="utf-8"?>
<sst xmlns="http://schemas.openxmlformats.org/spreadsheetml/2006/main" count="1888" uniqueCount="512">
  <si>
    <t>A-01-01-01</t>
  </si>
  <si>
    <t>SALARIO</t>
  </si>
  <si>
    <t>A-01-01-01-001</t>
  </si>
  <si>
    <t>FACTORES SALARIALES COMUNES</t>
  </si>
  <si>
    <t>A-01-01-01-001-001</t>
  </si>
  <si>
    <t>SUELDO BÁSICO</t>
  </si>
  <si>
    <t>A-01-01-01-001-003</t>
  </si>
  <si>
    <t>PRIMA TÉCNICA SALARIAL</t>
  </si>
  <si>
    <t>A-01-01-01-001-004</t>
  </si>
  <si>
    <t>SUBSIDIO DE ALIMENTACIÓN</t>
  </si>
  <si>
    <t>A-01-01-01-001-005</t>
  </si>
  <si>
    <t>AUXILIO DE TRANSPORTE</t>
  </si>
  <si>
    <t>A-01-01-01-001-006</t>
  </si>
  <si>
    <t>PRIMA DE SERVICIO</t>
  </si>
  <si>
    <t>A-01-01-01-001-007</t>
  </si>
  <si>
    <t>BONIFICACIÓN POR SERVICIOS PRESTADOS</t>
  </si>
  <si>
    <t>A-01-01-01-001-008</t>
  </si>
  <si>
    <t>HORAS EXTRAS, DOMINICALES, FESTIVOS Y RECARGOS</t>
  </si>
  <si>
    <t>A-01-01-01-001-009</t>
  </si>
  <si>
    <t>PRIMA DE NAVIDAD</t>
  </si>
  <si>
    <t>A-01-01-01-001-010</t>
  </si>
  <si>
    <t>PRIMA DE VACACIONES</t>
  </si>
  <si>
    <t>A-01-01-02</t>
  </si>
  <si>
    <t>CONTRIBUCIONES INHERENTES A LA NÓMINA</t>
  </si>
  <si>
    <t>A-01-01-02-001</t>
  </si>
  <si>
    <t>PENSIONES</t>
  </si>
  <si>
    <t>A-01-01-02-002</t>
  </si>
  <si>
    <t>SALUD</t>
  </si>
  <si>
    <t>A-01-01-02-003</t>
  </si>
  <si>
    <t>APORTES DE CESANTÍAS</t>
  </si>
  <si>
    <t>A-01-01-02-004</t>
  </si>
  <si>
    <t>CAJAS DE COMPENSACIÓN FAMILIAR</t>
  </si>
  <si>
    <t>A-01-01-02-005</t>
  </si>
  <si>
    <t>APORTES GENERALES AL SISTEMA DE RIESGOS LABORALES</t>
  </si>
  <si>
    <t>A-01-01-02-006</t>
  </si>
  <si>
    <t>APORTES AL ICBF</t>
  </si>
  <si>
    <t>A-01-01-02-007</t>
  </si>
  <si>
    <t>APORTES AL SENA</t>
  </si>
  <si>
    <t>A-01-01-03</t>
  </si>
  <si>
    <t>REMUNERACIONES NO CONSTITUTIVAS DE FACTOR SALARIAL</t>
  </si>
  <si>
    <t>A-01-01-03-001</t>
  </si>
  <si>
    <t>PRESTACIONES SOCIALES SEGÚN DEFINICIÓN LEGAL</t>
  </si>
  <si>
    <t>A-01-01-03-001-001</t>
  </si>
  <si>
    <t>SUELDO DE VACACIONES</t>
  </si>
  <si>
    <t>A-01-01-03-001-002</t>
  </si>
  <si>
    <t>INDEMNIZACIÓN POR VACACIONES</t>
  </si>
  <si>
    <t>A-01-01-03-001-003</t>
  </si>
  <si>
    <t>BONIFICACIÓN ESPECIAL DE RECREACIÓN</t>
  </si>
  <si>
    <t>A-01-01-03-002</t>
  </si>
  <si>
    <t>PRIMA TÉCNICA NO SALARIAL</t>
  </si>
  <si>
    <t>A-01-01-03-016</t>
  </si>
  <si>
    <t>PRIMA DE COORDINACIÓN</t>
  </si>
  <si>
    <t>A-01-01-03-030</t>
  </si>
  <si>
    <t>BONIFICACIÓN DE DIRECCIÓN</t>
  </si>
  <si>
    <t>A</t>
  </si>
  <si>
    <t xml:space="preserve">FUNCIONAMIENTO </t>
  </si>
  <si>
    <t>A-01</t>
  </si>
  <si>
    <t>GASTOS DE PERSONAL</t>
  </si>
  <si>
    <t>A-01-01</t>
  </si>
  <si>
    <t>PLANTA DE PERSONAL PERMANENTE</t>
  </si>
  <si>
    <t>BONIFICACIÓN POR COMISIÓN DE ESTUDIO</t>
  </si>
  <si>
    <t>BENEFICIOS A LOS EMPLEADOS A CORTO PLAZO</t>
  </si>
  <si>
    <t>A-01-01-01-002-010</t>
  </si>
  <si>
    <t>A-01-01-01-002-010-01</t>
  </si>
  <si>
    <t>A-02-02</t>
  </si>
  <si>
    <t>ADQUISICIONES DIFERENTES DE ACTIVOS</t>
  </si>
  <si>
    <t>A-02-02-01</t>
  </si>
  <si>
    <t>MATERIALES Y SUMINISTROS</t>
  </si>
  <si>
    <t>A-02-02-01-002</t>
  </si>
  <si>
    <t>PRODUCTOS ALIMENTICIOS, BEBIDAS Y TABACO; TEXTILES, PRENDAS DE VESTIR Y PRODUCTOS DE CUERO</t>
  </si>
  <si>
    <t>A-02-02-01-003</t>
  </si>
  <si>
    <t>OTROS BIENES TRANSPORTABLES (EXCEPTO PRODUCTOS METÁLICOS, MAQUINARIA Y EQUIPO)</t>
  </si>
  <si>
    <t>A-02-02-01-002-007</t>
  </si>
  <si>
    <t>ARTÍCULOS TEXTILES (EXCEPTO PRENDAS DE VESTIR)</t>
  </si>
  <si>
    <t>A-02-02-01-002-008</t>
  </si>
  <si>
    <t>DOTACIÓN (PRENDAS DE VESTIR Y CALZADO)</t>
  </si>
  <si>
    <t xml:space="preserve">ADQUISICION </t>
  </si>
  <si>
    <t>SUELDOS</t>
  </si>
  <si>
    <t>PRIMA TECNICA SALARIAL</t>
  </si>
  <si>
    <t xml:space="preserve">ELEMENTOS DE PROTECCIÓN PERSONAL </t>
  </si>
  <si>
    <t>DOTACIÓN</t>
  </si>
  <si>
    <t>A-02-02-01-003-002-07</t>
  </si>
  <si>
    <t>LIBROS DE REGISTROS, LIBROS DE CONTABILIDAD, CUADERNILLOS DE NOTAS, BLOQUES PARA CARTAS, AGENDAS Y ARTÍCULOS SIMILARES, SECANTES, ENCUADERNADORES, CLASIFICADORES PARA ARCHIVOS, FORMULARIOS Y OTROS ARTÍCULOS DE ESCRITORIO, DE PAPEL O CARTÓN</t>
  </si>
  <si>
    <t>COMPRAVENTA DE ÚTILES, ELEMENTOS  Y DE OFICINA, PARA LAS DEPENDENCIAS DEL INSTITUTO CARO Y CUERVO</t>
  </si>
  <si>
    <t>A-02-02-01-003-003-03</t>
  </si>
  <si>
    <t>ACEITES DE PETRÓLEO O ACEITES OBTENIDOS DE MINERALES BITUMINOSOS (EXCEPTO LOS ACEITES CRUDOS); PREPARADOS N.C.P., QUE CONTENGAN POR LO MENOS EL 70% DE SU PESO EN ACEITES DE ESOS TIPOS Y CUYOS COMPONENTES BÁSICOS SEAN ESOS ACEITES</t>
  </si>
  <si>
    <t>GASOLINA</t>
  </si>
  <si>
    <t>A-02-02-01-004-006-05</t>
  </si>
  <si>
    <t>LÁMPARAS ELÉCTRICAS DE INCANDESCENCIA O DESCARGA; LÁMPARAS DE ARCO, EQUIPO PARA ALUMBRADO ELÉCTRICO; SUS PARTES Y PIEZAS</t>
  </si>
  <si>
    <t>BOMBILLERIA</t>
  </si>
  <si>
    <t>A-02-02-02</t>
  </si>
  <si>
    <t>ADQUISICIÓN DE SERVICIOS</t>
  </si>
  <si>
    <t>A-02-02-02-006</t>
  </si>
  <si>
    <t>SERVICIOS DE ALOJAMIENTO; SERVICIOS DE SUMINISTRO DE COMIDAS Y BEBIDAS; SERVICIOS DE TRANSPORTE; Y SERVICIOS DE DISTRIBUCIÓN DE ELECTRICIDAD, GAS Y AGUA</t>
  </si>
  <si>
    <t>TRANSPORTE</t>
  </si>
  <si>
    <t>A-02-02-02-006-004</t>
  </si>
  <si>
    <t>SERVICIOS DE TRANSPORTE DE PASAJEROS</t>
  </si>
  <si>
    <t>A-02-02-02-006-009</t>
  </si>
  <si>
    <t>SERVICIOS DE DISTRIBUCIÓN DE ELECTRICIDAD, GAS Y AGUA (POR CUENTA PROPIA)</t>
  </si>
  <si>
    <t>A-02-02-02-007</t>
  </si>
  <si>
    <t>SERVICIOS FINANCIEROS Y SERVICIOS CONEXOS, SERVICIOS INMOBILIARIOS Y SERVICIOS DE LEASING</t>
  </si>
  <si>
    <t>A-02-02-02-007-001-01-9</t>
  </si>
  <si>
    <t>OTROS SERVICIOS FINANCIEROS, EXCEPTO LOS SERVICIOS DE LA BANCA DE INVERSIÓN, SERVICIOS DE SEGUROS Y PENSIONES</t>
  </si>
  <si>
    <t>SERVICIO DE ENERGÍA</t>
  </si>
  <si>
    <t>A-02-02-02-007-001-03-5-01</t>
  </si>
  <si>
    <t>SERVICIOS DE SEGUROS DE VEHÍCULOS AUTOMOTORES</t>
  </si>
  <si>
    <t>COMISIONES BANCARIAS Y MONETIZACIÓN</t>
  </si>
  <si>
    <t>SEGURO DE VEHICULOS</t>
  </si>
  <si>
    <t>A-02-02-02-007-001-03-5-04</t>
  </si>
  <si>
    <t>SERVICIOS DE SEGUROS CONTRA INCENDIO, TERREMOTO O SUSTRACCIÓN</t>
  </si>
  <si>
    <t>SEGUROS GENERALES</t>
  </si>
  <si>
    <t>A-02-02-02-007-001-03-5-07</t>
  </si>
  <si>
    <t>SERVICIOS DE SEGURO OBLIGATORIO DE ACCIDENTES DE TRÁNSITO (SOAT)</t>
  </si>
  <si>
    <t>SOAT</t>
  </si>
  <si>
    <t>A-02-02-02-007-003-02</t>
  </si>
  <si>
    <t>SERVICIOS DE ARRENDAMIENTO SIN OPCIÓN DE COMPRA DE OTROS BIENES</t>
  </si>
  <si>
    <t>ARRENDAMIENTO PARQUEADEROS</t>
  </si>
  <si>
    <t>A-02-02-02-008</t>
  </si>
  <si>
    <t>SERVICIOS PRESTADOS A LAS EMPRESAS Y SERVICIOS DE PRODUCCIÓN</t>
  </si>
  <si>
    <t>A-02-02-02-008-002-01</t>
  </si>
  <si>
    <t>SERVICIOS JURÍDICOS</t>
  </si>
  <si>
    <t>ABOGADO DIRECCIÓN Y ABOGADO TALENTO HUMANO</t>
  </si>
  <si>
    <t>A-02-02-02-008-002-02</t>
  </si>
  <si>
    <t>SERVICIOS DE CONTABILIDAD, AUDITORÍA Y TENEDURÍA DE LIBROS</t>
  </si>
  <si>
    <t>CONTADOR FINANCIERA Y CONTADOR RECURSOS FISICOS</t>
  </si>
  <si>
    <t>A-02-02-02-008-003-01-1</t>
  </si>
  <si>
    <t>SERVICIOS DE CONSULTORÍA EN ADMINISTRACIÓN Y SERVICIOS DE GESTIÓN</t>
  </si>
  <si>
    <t>A-02-02-02-008-003-01-2</t>
  </si>
  <si>
    <t>SERVICIOS DE CONSULTORÍA PRESTADOS A LAS EMPRESAS</t>
  </si>
  <si>
    <t>A-02-02-02-008-003-01-5</t>
  </si>
  <si>
    <t>SERVICIOS DE SUMINISTRO DE INFRAESTRUCTURA DE HOSTING Y DE TECNOLOGÍA DE LA INFORMACIÓN (TI)</t>
  </si>
  <si>
    <t>SOFTWARE NÓMINA</t>
  </si>
  <si>
    <t xml:space="preserve">ADMINISTRADOR PARA TALENTO HUMANO Y ADMINISTRADOR PARA SAF - </t>
  </si>
  <si>
    <t xml:space="preserve">CAPACITACIÓN - DIAGNOSTICO ELECTRICO </t>
  </si>
  <si>
    <t>A-02-02-02-008-004-01</t>
  </si>
  <si>
    <t>SERVICIOS DE TELEFONÍA Y OTRAS TELECOMUNICACIONES</t>
  </si>
  <si>
    <t>SERVICIO DE TELEFONIA</t>
  </si>
  <si>
    <t>A-02-02-02-008-005-02</t>
  </si>
  <si>
    <t>SERVICIOS DE INVESTIGACIÓN Y SEGURIDAD</t>
  </si>
  <si>
    <t>VIGILANCIA</t>
  </si>
  <si>
    <t>A-02-02-02-008-005-03</t>
  </si>
  <si>
    <t>SERVICIOS DE LIMPIEZA</t>
  </si>
  <si>
    <t xml:space="preserve">ASEO </t>
  </si>
  <si>
    <t>A-02-02-02-009</t>
  </si>
  <si>
    <t>SERVICIOS PARA LA COMUNIDAD, SOCIALES Y PERSONALES</t>
  </si>
  <si>
    <t>A-02-02-02-008-005-09-4</t>
  </si>
  <si>
    <t>SERVICIOS ADMINISTRATIVOS COMBINADOS DE OFICINA</t>
  </si>
  <si>
    <t>SERVICIOS DE APOYO A LA GESTIÓN PARA LA OFICINA DE CONTRATOS Y PARA TALENTO HUMANO</t>
  </si>
  <si>
    <t>A-02-02-02-008-007-01-1</t>
  </si>
  <si>
    <t>SERVICIOS DE MANTENIMIENTO Y REPARACIÓN DE PRODUCTOS METÁLICOS ELABORADOS, EXCEPTO MAQUINARIA Y EQUIPO</t>
  </si>
  <si>
    <t>RECARGA DE EXTINTORES - MANTENIMIENTO DE VEHICULOS - MANTENIMIENTO DE TRACTORES</t>
  </si>
  <si>
    <t>A-02-02-02-008-009-01</t>
  </si>
  <si>
    <t>SERVICIOS DE EDICIÓN, IMPRESIÓN Y REPRODUCCIÓN</t>
  </si>
  <si>
    <t>CONTRATO IMPRENTA NACIONAL</t>
  </si>
  <si>
    <t>A-02-02-02-009-003-01</t>
  </si>
  <si>
    <t>SERVICIOS DE SALUD HUMANA</t>
  </si>
  <si>
    <t>EXAMENES OCUPACIONALES</t>
  </si>
  <si>
    <t>A-02-02-02-009-004-01</t>
  </si>
  <si>
    <t>SERVICIOS DE ALCANTARILLADO, SERVICIOS DE LIMPIEZA, TRATAMIENTO DE AGUAS RESIDUALES Y TANQUES SÉPTICOS</t>
  </si>
  <si>
    <t>ALCANTARILLADO</t>
  </si>
  <si>
    <t>A-02-02-02-010</t>
  </si>
  <si>
    <t>VIÁTICOS DE LOS FUNCIONARIOS EN COMISIÓN</t>
  </si>
  <si>
    <t>A-03</t>
  </si>
  <si>
    <t>TRANSFERENCIAS CORRIENTES</t>
  </si>
  <si>
    <t>A-03-10</t>
  </si>
  <si>
    <t>SENTENCIAS Y CONCILIACIONES</t>
  </si>
  <si>
    <t>A-03-10-01</t>
  </si>
  <si>
    <t>FALLOS NACIONALES</t>
  </si>
  <si>
    <t>A-03-10-01-001</t>
  </si>
  <si>
    <t>SENTENCIAS</t>
  </si>
  <si>
    <t>A-08</t>
  </si>
  <si>
    <t>GASTOS POR TRIBUTOS, MULTAS, SANCIONES E INTERESES DE MORA</t>
  </si>
  <si>
    <t>A-08-01</t>
  </si>
  <si>
    <t>IMPUESTOS</t>
  </si>
  <si>
    <t>A-08-01-02</t>
  </si>
  <si>
    <t>IMPUESTOS TERRITORIALES</t>
  </si>
  <si>
    <t>A-08-01-02-001</t>
  </si>
  <si>
    <t>IMPUESTO PREDIAL</t>
  </si>
  <si>
    <t>A-08-01-02-003</t>
  </si>
  <si>
    <t>IMPUESTO DE INDUSTRIA Y COMERCIO</t>
  </si>
  <si>
    <t>A-08-01-02-006</t>
  </si>
  <si>
    <t>IMPUESTO SOBRE VEHÍCULOS AUTOMOTORES</t>
  </si>
  <si>
    <t>A-08-03</t>
  </si>
  <si>
    <t>TASAS Y DERECHOS ADMINISTRATIVOS</t>
  </si>
  <si>
    <t>A-08-04</t>
  </si>
  <si>
    <t>CONTRIBUCIONES</t>
  </si>
  <si>
    <t>A-08-04-01</t>
  </si>
  <si>
    <t>CUOTA DE FISCALIZACIÓN Y AUDITAJE</t>
  </si>
  <si>
    <t>VIATICOS</t>
  </si>
  <si>
    <t>PREDIAL</t>
  </si>
  <si>
    <t>ICA</t>
  </si>
  <si>
    <t>IMPUESTO DE VEHÍCULOS</t>
  </si>
  <si>
    <t>CUOTA DE AUDITAJE</t>
  </si>
  <si>
    <t>VALOR</t>
  </si>
  <si>
    <t>Desagregado</t>
  </si>
  <si>
    <t>A-01-01-01-002</t>
  </si>
  <si>
    <t>FACTORES SALARIALES ESPECIALES</t>
  </si>
  <si>
    <t>CAPACITACION Y BIENESTAR?'</t>
  </si>
  <si>
    <t>A-02-02-01-004</t>
  </si>
  <si>
    <t>PRODUCTOS METÁLICOS Y PAQUETES DE SOFTWARE</t>
  </si>
  <si>
    <t>RUBRO</t>
  </si>
  <si>
    <t xml:space="preserve">DESCIPCIÓN </t>
  </si>
  <si>
    <t>FORTALECIMIENTO DE LA GESTIÓN Y DIRECCIÓN DEL SECTOR CULTURA</t>
  </si>
  <si>
    <t>3,849,000,000</t>
  </si>
  <si>
    <t>1,322,000,000</t>
  </si>
  <si>
    <t>317,000,000</t>
  </si>
  <si>
    <t>REC</t>
  </si>
  <si>
    <t xml:space="preserve">VALOR </t>
  </si>
  <si>
    <t xml:space="preserve">FUENTE </t>
  </si>
  <si>
    <t>PROPIOS</t>
  </si>
  <si>
    <t>21,600,000</t>
  </si>
  <si>
    <t>807,000,000</t>
  </si>
  <si>
    <t>968,000,000</t>
  </si>
  <si>
    <t/>
  </si>
  <si>
    <t>INSTITUTO CARO Y CUERVO</t>
  </si>
  <si>
    <t>ANEXO - PRESUPUESTO GENERAL DE LA NACION - 2019</t>
  </si>
  <si>
    <t>CTA  
PROG</t>
  </si>
  <si>
    <t>SUBC
SUBP</t>
  </si>
  <si>
    <t>OBJG PROY</t>
  </si>
  <si>
    <t>ORD  
SPRY</t>
  </si>
  <si>
    <t>CONCEPTO</t>
  </si>
  <si>
    <t xml:space="preserve">                 APORTE
                 NACIONAL</t>
  </si>
  <si>
    <t xml:space="preserve">                    RECURSOS
                    PROPIOS</t>
  </si>
  <si>
    <t xml:space="preserve">                    TOTAL</t>
  </si>
  <si>
    <t>SECCION:  3307</t>
  </si>
  <si>
    <t>TOTAL PRESUPUESTO</t>
  </si>
  <si>
    <t>11,356,177,956</t>
  </si>
  <si>
    <t>1,578,000,000</t>
  </si>
  <si>
    <t>12,934,177,956</t>
  </si>
  <si>
    <t xml:space="preserve">A. FUNCIONAMIENTO </t>
  </si>
  <si>
    <t>6,355,500,000</t>
  </si>
  <si>
    <t>992,100,000</t>
  </si>
  <si>
    <t>7,347,600,000</t>
  </si>
  <si>
    <t>01</t>
  </si>
  <si>
    <t>5,488,000,000</t>
  </si>
  <si>
    <t>5,509,600,000</t>
  </si>
  <si>
    <t>10</t>
  </si>
  <si>
    <t>RECURSOS CORRIENTES</t>
  </si>
  <si>
    <t>02</t>
  </si>
  <si>
    <t>03</t>
  </si>
  <si>
    <t>338,600,000</t>
  </si>
  <si>
    <t>20</t>
  </si>
  <si>
    <t>INGRESOS CORRIENTES</t>
  </si>
  <si>
    <t>ADQUISICIÓN DE BIENES  Y SERVICIOS</t>
  </si>
  <si>
    <t>1,775,000,000</t>
  </si>
  <si>
    <t>963,900,000</t>
  </si>
  <si>
    <t>21</t>
  </si>
  <si>
    <t>OTROS RECURSOS DE TESORERIA</t>
  </si>
  <si>
    <t>4,100,000</t>
  </si>
  <si>
    <t>12,300,000</t>
  </si>
  <si>
    <t>04</t>
  </si>
  <si>
    <t>PRESTACIONES SOCIALES</t>
  </si>
  <si>
    <t>8,200,000</t>
  </si>
  <si>
    <t>PRESTACIONES SOCIALES RELACIONADAS CON EL EMPLEO</t>
  </si>
  <si>
    <t>012</t>
  </si>
  <si>
    <t>INCAPACIDADES Y LICENCIAS DE MATERNIDAD (NO DE PENSIONES)</t>
  </si>
  <si>
    <t>001</t>
  </si>
  <si>
    <t>08</t>
  </si>
  <si>
    <t>48,200,000</t>
  </si>
  <si>
    <t>2,500,000</t>
  </si>
  <si>
    <t>50,700,000</t>
  </si>
  <si>
    <t>27,000,000</t>
  </si>
  <si>
    <t>5,200,000</t>
  </si>
  <si>
    <t>7,700,000</t>
  </si>
  <si>
    <t>15,000,000</t>
  </si>
  <si>
    <t>11</t>
  </si>
  <si>
    <t>OTROS RECURSOS DEL TESORO</t>
  </si>
  <si>
    <t>05</t>
  </si>
  <si>
    <t>MULTAS, SANCIONES E INTERESES DE MORA</t>
  </si>
  <si>
    <t>1,000,000</t>
  </si>
  <si>
    <t>C. INVERSION</t>
  </si>
  <si>
    <t>5,000,677,956</t>
  </si>
  <si>
    <t>585,900,000</t>
  </si>
  <si>
    <t>5,586,577,956</t>
  </si>
  <si>
    <t>3301</t>
  </si>
  <si>
    <t>PROMOCIÓN Y ACCESO EFECTIVO A PROCESOS CULTURALES Y ARTÍSTICOS</t>
  </si>
  <si>
    <t>300,000,000</t>
  </si>
  <si>
    <t>1603</t>
  </si>
  <si>
    <t>ARTE Y CULTURA</t>
  </si>
  <si>
    <t>2</t>
  </si>
  <si>
    <t>INCREMENTO  DE RECURSOS FÍSICOS PARA EL APOYO ACADÉMICO Y MUSEAL DEL INSTITUTO CARO Y CUERVO  BOGOTÁ</t>
  </si>
  <si>
    <t>3302</t>
  </si>
  <si>
    <t>GESTIÓN, PROTECCIÓN Y SALVAGUARDIA DEL PATRIMONIO CULTURAL COLOMBIANO</t>
  </si>
  <si>
    <t>3,900,677,956</t>
  </si>
  <si>
    <t>4,486,577,956</t>
  </si>
  <si>
    <t>CONSOLIDACIÓN DE LAS FUNCIONES MISIONALES, FORMACIÓN, DOCENCIA Y APROPIACIÓN SOCIAL DEL CONOCIMIENTO, DEL INSTITUTO CARO Y CUERVO A NIVEL NACIONAL  BOGOTÁ, CHÍA</t>
  </si>
  <si>
    <t>3399</t>
  </si>
  <si>
    <t>800,000,000</t>
  </si>
  <si>
    <t>4</t>
  </si>
  <si>
    <t>FORTALECIMIENTO DE LOS SISTEMAS DE GESTIÓN PARA LA ADECUACIÓN, PROTECCIÓN Y SALVAGUARDIA DEL PATRIMONIO CULTURAL DEL INSTITUTO CARO Y CUERVO   BOGOTÁ</t>
  </si>
  <si>
    <t>NACIÓN</t>
  </si>
  <si>
    <t>A-02</t>
  </si>
  <si>
    <t>A-03-04</t>
  </si>
  <si>
    <t>A-03-04-02</t>
  </si>
  <si>
    <t>A-03-04-02-012</t>
  </si>
  <si>
    <t>A-08-05</t>
  </si>
  <si>
    <t>PRIMA TECNICA NO SALARIAL</t>
  </si>
  <si>
    <t>SUBSIDIO DE ALIMENTACION</t>
  </si>
  <si>
    <t>SALARIO BASICO</t>
  </si>
  <si>
    <t>VACACIONES</t>
  </si>
  <si>
    <t>SUBSIDIO DE TRANSPORTE</t>
  </si>
  <si>
    <t>BONIFICACION POR SERVICIOS</t>
  </si>
  <si>
    <t>PRIMA DE SERVICIOS</t>
  </si>
  <si>
    <t>BONIFICACION ESPECIAL POR RECREACIÓN</t>
  </si>
  <si>
    <t>PRIMA DE DIRECCIÓN</t>
  </si>
  <si>
    <t>SENA</t>
  </si>
  <si>
    <t>ICBF</t>
  </si>
  <si>
    <t xml:space="preserve">CAJA DE COMPENSACIÓN </t>
  </si>
  <si>
    <t>ARL</t>
  </si>
  <si>
    <t>FNA</t>
  </si>
  <si>
    <t>PENSIÓN</t>
  </si>
  <si>
    <t>PAGO UGPP</t>
  </si>
  <si>
    <t>HORAS EXTRAs e INDEMNIZACIÓN DE VACACIONES</t>
  </si>
  <si>
    <t>TOTAL</t>
  </si>
  <si>
    <t>FORMATO DE SOLICITUD DEL PLAN ANUAL DE ADQUISICIONES</t>
  </si>
  <si>
    <t>Código: PLA-F-02
Versión: 1.0
Página: N.A
Fecha: 11/09/2017</t>
  </si>
  <si>
    <t>Código UNSPSC (Clasificador de Bienes y Servicios)</t>
  </si>
  <si>
    <t>SUBDIRECCIÓN</t>
  </si>
  <si>
    <t>PROCESO</t>
  </si>
  <si>
    <t>PROYECTO CORRESPONDIENTE</t>
  </si>
  <si>
    <t>DESCRIPCIÓN DE LA ADQUISICIÓN</t>
  </si>
  <si>
    <t>MES ESTIMADO DE INICIO DEL CONTRATO</t>
  </si>
  <si>
    <t>FECHA DE PRESENTACIÓN DE OFERTAS</t>
  </si>
  <si>
    <t>DURACIÓN ESTIMADA DEL CONTRATO (MESES)</t>
  </si>
  <si>
    <t>DURACIÓN ESTIMADA DEL CONTRATO (DÍAS)</t>
  </si>
  <si>
    <t>MODALIDAD DE SELECCIÓN</t>
  </si>
  <si>
    <t>FUENTE DE LOS RECURSOS</t>
  </si>
  <si>
    <t>VALOR TOTAL ESTIMADO</t>
  </si>
  <si>
    <t>VALOR ESTIMADO DE LA VIGENCIA ACTUAL</t>
  </si>
  <si>
    <t>SE REQUIEREN VIGENCIAS FUTURAS</t>
  </si>
  <si>
    <t>VALOR A SOLICITAR EN VIGENCIAS FUTURAS</t>
  </si>
  <si>
    <t>ESTADO DE SOLICITUD DE VIGENCIAS FUTURAS</t>
  </si>
  <si>
    <t>UNIDAD DE CONTRATACIÓN</t>
  </si>
  <si>
    <t>NOMBRES Y APELLIDOS DEL RESPONSABLE DEL PROCESO CONTRACTUAL</t>
  </si>
  <si>
    <t>TELÉFONO DEL RESPONSABLE</t>
  </si>
  <si>
    <t>CORREO ELECTRÓNICO DEL RESPONSABLE</t>
  </si>
  <si>
    <t>OBSERVACIONES</t>
  </si>
  <si>
    <t>80120000, 80121600, 80121700</t>
  </si>
  <si>
    <t>ORGANIZACIÓN</t>
  </si>
  <si>
    <t>ABOGADO JURÍDICO</t>
  </si>
  <si>
    <t>ENERO</t>
  </si>
  <si>
    <t>CONTRATACIÓN DIRECTA</t>
  </si>
  <si>
    <t>NO</t>
  </si>
  <si>
    <t>N.A</t>
  </si>
  <si>
    <t>GESTIÓN CONTRACTUAL</t>
  </si>
  <si>
    <t>ADMINISTRATIVA Y FINANCIERA</t>
  </si>
  <si>
    <t>PROFESIONAL DE APOYO PARA LA SAF</t>
  </si>
  <si>
    <t>CONTRATACIÓN DE UN PROFESIONAL DE APOYO PARA LA SAF</t>
  </si>
  <si>
    <t>ROSARIO RIZO NAVARRO</t>
  </si>
  <si>
    <t>3422121 EXT. 112</t>
  </si>
  <si>
    <t>rosario.rizo@caroycuervo.gov.co</t>
  </si>
  <si>
    <t>GASTOS POR IMPRESOS Y PUBLICACIONES</t>
  </si>
  <si>
    <t>MARZO</t>
  </si>
  <si>
    <t>ADQUISICIONES</t>
  </si>
  <si>
    <t>APOYO TÉCNICO Y ADMINISTRATIVO EN EL GRUPO DE GESTIÓN CONTRACTUAL</t>
  </si>
  <si>
    <t>FERNANDO ALONSO CORTÉS RIAÑO</t>
  </si>
  <si>
    <t>3422121 EXT. 144</t>
  </si>
  <si>
    <t>fernando.cortes@caroycuervo.gov.co</t>
  </si>
  <si>
    <t>TECNOLOGIAS DE LA INFORMACIÓN</t>
  </si>
  <si>
    <t>SERVICIOS DE INTERNET DEDICADO Y CONEXIÓN MPLS</t>
  </si>
  <si>
    <t>DE SERVICIOS DE UN CANAL DE INTERNET DEDICADO Y SERVICIOS DE ENLACE DE DATOS</t>
  </si>
  <si>
    <t>FEBRERO</t>
  </si>
  <si>
    <t>ACUERDO MARCO</t>
  </si>
  <si>
    <t>SI</t>
  </si>
  <si>
    <t>APROBADAS</t>
  </si>
  <si>
    <t>CARLOS FREDY REY CAMACHO</t>
  </si>
  <si>
    <t>342 2121 EXT. 164</t>
  </si>
  <si>
    <t>fredy.rey@caroycuervo.gov.co</t>
  </si>
  <si>
    <t>FINANCIERO</t>
  </si>
  <si>
    <t>FORTALECIMIENTO DEL RECAUDO Y CONCILIACIÓN</t>
  </si>
  <si>
    <t>CONTRATACIÓN SERVICIOS PROFESIONALES CONTADOR RECURSOS FISICOS</t>
  </si>
  <si>
    <t>AURIS MARGARITA MENDOZA URECHE</t>
  </si>
  <si>
    <t>3422121 EXT. 176</t>
  </si>
  <si>
    <t>financiera@caroycuervo.gov.co</t>
  </si>
  <si>
    <t>81112221, 81112213</t>
  </si>
  <si>
    <t>N/A</t>
  </si>
  <si>
    <t>CONTRATACIÓN SOPORTE TÉCNICO SOFTWARE NÓMINA E INVENTARIOS</t>
  </si>
  <si>
    <t>LILIANA MONTOYA TALERO</t>
  </si>
  <si>
    <t>3422121 EXT. 170</t>
  </si>
  <si>
    <t>liliana.montoyacaroycuervo.gov.co</t>
  </si>
  <si>
    <t>SE PROPONE EL CAMBIO DE SUPERVISIÓN, YA QUE EL MÓDULO MÁS UTILIZADO ES EL DE NÓMINA. SE INCLUYÓ EL VALOR PROYECTADO DE LA ADICIÓN POR UN MES, PARA RESERVA PRESUPUESTAL DEL SERVICIO DE ENERO/20.</t>
  </si>
  <si>
    <t>CAJA MENOR DE FUNCIONAMIENTO</t>
  </si>
  <si>
    <t>ANGIE NATALIE VARGAS AVENDAÑO</t>
  </si>
  <si>
    <t>3422121 EXT. 185</t>
  </si>
  <si>
    <t>angie.vargas@caroycuervo.gov.co</t>
  </si>
  <si>
    <t>DESAGREGACIÓN, EXPEDICIÓN CDP Y RESOLUCIÓN</t>
  </si>
  <si>
    <t>FORTALECIMIENTO DEL RECAUDO</t>
  </si>
  <si>
    <t xml:space="preserve">SE REALIZARÁ CADENA PRESUPUESTAL, PARA AMPARAR EL ARRENDAMIENTO DEL DATÁFONO DE LA LIBRERÍA, CUANDO NO SE REALICEN MÁS DE 48 TRANSACCIONES MENSUALES Y MONETIZACIONES CUANDO SE RECIBAN TRANSFERENCIAS INTNALES POR CONCEPTO DE MATRÍCULAS Y EXÁMENES SIELE. </t>
  </si>
  <si>
    <t xml:space="preserve"> SE AMPARARÁN LOS GASTOS FINANCIEROS OCASIONADOS POR EL PAGO EN LÍNEA DE LOS EMBARGOS DE FUNCIONARIOS CON RECURSOS NACIÓN</t>
  </si>
  <si>
    <t>LA CADENA PRESUPUESTAL SE REALIZARÁ DE ACUERDO CON LOS LITIGIOS QUE SUSSTANCIA EL ASESOR JURÍDICO DEL INSTITUTO, EL CUAL INFORMÓ LAS PRETENSIONES QUE CURSAN EN CONTRA DEL ICC Y SE REQUERIRÁ DE UN TRASLADO PRESUPUESTAL</t>
  </si>
  <si>
    <t>OCTUBRE</t>
  </si>
  <si>
    <t>3422121 EXT 176</t>
  </si>
  <si>
    <t>CUANDO LA CGR EXPIDE LA RESOLUCIÓN, SE REQUIERE REALIZAR TRASLADO PRESUPUESTAL</t>
  </si>
  <si>
    <t>SE DEBERÁN ADELANTAR LAS GESTIONES POR PARTE DEL ASESOR JURÍDICO, PARA LA EXONERACIÓN DEL IMPUESTO PREDIAL DE YERBABUENA.</t>
  </si>
  <si>
    <t>TALENTO HUMANO</t>
  </si>
  <si>
    <t>FUNCIONAMIENTO</t>
  </si>
  <si>
    <t xml:space="preserve">APOYO TECNICO PROFESIONAL PARA DESARROLLAR LOS PLANES Y PROGRAMAS DE LA DEPENDENCIA </t>
  </si>
  <si>
    <t>liliana.montoya@caroycuervo.gov.co</t>
  </si>
  <si>
    <t xml:space="preserve">APOYO JURIDICO </t>
  </si>
  <si>
    <t xml:space="preserve">ENERO </t>
  </si>
  <si>
    <t xml:space="preserve">DOTACIÓN DE LEY </t>
  </si>
  <si>
    <t xml:space="preserve">MARZO </t>
  </si>
  <si>
    <t>PLAN DE BIENESTAR</t>
  </si>
  <si>
    <t>SERVICIOS DE BIENESTAR SOCIAL - BIENESTAR -EXÁMENES OCUPACIONALES</t>
  </si>
  <si>
    <t>Liliana.montoya@caroycuervo.gov.co</t>
  </si>
  <si>
    <t>46180000, 46181500, 46181600, 46181700, 46181800, 46181900, 46182000, 46182100</t>
  </si>
  <si>
    <t>DISEÑO, IMPLEMENTACIÓN Y MEJORA CONTINUA DEL SG-SST</t>
  </si>
  <si>
    <t>MINIMA CUANTÍA</t>
  </si>
  <si>
    <t xml:space="preserve">REMUNERACION SERVICIOS TECNICOS - TÉCNICO CONTRATISTA  TALENTO HUMANO </t>
  </si>
  <si>
    <t>PLAN INSTITUCIONAL DE CAPACITACIÓN</t>
  </si>
  <si>
    <t>EJECUCIÓN DE LAS ACTIVIDADES DE FORMACIÓN PARA LOS SERVIDORES PÚBLICOS DEL INSTITUTO CON BASE EN EL PIC, CON EL FIN DE DESARROLLAR NUEVAS COMPETENCIAS, ACLARAR Y ACTUALIZAR CONCEPTOS EN LOS SERVIDORES PÚBLICOS DEL ICC</t>
  </si>
  <si>
    <t>INFRAESTRUCTURA</t>
  </si>
  <si>
    <t>MOVILIDAD Y DESPLAZAMIENTO FUNCIONARIOS</t>
  </si>
  <si>
    <t>SUMINISTRO DE GASOLINA MOTOR CORRIENTE OXIGENADA Y ACPM (DIÉSEL CORRIENTE) PARA EL FUNCIONAMIENTO DE LOS VEHÍCULOS DEL PARQUE AUTOMOTOR DEL INSTITUTO CARO Y CUERVO, ASÍ COMO PARA EL MANTENIMIENTO DE LAS MÁQUINAS DE LA IMPRENTA PATRIÓTICA Y LAS LABORES DE JARDINERÍA QUE SE REALIZAN CON LA GUADAÑADORA Y EL TRACTOR.</t>
  </si>
  <si>
    <t>MARÍA DEL ROSARIO BARROS PIMIENTA / JAVIER MAURICIO VARGAS LÓPEZ</t>
  </si>
  <si>
    <t>rosario.barros@caroycuervo.gov.co</t>
  </si>
  <si>
    <t>14111525, 60121100</t>
  </si>
  <si>
    <t>PAPELERIA, UTILES DE ESCRITORIO Y OFICINA</t>
  </si>
  <si>
    <t>MAYO</t>
  </si>
  <si>
    <t>MARÍA DEL ROSARIO BARROS PIMIENTA</t>
  </si>
  <si>
    <t>39121321, 39101600</t>
  </si>
  <si>
    <t>MANTENIMIENTO Y CONSERVACIÓN DE LAS SEDES Y SUS VALORES PATRIMONIALES</t>
  </si>
  <si>
    <t xml:space="preserve">COMPRAVENTA DE ELEMENTOS DE FERRETERÍA Y BOMBILLERÍA, PARA LAS SEDES DEL INSTITUTO CARO Y CUERVO </t>
  </si>
  <si>
    <t>ABRIL</t>
  </si>
  <si>
    <t>72102100, 76111600</t>
  </si>
  <si>
    <t>SEGURIDAD PARA LOS SERVIDORES Y LOS BIENES PATRIMONIALES DE LA ENTIDAD</t>
  </si>
  <si>
    <t xml:space="preserve">PRESTAR LOS SERVICIOS FUMIGACIÓN, CONTROL DE PLAGAS Y ROEDORES, ASÍ COMO LA LIMPIEZA DE LOS TANQUES DE ALMACENAMIENTO DE AGUA DE LAS SEDES DEL INSTITUTO CARO Y CUERVO. </t>
  </si>
  <si>
    <t>AGOSTO</t>
  </si>
  <si>
    <t>MARÍA DEL ROSARIO BARROS PIMIENTA / CARLOS ENRIQUE SÁNCHEZ ARIZA</t>
  </si>
  <si>
    <t>92121504, 70171600</t>
  </si>
  <si>
    <t>PRESTAR EL SERVICIO DE VIGILANCIA Y SEGURIDAD PARA LAS INSTALACIONES Y BIENES DEL INSTITUTO CARO Y CUERVO, UBICADAS EN LAS SEDES: CASA DE CUERVO, CALLE 10 NO. 4 - 69; CASA RIVAS SACCONI, CALLE 10 NO. 4 - 87 (CARRERA 5 NO. 9 – 62) DE BOGOTÁ D.C Y HACIENDA YERBABUENA, UBICADA EN EL KILÓMETRO 9 MÁS 300 METROS DE LA AUTOPISTA NORTE, VÍA SOPÓ, EN EL MUNICIPIO DE CHÍA, CUNDINAMARCA. - ADQUISICIÓN DE CÁMARA DE SEGURIDAD CON SENSOR PARA INSTALAR EN LA LIBRERÍA YERBABUENA</t>
  </si>
  <si>
    <t>LICITACIÓN PÚBLICA</t>
  </si>
  <si>
    <t xml:space="preserve">76111501, 47132102 </t>
  </si>
  <si>
    <t> PRESTAR  EL SERVICIO INTEGRAL DE ASEO Y CAFETERÍA EN LAS SEDES DEL INSTITUTO CARO Y CUERVO - CASA DE CUERVO ( CALLE 10 NO. 4-69 DE LA CIUDAD DE BOGOTÁ D.C), CASA RIVAS SACCONI, (CALLE 10 NO. 4-89) Y SEDE HACIENDA YERBABUENA, (AUTOPISTA NORTE, KILÓMETRO 9 + 300 METROS MUNICIPIO DE CHÍA CUNDINAMARCA) </t>
  </si>
  <si>
    <t>COMPRA Y PRESTACIÓN DEL SERVICIO DE REVISIÓN, RECARGA Y MANTENIMIENTO PARA LOS EXTINTORES DE LAS DOS SEDES Y AUTOMOTORES DEL INSTITUTO CARO Y CUERVO.</t>
  </si>
  <si>
    <t>NOVIEMBRE</t>
  </si>
  <si>
    <t>MARÍA DEL ROSARIO BARROS PIMIENTA / MANUEL HERNANDO ROMERO SÁENZ</t>
  </si>
  <si>
    <t>78181505, 78181501</t>
  </si>
  <si>
    <t>PRESTACIÓN DEL SERVICIO DE MANTENIMIENTO PREVENTIVO Y CORRECTIVO CON SUMINISTRO DE REPUESTOS, ACCESORIOS PARA LOS VEHÍCULOS QUE CONFORMAN EL PARQUE AUTOMOTOR DEL INSTITUTO CARO Y CUERVO.</t>
  </si>
  <si>
    <t>PRESTAR EL SERVICIO DE MANTENIMIENTO PREVENTIVO Y CORRECTIVO, INCLUIDO EL SUMINISTRO DE INSUMOS Y MANO DE OBRA DE LOS TRACTORES, MOTOSIERRA Y LA CORTAMALEZA, DE PROPIEDAD DEL INSTITUTO CARO Y CUERVO.</t>
  </si>
  <si>
    <t>JULIO</t>
  </si>
  <si>
    <t>20102301, 78111800</t>
  </si>
  <si>
    <t>PRESTACIÓN DE SERVICIO DE TRANSPORTE TERRESTRE DE IDA Y REGRESO PARA LOS ESTUDIANTES, FUNCIONARIOS, CONTRATISTAS DIRECTOS E INDIRECTOS QUE PRESTAN SERVICIO EN EL  INSTITUTO CARO Y CUERVO QUE TRABAJAN EN LA SEDE DE YERBABUENA.</t>
  </si>
  <si>
    <t>SELECCIÓN ABREVIADA MENOR CUANTÍA</t>
  </si>
  <si>
    <t>CONTRATACIÓN DE LA RECARGA AL SISTEMA PASE YA PARA EL PASO DEL PEAJE  DE  LOS VEHÍCULOS CON QUE CUENTA EL PARQUE AUTOMOTOR DEL INSTITUTO CARO Y CUERVO,  QUE SE DIRIJAN A LA SEDE DE YERBABUENA.</t>
  </si>
  <si>
    <t xml:space="preserve">MARÍA DEL ROSARIO BARROS PIMIENTA </t>
  </si>
  <si>
    <t>CONTRATAR LOS SEGUROS QUE AMPAREN LOS INTERESES PATRIMONIALES Y FUTUROS, ASÍ COMO LOS BIENES DEL INSTITUTO CARO Y CUERVO, QUE ESTÉN BAJO SU RESPONSABILIDAD Y CUSTODIA Y AQUELLOS QUE SEAN ADQUIRIDOS PARA DESARROLLAR LAS FUNCIONES INHERENTES A SU ACTIVIDAD Y CUALQUIER OTRA PÓLIZA DE SEGUROS QUE REQUIERA LA ENTIDAD EN EL DESARROLLO DE SU ACTIVIDAD.</t>
  </si>
  <si>
    <t>POLIZAS TODO RIESGO PARA VEHÍCULOS</t>
  </si>
  <si>
    <t>JUNIO</t>
  </si>
  <si>
    <t xml:space="preserve">SOAT (SEGURO OBLIGATORIO DEL AUTOMÓVIL QUE CUBRE LA RESPONSABILIDAD CIVIL DEL PROPIETARIO Y DEL CONDUCTOR DEL VEHÍCULO) </t>
  </si>
  <si>
    <t>CONTRATACIÓN  DE ARRENDAMIENTO PARA EL USO Y GOCE DE TRES (3) PARQUEADEROS EN LA CIUDAD DE BOGOTÁ D.C., PARA LOS VEHÍCULOS, PROPIEDAD DEL INSTITUTO CARO Y CUERVO</t>
  </si>
  <si>
    <t>HONORARIOS - NORMAS NICSP Y APOYO A RECURSOS FÍSICOS</t>
  </si>
  <si>
    <t>CONTADOR FINANCIERA</t>
  </si>
  <si>
    <t>MARÍA DEL ROSARIO BARROS PIMIENTA / AURIS MARGARITA MENDOZA URECHE</t>
  </si>
  <si>
    <t>GARANTIZAR EL PAGO DE SERVICIO DE ALCANTARILLADO DE LAS SEDES DEL INSTITUTO CARO Y CUERVO.</t>
  </si>
  <si>
    <t>MARÍA DEL ROSARIO BARROS PIMIENTA / JAVIER MAURICIO VARGAS LÓPEZ / AURIS MARGARITA MENDOZA URECHE</t>
  </si>
  <si>
    <t>TELÉFONO</t>
  </si>
  <si>
    <t>GARANTIZAR EL PAGO DE SERVICIO DE TELEFÓNICO DE LAS SEDES DEL INSTITUTO CARO Y CUERVO.</t>
  </si>
  <si>
    <t>TELEFONÍA MÓVIL</t>
  </si>
  <si>
    <t>GARANTIZAR EL PAGO DE SERVICIO TELEFONIA MOVIL  DE LAS SEDES DEL INSTITUTO CARO Y CUERVO.</t>
  </si>
  <si>
    <t>ENERGÍA</t>
  </si>
  <si>
    <t>GARANTIZAR EL PAGO DE SERVICIO DE ENERGÍA DE LAS SEDES DEL INSTITUTO CARO Y CUERVO.</t>
  </si>
  <si>
    <t>General asignado 2018</t>
  </si>
  <si>
    <t>Asignado a Plan de Adquisiciones 2018</t>
  </si>
  <si>
    <t>Revisado por:</t>
  </si>
  <si>
    <t>Descripción del Cambio</t>
  </si>
  <si>
    <t>Diana Paola Gaitán</t>
  </si>
  <si>
    <t>Se cambia la versión 3.0 del formato ICC-PSIS-02 PLAN ANUAL DE ADQUISICIONES y se adopta la versión 1.0 acogiendo el nuevo formato de codificaciones.</t>
  </si>
  <si>
    <t>INVERSIÓN</t>
  </si>
  <si>
    <t>MUSEOS ADECUADOS</t>
  </si>
  <si>
    <t>ADQUISICIÓN DE BIENES Y SERVICIOS</t>
  </si>
  <si>
    <t>SERVICIOS BIBLIOTECARIOS</t>
  </si>
  <si>
    <t>SERVICIO DE ACCESO A MATERIALES DE LECTURA</t>
  </si>
  <si>
    <t>DOCUMENTOS INVESTIGACIÓN</t>
  </si>
  <si>
    <t>SERVICIO DE EXPOSICIONES</t>
  </si>
  <si>
    <t>SERVICIOS DE EDUCACIÓN INFORMAL PARA LA PROMOCIÓN Y DIVULGACIÓN DE LA DIVERSIDAD LINGÜÍSTICA Y SUS MEDIOS DE EXPRESIÓN Y DIFUSIÓN</t>
  </si>
  <si>
    <t>SERVICIOS DE EDUCACIÓN FORMAL DE POSGRADO</t>
  </si>
  <si>
    <t>SERVICIO DE PRODUCCIÓN DE CONTENIDOS EN RADIO EMISORA VIRTUAL</t>
  </si>
  <si>
    <t>SERVICIODE DIVULGACIÓN Y PUBLICACIÓN DEL PATRIMONIO CULTURAL</t>
  </si>
  <si>
    <t>SEDES CON REFORZAMIENTO ESTRUCTURAL</t>
  </si>
  <si>
    <t>SEDES MANTENIDAS</t>
  </si>
  <si>
    <t>SEDE CONSTRUIDA Y DOTADA</t>
  </si>
  <si>
    <t>DOCUMENTOS DE LINEAMIENTOS TÉCNICOS</t>
  </si>
  <si>
    <t>DOCUMENTOS METODOLÓGICOS</t>
  </si>
  <si>
    <t xml:space="preserve">DOCUMENTOS DE PLANEACIÓN   </t>
  </si>
  <si>
    <t>SERVICIO DE IMPLEMENTACIÓN DEL SISTEMA DE GESTIÓN</t>
  </si>
  <si>
    <t>SERVICIO DE DIVULGACIÓN Y PUBLICACIÓN DEL PATRIMONIO CULTURAL</t>
  </si>
  <si>
    <t>A ENTIDADES DEL GOBIERNO</t>
  </si>
  <si>
    <t>A ÓRGANOS DEL PGN</t>
  </si>
  <si>
    <t>OTRAS TRANSFERENCIAS -
DISTRIBUCIÓN PREVIO CONCEPTO
DGPPN</t>
  </si>
  <si>
    <t>INCAPACIDADES (NO DE PENSIONES)</t>
  </si>
  <si>
    <t>LICENCIAS DE MATERNIDAD Y PATERNIDAD (NO DE PENSIONES)</t>
  </si>
  <si>
    <t>PASTA O PULPA, PAPEL Y PRODUCTOS DE PAPEL; IMPRESOS Y ARTÍCULOS RELACIONADOS</t>
  </si>
  <si>
    <t>PRODUCTOS DE HORNOS DE COQUE; PRODUCTOS DE REFINACIÓN DE PETRÓLEO Y COMBUSTIBLE NUCLEAR</t>
  </si>
  <si>
    <t>OTROS BIENES TRANSPORTABLES N.C.P.</t>
  </si>
  <si>
    <t>MAQUINARIA Y APARATOS ELÉCTRICOS</t>
  </si>
  <si>
    <t>EQUIPO Y APARATOS DE RADIO, TELEVISIÓN Y COMUNICACIONES</t>
  </si>
  <si>
    <t>SERVICIOS DE APOYO AL TRANSPORTE</t>
  </si>
  <si>
    <t>SERVICIOS POSTALES Y DE MENSAJERÍA</t>
  </si>
  <si>
    <t>SERVICIOS FINANCIEROS Y SERVICIOS CONEXOS</t>
  </si>
  <si>
    <t>SERVICIOS JURÍDICOS Y CONTABLES</t>
  </si>
  <si>
    <t>OTROS SERVICIOS PROFESIONALES, CIENTÍFICOS Y TÉCNICOS</t>
  </si>
  <si>
    <t>SERVICIOS DE TELECOMUNICACIONES, TRANSMISIÓN Y SUMINISTRO DE INFORMACIÓN</t>
  </si>
  <si>
    <t>SERVICIOS DE SOPORTE</t>
  </si>
  <si>
    <t>SERVICIOS DE MANTENIMIENTO, REPARACIÓN E INSTALACIÓN (EXCEPTO SERVICIOS DE CONSTRUCCIÓN)</t>
  </si>
  <si>
    <t>SERVICIOS PARA EL CUIDADO DE LA SALUD HUMANA Y SERVICIOS SOCIALES</t>
  </si>
  <si>
    <t>SERVICIOS DE ALCANTARILLADO, RECOLECCIÓN, TRATAMIENTO Y DISPOSICIÓN DE DESECHOS Y OTROS SERVICIOS DE SANEAMIENTO AMBIENTAL</t>
  </si>
  <si>
    <t>PRODUCTOS DE MOLINERÍA, ALMIDONES Y PRODUCTOS DERIVADOS DEL ALMIDÓN; OTROS PRODUCTOS ALIMENTICIOS</t>
  </si>
  <si>
    <t>PRODUCTOS METÁLICOS ELABORADOS (EXCEPTO MAQUINARIA Y EQUIPO)</t>
  </si>
  <si>
    <t>OTROS PRODUCTOS QUÍMICOS;FIBRAS ARTIFICIALES (O FIBRAS INDUSTRIALES HECHAS POR EL HOMBRE)</t>
  </si>
  <si>
    <t>PRODUCTOS DE CAUCHO Y PLÁSTICO</t>
  </si>
  <si>
    <t>VIDRIOS Y PRODUCTOS DE VIDRIO Y OTROS PRODUCTOS NO METÁLICOS N.C.P.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</si>
</sst>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164" formatCode="_(&quot;$&quot;\ * #,##0_);_(&quot;$&quot;\ * \(#,##0\);_(&quot;$&quot;\ * &quot;-&quot;_);_(@_)"/>
    <numFmt numFmtId="165" formatCode="_(&quot;$&quot;\ * #,##0.00_);_(&quot;$&quot;\ * \(#,##0.00\);_(&quot;$&quot;\ * &quot;-&quot;??_);_(@_)"/>
    <numFmt numFmtId="166" formatCode="&quot;$&quot;\ #,##0"/>
    <numFmt numFmtId="167" formatCode="_(&quot;$&quot;\ * #,##0_);_(&quot;$&quot;\ * \(#,##0\);_(&quot;$&quot;\ * &quot;-&quot;??_);_(@_)"/>
  </numFmts>
  <fonts count="32" x14ac:knownFonts="1">
    <font>
      <sz val="11"/>
      <color theme="1"/>
      <name val="Calibri"/>
      <family val="2"/>
      <scheme val="minor"/>
    </font>
    <font>
      <sz val="8"/>
      <color rgb="FF000000"/>
      <name val="Arial Narrow"/>
      <family val="2"/>
    </font>
    <font>
      <sz val="11"/>
      <name val="Calibri"/>
      <family val="2"/>
    </font>
    <font>
      <b/>
      <sz val="8"/>
      <color rgb="FF000000"/>
      <name val="Arial Narrow"/>
      <family val="2"/>
    </font>
    <font>
      <sz val="11"/>
      <color theme="1"/>
      <name val="Calibri"/>
      <family val="2"/>
      <scheme val="minor"/>
    </font>
    <font>
      <sz val="11"/>
      <color rgb="FF000000"/>
      <name val="Calibri"/>
      <family val="2"/>
      <scheme val="minor"/>
    </font>
    <font>
      <sz val="8"/>
      <color rgb="FF000000"/>
      <name val="Times New Roman"/>
      <family val="1"/>
    </font>
    <font>
      <b/>
      <sz val="7"/>
      <color rgb="FF000000"/>
      <name val="Times New Roman"/>
      <family val="1"/>
    </font>
    <font>
      <b/>
      <sz val="8"/>
      <color rgb="FF000000"/>
      <name val="Times New Roman"/>
      <family val="1"/>
    </font>
    <font>
      <b/>
      <sz val="9"/>
      <color rgb="FF000000"/>
      <name val="Times New Roman"/>
      <family val="1"/>
    </font>
    <font>
      <sz val="7"/>
      <color rgb="FF000000"/>
      <name val="Times New Roman"/>
      <family val="1"/>
    </font>
    <font>
      <sz val="10"/>
      <color rgb="FF000000"/>
      <name val="Times New Roman"/>
      <family val="1"/>
    </font>
    <font>
      <sz val="18"/>
      <color theme="1"/>
      <name val="Calibri"/>
      <family val="2"/>
      <scheme val="minor"/>
    </font>
    <font>
      <sz val="8"/>
      <color rgb="FFFF0000"/>
      <name val="Arial Narrow"/>
      <family val="2"/>
    </font>
    <font>
      <sz val="11"/>
      <color rgb="FFFF0000"/>
      <name val="Calibri"/>
      <family val="2"/>
      <scheme val="minor"/>
    </font>
    <font>
      <b/>
      <sz val="11"/>
      <color theme="1"/>
      <name val="Calibri"/>
      <family val="2"/>
      <scheme val="minor"/>
    </font>
    <font>
      <sz val="10"/>
      <name val="Arial"/>
      <family val="2"/>
    </font>
    <font>
      <b/>
      <sz val="11"/>
      <name val="Calibri"/>
      <family val="2"/>
      <scheme val="minor"/>
    </font>
    <font>
      <u/>
      <sz val="7.8"/>
      <color theme="10"/>
      <name val="Calibri"/>
      <family val="2"/>
    </font>
    <font>
      <b/>
      <u/>
      <sz val="11"/>
      <color theme="10"/>
      <name val="Calibri"/>
      <family val="2"/>
      <scheme val="minor"/>
    </font>
    <font>
      <b/>
      <sz val="10"/>
      <name val="Verdana"/>
      <family val="2"/>
    </font>
    <font>
      <b/>
      <sz val="11"/>
      <color rgb="FFFF0000"/>
      <name val="Calibri"/>
      <family val="2"/>
      <scheme val="minor"/>
    </font>
    <font>
      <sz val="11"/>
      <name val="Calibri"/>
      <family val="2"/>
      <scheme val="minor"/>
    </font>
    <font>
      <b/>
      <sz val="18"/>
      <color theme="1"/>
      <name val="Calibri"/>
      <family val="2"/>
      <scheme val="minor"/>
    </font>
    <font>
      <b/>
      <sz val="10"/>
      <color theme="1"/>
      <name val="Arial"/>
      <family val="2"/>
    </font>
    <font>
      <sz val="10"/>
      <color theme="1"/>
      <name val="Arial"/>
      <family val="2"/>
    </font>
    <font>
      <b/>
      <sz val="9"/>
      <color indexed="81"/>
      <name val="Tahoma"/>
      <family val="2"/>
    </font>
    <font>
      <sz val="9"/>
      <color indexed="81"/>
      <name val="Tahoma"/>
      <family val="2"/>
    </font>
    <font>
      <b/>
      <sz val="12"/>
      <color indexed="81"/>
      <name val="Tahoma"/>
      <family val="2"/>
    </font>
    <font>
      <sz val="12"/>
      <color indexed="81"/>
      <name val="Tahoma"/>
      <family val="2"/>
    </font>
    <font>
      <sz val="8"/>
      <name val="Arial Narrow"/>
      <family val="2"/>
    </font>
    <font>
      <sz val="8"/>
      <color rgb="FF000000"/>
      <name val="Arial Narrow"/>
      <family val="2"/>
      <charset val="204"/>
    </font>
  </fonts>
  <fills count="1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FF"/>
        <bgColor rgb="FFFFFFFF"/>
      </patternFill>
    </fill>
    <fill>
      <patternFill patternType="solid">
        <fgColor rgb="FFFFFF00"/>
        <bgColor indexed="64"/>
      </patternFill>
    </fill>
    <fill>
      <patternFill patternType="solid">
        <fgColor rgb="FF00B0F0"/>
        <bgColor indexed="64"/>
      </patternFill>
    </fill>
    <fill>
      <patternFill patternType="solid">
        <fgColor rgb="FFDBE5F1"/>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theme="0" tint="-0.14999847407452621"/>
        <bgColor indexed="64"/>
      </patternFill>
    </fill>
  </fills>
  <borders count="10">
    <border>
      <left/>
      <right/>
      <top/>
      <bottom/>
      <diagonal/>
    </border>
    <border>
      <left/>
      <right/>
      <top style="thin">
        <color rgb="FFFFFFFF"/>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8">
    <xf numFmtId="0" fontId="0" fillId="0" borderId="0"/>
    <xf numFmtId="42" fontId="4" fillId="0" borderId="0" applyFont="0" applyFill="0" applyBorder="0" applyAlignment="0" applyProtection="0"/>
    <xf numFmtId="0" fontId="5" fillId="0" borderId="0"/>
    <xf numFmtId="165" fontId="4" fillId="0" borderId="0" applyFont="0" applyFill="0" applyBorder="0" applyAlignment="0" applyProtection="0"/>
    <xf numFmtId="0" fontId="16" fillId="0" borderId="0"/>
    <xf numFmtId="0" fontId="18" fillId="0" borderId="0" applyNumberFormat="0" applyFill="0" applyBorder="0" applyAlignment="0" applyProtection="0">
      <alignment vertical="top"/>
      <protection locked="0"/>
    </xf>
    <xf numFmtId="0" fontId="20" fillId="9" borderId="0">
      <alignment horizontal="center" vertical="center"/>
    </xf>
    <xf numFmtId="164" fontId="4" fillId="0" borderId="0" applyFont="0" applyFill="0" applyBorder="0" applyAlignment="0" applyProtection="0"/>
  </cellStyleXfs>
  <cellXfs count="125">
    <xf numFmtId="0" fontId="0" fillId="0" borderId="0" xfId="0"/>
    <xf numFmtId="0" fontId="1" fillId="2" borderId="0" xfId="0" applyNumberFormat="1" applyFont="1" applyFill="1" applyBorder="1" applyAlignment="1">
      <alignment horizontal="left" vertical="top" wrapText="1" readingOrder="1"/>
    </xf>
    <xf numFmtId="0" fontId="1" fillId="2" borderId="0" xfId="0" applyNumberFormat="1" applyFont="1" applyFill="1" applyBorder="1" applyAlignment="1">
      <alignment vertical="top" wrapText="1" readingOrder="1"/>
    </xf>
    <xf numFmtId="0" fontId="1" fillId="3" borderId="0" xfId="0" applyNumberFormat="1" applyFont="1" applyFill="1" applyBorder="1" applyAlignment="1">
      <alignment horizontal="left" vertical="top" wrapText="1" readingOrder="1"/>
    </xf>
    <xf numFmtId="0" fontId="1" fillId="0" borderId="0" xfId="0" applyNumberFormat="1" applyFont="1" applyFill="1" applyBorder="1" applyAlignment="1">
      <alignment horizontal="left" vertical="top" wrapText="1" readingOrder="1"/>
    </xf>
    <xf numFmtId="0" fontId="1" fillId="0" borderId="0" xfId="0" applyNumberFormat="1" applyFont="1" applyFill="1" applyBorder="1" applyAlignment="1">
      <alignment vertical="top" wrapText="1" readingOrder="1"/>
    </xf>
    <xf numFmtId="0" fontId="2" fillId="0" borderId="0" xfId="0" applyFont="1" applyFill="1" applyBorder="1" applyAlignment="1"/>
    <xf numFmtId="0" fontId="1" fillId="3" borderId="0" xfId="0" applyNumberFormat="1" applyFont="1" applyFill="1" applyBorder="1" applyAlignment="1">
      <alignment vertical="top" wrapText="1" readingOrder="1"/>
    </xf>
    <xf numFmtId="0" fontId="1" fillId="0" borderId="1" xfId="0" applyNumberFormat="1" applyFont="1" applyFill="1" applyBorder="1" applyAlignment="1">
      <alignment vertical="top" wrapText="1" readingOrder="1"/>
    </xf>
    <xf numFmtId="0" fontId="3" fillId="3" borderId="0" xfId="0" applyNumberFormat="1" applyFont="1" applyFill="1" applyBorder="1" applyAlignment="1">
      <alignment vertical="top" wrapText="1" readingOrder="1"/>
    </xf>
    <xf numFmtId="0" fontId="0" fillId="0" borderId="0" xfId="0" applyFill="1"/>
    <xf numFmtId="0" fontId="0" fillId="0" borderId="0" xfId="0" applyFill="1" applyAlignment="1">
      <alignment wrapText="1"/>
    </xf>
    <xf numFmtId="0" fontId="2" fillId="0" borderId="0" xfId="0" applyFont="1" applyFill="1" applyBorder="1" applyAlignment="1">
      <alignment wrapText="1"/>
    </xf>
    <xf numFmtId="0" fontId="2" fillId="3" borderId="0" xfId="0" applyFont="1" applyFill="1" applyBorder="1" applyAlignment="1"/>
    <xf numFmtId="0" fontId="1" fillId="0" borderId="2" xfId="0" applyNumberFormat="1" applyFont="1" applyFill="1" applyBorder="1" applyAlignment="1">
      <alignment horizontal="left" vertical="top" wrapText="1" readingOrder="1"/>
    </xf>
    <xf numFmtId="0" fontId="1" fillId="0" borderId="2" xfId="0" applyNumberFormat="1" applyFont="1" applyFill="1" applyBorder="1" applyAlignment="1">
      <alignment vertical="top" wrapText="1" readingOrder="1"/>
    </xf>
    <xf numFmtId="0" fontId="3" fillId="4" borderId="2" xfId="0" applyNumberFormat="1" applyFont="1" applyFill="1" applyBorder="1" applyAlignment="1">
      <alignment vertical="top" wrapText="1" readingOrder="1"/>
    </xf>
    <xf numFmtId="0" fontId="3" fillId="4" borderId="2" xfId="0" applyNumberFormat="1" applyFont="1" applyFill="1" applyBorder="1" applyAlignment="1">
      <alignment horizontal="left" vertical="top" wrapText="1" readingOrder="1"/>
    </xf>
    <xf numFmtId="0" fontId="1" fillId="5" borderId="2" xfId="0" applyNumberFormat="1" applyFont="1" applyFill="1" applyBorder="1" applyAlignment="1">
      <alignment horizontal="left" vertical="top" wrapText="1" readingOrder="1"/>
    </xf>
    <xf numFmtId="0" fontId="1" fillId="5" borderId="2" xfId="0" applyNumberFormat="1" applyFont="1" applyFill="1" applyBorder="1" applyAlignment="1">
      <alignment vertical="top" wrapText="1" readingOrder="1"/>
    </xf>
    <xf numFmtId="0" fontId="3" fillId="5" borderId="2" xfId="0" applyNumberFormat="1" applyFont="1" applyFill="1" applyBorder="1" applyAlignment="1">
      <alignment horizontal="left" vertical="top" wrapText="1" readingOrder="1"/>
    </xf>
    <xf numFmtId="0" fontId="3" fillId="5" borderId="2" xfId="0" applyNumberFormat="1" applyFont="1" applyFill="1" applyBorder="1" applyAlignment="1">
      <alignment vertical="top" wrapText="1" readingOrder="1"/>
    </xf>
    <xf numFmtId="166" fontId="3" fillId="5" borderId="2" xfId="0" applyNumberFormat="1" applyFont="1" applyFill="1" applyBorder="1" applyAlignment="1">
      <alignment vertical="top" wrapText="1" readingOrder="1"/>
    </xf>
    <xf numFmtId="166" fontId="1" fillId="5" borderId="2" xfId="0" applyNumberFormat="1" applyFont="1" applyFill="1" applyBorder="1" applyAlignment="1">
      <alignment vertical="top" wrapText="1" readingOrder="1"/>
    </xf>
    <xf numFmtId="166" fontId="3" fillId="4" borderId="2" xfId="1" applyNumberFormat="1" applyFont="1" applyFill="1" applyBorder="1" applyAlignment="1">
      <alignment vertical="center" wrapText="1" readingOrder="1"/>
    </xf>
    <xf numFmtId="0" fontId="2" fillId="0" borderId="0" xfId="2" applyFont="1" applyFill="1" applyBorder="1"/>
    <xf numFmtId="0" fontId="7" fillId="6" borderId="0" xfId="2" applyNumberFormat="1" applyFont="1" applyFill="1" applyBorder="1" applyAlignment="1">
      <alignment horizontal="center" vertical="center" wrapText="1" readingOrder="1"/>
    </xf>
    <xf numFmtId="0" fontId="8" fillId="6" borderId="0" xfId="2" applyNumberFormat="1" applyFont="1" applyFill="1" applyBorder="1" applyAlignment="1">
      <alignment horizontal="center" vertical="center" wrapText="1" readingOrder="1"/>
    </xf>
    <xf numFmtId="0" fontId="10" fillId="6" borderId="5" xfId="2" applyNumberFormat="1" applyFont="1" applyFill="1" applyBorder="1" applyAlignment="1">
      <alignment horizontal="center" vertical="center" wrapText="1" readingOrder="1"/>
    </xf>
    <xf numFmtId="0" fontId="10" fillId="6" borderId="5" xfId="2" applyNumberFormat="1" applyFont="1" applyFill="1" applyBorder="1" applyAlignment="1">
      <alignment horizontal="right" vertical="center" wrapText="1" readingOrder="1"/>
    </xf>
    <xf numFmtId="0" fontId="11" fillId="0" borderId="0" xfId="2" applyNumberFormat="1" applyFont="1" applyFill="1" applyBorder="1" applyAlignment="1">
      <alignment vertical="top" wrapText="1" readingOrder="1"/>
    </xf>
    <xf numFmtId="0" fontId="7" fillId="0" borderId="0" xfId="2" applyNumberFormat="1" applyFont="1" applyFill="1" applyBorder="1" applyAlignment="1">
      <alignment vertical="top" wrapText="1" readingOrder="1"/>
    </xf>
    <xf numFmtId="0" fontId="7" fillId="0" borderId="0" xfId="2" applyNumberFormat="1" applyFont="1" applyFill="1" applyBorder="1" applyAlignment="1">
      <alignment horizontal="center" vertical="top" wrapText="1" readingOrder="1"/>
    </xf>
    <xf numFmtId="0" fontId="7" fillId="0" borderId="0" xfId="2" applyNumberFormat="1" applyFont="1" applyFill="1" applyBorder="1" applyAlignment="1">
      <alignment horizontal="left" vertical="top" wrapText="1" readingOrder="1"/>
    </xf>
    <xf numFmtId="0" fontId="7" fillId="0" borderId="0" xfId="2" applyNumberFormat="1" applyFont="1" applyFill="1" applyBorder="1" applyAlignment="1">
      <alignment horizontal="right" vertical="top" wrapText="1" readingOrder="1"/>
    </xf>
    <xf numFmtId="0" fontId="10" fillId="0" borderId="0" xfId="2" applyNumberFormat="1" applyFont="1" applyFill="1" applyBorder="1" applyAlignment="1">
      <alignment horizontal="right" vertical="top" wrapText="1" readingOrder="1"/>
    </xf>
    <xf numFmtId="0" fontId="10" fillId="0" borderId="0" xfId="2" applyNumberFormat="1" applyFont="1" applyFill="1" applyBorder="1" applyAlignment="1">
      <alignment vertical="top" wrapText="1" readingOrder="1"/>
    </xf>
    <xf numFmtId="0" fontId="10" fillId="7" borderId="0" xfId="2" applyNumberFormat="1" applyFont="1" applyFill="1" applyBorder="1" applyAlignment="1">
      <alignment horizontal="right" vertical="top" wrapText="1" readingOrder="1"/>
    </xf>
    <xf numFmtId="0" fontId="10" fillId="7" borderId="0" xfId="2" applyNumberFormat="1" applyFont="1" applyFill="1" applyBorder="1" applyAlignment="1">
      <alignment vertical="top" wrapText="1" readingOrder="1"/>
    </xf>
    <xf numFmtId="42" fontId="1" fillId="0" borderId="2" xfId="1" applyFont="1" applyFill="1" applyBorder="1" applyAlignment="1">
      <alignment vertical="top" wrapText="1" readingOrder="1"/>
    </xf>
    <xf numFmtId="42" fontId="3" fillId="5" borderId="2" xfId="0" applyNumberFormat="1" applyFont="1" applyFill="1" applyBorder="1" applyAlignment="1">
      <alignment vertical="top" wrapText="1" readingOrder="1"/>
    </xf>
    <xf numFmtId="42" fontId="0" fillId="0" borderId="0" xfId="1" applyFont="1"/>
    <xf numFmtId="166" fontId="0" fillId="0" borderId="0" xfId="0" applyNumberFormat="1"/>
    <xf numFmtId="42" fontId="0" fillId="0" borderId="0" xfId="0" applyNumberFormat="1"/>
    <xf numFmtId="42" fontId="1" fillId="0" borderId="2" xfId="0" applyNumberFormat="1" applyFont="1" applyFill="1" applyBorder="1" applyAlignment="1">
      <alignment vertical="top" wrapText="1" readingOrder="1"/>
    </xf>
    <xf numFmtId="166" fontId="12" fillId="0" borderId="0" xfId="0" applyNumberFormat="1" applyFont="1" applyFill="1" applyAlignment="1">
      <alignment vertical="center" wrapText="1"/>
    </xf>
    <xf numFmtId="165" fontId="0" fillId="0" borderId="0" xfId="3" applyFont="1"/>
    <xf numFmtId="42" fontId="13" fillId="0" borderId="2" xfId="1" applyFont="1" applyFill="1" applyBorder="1" applyAlignment="1">
      <alignment vertical="top" wrapText="1" readingOrder="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7" fillId="0" borderId="2" xfId="4" applyFont="1" applyFill="1" applyBorder="1" applyAlignment="1">
      <alignment horizontal="left" vertical="center" wrapText="1"/>
    </xf>
    <xf numFmtId="0" fontId="0" fillId="0" borderId="0" xfId="0" applyFont="1" applyAlignment="1">
      <alignment vertical="center" wrapText="1"/>
    </xf>
    <xf numFmtId="165" fontId="4" fillId="0" borderId="0" xfId="3" applyFont="1" applyAlignment="1">
      <alignment horizontal="center" vertical="center" wrapText="1"/>
    </xf>
    <xf numFmtId="165" fontId="0" fillId="0" borderId="0" xfId="0" applyNumberFormat="1" applyFont="1" applyAlignment="1">
      <alignment vertical="center" wrapText="1"/>
    </xf>
    <xf numFmtId="165" fontId="0" fillId="0" borderId="0" xfId="0" applyNumberFormat="1" applyFont="1" applyBorder="1" applyAlignment="1">
      <alignment horizontal="center" vertical="center" wrapText="1"/>
    </xf>
    <xf numFmtId="166" fontId="0" fillId="0" borderId="0" xfId="0" applyNumberFormat="1" applyFont="1" applyFill="1" applyBorder="1" applyAlignment="1">
      <alignment horizontal="center" vertical="center" wrapText="1"/>
    </xf>
    <xf numFmtId="167" fontId="4" fillId="0" borderId="0" xfId="3" applyNumberFormat="1" applyFont="1" applyBorder="1" applyAlignment="1">
      <alignment horizontal="center" vertical="center" wrapText="1"/>
    </xf>
    <xf numFmtId="166"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19" fillId="3" borderId="2" xfId="5" applyFont="1" applyFill="1" applyBorder="1" applyAlignment="1" applyProtection="1">
      <alignment horizontal="center" vertical="center" wrapText="1"/>
    </xf>
    <xf numFmtId="0" fontId="17" fillId="9" borderId="2" xfId="6" applyFont="1" applyBorder="1" applyAlignment="1" applyProtection="1">
      <alignment horizontal="center" vertical="center" wrapText="1"/>
    </xf>
    <xf numFmtId="0" fontId="15" fillId="3" borderId="2" xfId="0" applyFont="1" applyFill="1" applyBorder="1" applyAlignment="1">
      <alignment horizontal="center" vertical="center" wrapText="1"/>
    </xf>
    <xf numFmtId="0" fontId="21" fillId="9" borderId="2" xfId="6" applyFont="1" applyBorder="1" applyAlignment="1" applyProtection="1">
      <alignment horizontal="center" vertical="center" wrapText="1"/>
    </xf>
    <xf numFmtId="0" fontId="0" fillId="0" borderId="2" xfId="0" applyFont="1" applyFill="1" applyBorder="1" applyAlignment="1">
      <alignment vertical="center" wrapText="1"/>
    </xf>
    <xf numFmtId="166" fontId="0" fillId="0" borderId="2" xfId="0" applyNumberFormat="1" applyFont="1" applyFill="1" applyBorder="1" applyAlignment="1">
      <alignment horizontal="right" vertical="center" wrapText="1"/>
    </xf>
    <xf numFmtId="0" fontId="0" fillId="0" borderId="0" xfId="0" applyFont="1" applyFill="1" applyAlignment="1">
      <alignment vertical="center" wrapText="1"/>
    </xf>
    <xf numFmtId="0" fontId="22" fillId="0" borderId="2" xfId="0" applyFont="1" applyFill="1" applyBorder="1" applyAlignment="1" applyProtection="1">
      <alignment horizontal="left" vertical="center" wrapText="1"/>
      <protection locked="0"/>
    </xf>
    <xf numFmtId="166" fontId="0" fillId="10" borderId="2" xfId="0" applyNumberFormat="1" applyFont="1" applyFill="1" applyBorder="1" applyAlignment="1">
      <alignment horizontal="right" vertical="center" wrapText="1"/>
    </xf>
    <xf numFmtId="167" fontId="4" fillId="0" borderId="2" xfId="3" applyNumberFormat="1" applyFont="1" applyFill="1" applyBorder="1" applyAlignment="1">
      <alignment vertical="center" wrapText="1"/>
    </xf>
    <xf numFmtId="0" fontId="0" fillId="11" borderId="0" xfId="0" applyFont="1" applyFill="1" applyAlignment="1">
      <alignment vertical="center" wrapText="1"/>
    </xf>
    <xf numFmtId="0" fontId="0" fillId="0" borderId="2" xfId="0" applyFont="1" applyBorder="1" applyAlignment="1">
      <alignment vertical="center" wrapText="1"/>
    </xf>
    <xf numFmtId="0" fontId="0" fillId="0" borderId="2" xfId="0" applyBorder="1" applyAlignment="1">
      <alignment vertical="center" wrapText="1"/>
    </xf>
    <xf numFmtId="166" fontId="0" fillId="0" borderId="2" xfId="0" applyNumberFormat="1" applyFont="1" applyBorder="1" applyAlignment="1">
      <alignment horizontal="right" vertical="center" wrapText="1"/>
    </xf>
    <xf numFmtId="167" fontId="0" fillId="0" borderId="2" xfId="0" applyNumberFormat="1" applyFont="1" applyBorder="1" applyAlignment="1">
      <alignment vertical="center" wrapText="1"/>
    </xf>
    <xf numFmtId="166" fontId="0" fillId="7" borderId="2" xfId="0" applyNumberFormat="1" applyFont="1" applyFill="1" applyBorder="1" applyAlignment="1">
      <alignment horizontal="right" vertical="center" wrapText="1"/>
    </xf>
    <xf numFmtId="166" fontId="0" fillId="0" borderId="2" xfId="0" applyNumberFormat="1" applyFont="1" applyBorder="1" applyAlignment="1">
      <alignment vertical="center" wrapText="1"/>
    </xf>
    <xf numFmtId="0" fontId="0" fillId="7" borderId="2" xfId="0" applyFill="1" applyBorder="1" applyAlignment="1">
      <alignment vertical="center" wrapText="1"/>
    </xf>
    <xf numFmtId="0" fontId="0" fillId="7" borderId="2" xfId="0" applyFont="1" applyFill="1" applyBorder="1" applyAlignment="1">
      <alignment vertical="center" wrapText="1"/>
    </xf>
    <xf numFmtId="165" fontId="23" fillId="7" borderId="0" xfId="3" applyFont="1" applyFill="1" applyAlignment="1">
      <alignment vertical="center" wrapText="1"/>
    </xf>
    <xf numFmtId="165" fontId="0" fillId="0" borderId="0" xfId="0" applyNumberFormat="1" applyFont="1" applyFill="1" applyAlignment="1">
      <alignment vertical="center" wrapText="1"/>
    </xf>
    <xf numFmtId="0" fontId="0" fillId="0" borderId="0" xfId="0" applyFont="1" applyBorder="1" applyAlignment="1">
      <alignment vertical="center" wrapText="1"/>
    </xf>
    <xf numFmtId="166" fontId="0" fillId="0" borderId="0" xfId="0" applyNumberFormat="1" applyFont="1" applyFill="1" applyBorder="1" applyAlignment="1">
      <alignment horizontal="right" vertical="center" wrapText="1"/>
    </xf>
    <xf numFmtId="166" fontId="14" fillId="0" borderId="0" xfId="0" applyNumberFormat="1" applyFont="1" applyProtection="1">
      <protection locked="0"/>
    </xf>
    <xf numFmtId="164" fontId="4" fillId="0" borderId="0" xfId="7" applyFont="1" applyProtection="1">
      <protection locked="0"/>
    </xf>
    <xf numFmtId="165" fontId="4" fillId="0" borderId="0" xfId="3" applyFont="1" applyBorder="1" applyAlignment="1">
      <alignment vertical="center" wrapText="1"/>
    </xf>
    <xf numFmtId="0" fontId="15" fillId="8" borderId="2" xfId="0" applyFont="1" applyFill="1" applyBorder="1" applyAlignment="1">
      <alignment horizontal="center" vertical="center" wrapText="1"/>
    </xf>
    <xf numFmtId="165" fontId="4" fillId="12" borderId="2" xfId="3" applyFont="1" applyFill="1" applyBorder="1" applyAlignment="1">
      <alignment vertical="center"/>
    </xf>
    <xf numFmtId="166" fontId="0" fillId="0" borderId="0" xfId="0" applyNumberFormat="1" applyFont="1" applyBorder="1" applyAlignment="1">
      <alignment vertical="center" wrapText="1"/>
    </xf>
    <xf numFmtId="166" fontId="0" fillId="0" borderId="0" xfId="0" applyNumberFormat="1" applyFont="1" applyBorder="1" applyAlignment="1">
      <alignment horizontal="right" vertical="center" wrapText="1"/>
    </xf>
    <xf numFmtId="0" fontId="24" fillId="13" borderId="8" xfId="0" applyFont="1" applyFill="1" applyBorder="1" applyAlignment="1">
      <alignment horizontal="center" vertical="center" wrapText="1"/>
    </xf>
    <xf numFmtId="166" fontId="0" fillId="0" borderId="0" xfId="0" applyNumberFormat="1" applyFont="1" applyFill="1" applyAlignment="1">
      <alignment vertical="center" wrapText="1"/>
    </xf>
    <xf numFmtId="165" fontId="4" fillId="0" borderId="0" xfId="3" applyFont="1" applyAlignment="1">
      <alignment vertical="center" wrapText="1"/>
    </xf>
    <xf numFmtId="166" fontId="0" fillId="0" borderId="0" xfId="0" applyNumberFormat="1" applyFont="1" applyAlignment="1">
      <alignment vertical="center" wrapText="1"/>
    </xf>
    <xf numFmtId="0" fontId="25" fillId="7" borderId="9" xfId="0" applyFont="1" applyFill="1" applyBorder="1" applyAlignment="1">
      <alignment horizontal="center" vertical="center" wrapText="1"/>
    </xf>
    <xf numFmtId="0" fontId="25" fillId="7" borderId="9" xfId="0" applyFont="1" applyFill="1" applyBorder="1" applyAlignment="1">
      <alignment horizontal="justify" vertical="center" wrapText="1"/>
    </xf>
    <xf numFmtId="42" fontId="30" fillId="0" borderId="2" xfId="1" applyFont="1" applyFill="1" applyBorder="1" applyAlignment="1">
      <alignment vertical="top" wrapText="1" readingOrder="1"/>
    </xf>
    <xf numFmtId="0" fontId="3" fillId="4" borderId="2" xfId="0" applyNumberFormat="1" applyFont="1" applyFill="1" applyBorder="1" applyAlignment="1">
      <alignment vertical="center" wrapText="1" readingOrder="1"/>
    </xf>
    <xf numFmtId="0" fontId="3" fillId="5" borderId="2" xfId="0" applyNumberFormat="1" applyFont="1" applyFill="1" applyBorder="1" applyAlignment="1">
      <alignment vertical="center" wrapText="1" readingOrder="1"/>
    </xf>
    <xf numFmtId="166" fontId="3" fillId="5" borderId="2" xfId="0" applyNumberFormat="1" applyFont="1" applyFill="1" applyBorder="1" applyAlignment="1">
      <alignment vertical="center" wrapText="1" readingOrder="1"/>
    </xf>
    <xf numFmtId="166" fontId="1" fillId="5" borderId="2" xfId="0" applyNumberFormat="1" applyFont="1" applyFill="1" applyBorder="1" applyAlignment="1">
      <alignment vertical="center" wrapText="1" readingOrder="1"/>
    </xf>
    <xf numFmtId="0" fontId="1" fillId="0" borderId="2" xfId="0" applyNumberFormat="1" applyFont="1" applyFill="1" applyBorder="1" applyAlignment="1">
      <alignment vertical="center" wrapText="1" readingOrder="1"/>
    </xf>
    <xf numFmtId="42" fontId="1" fillId="0" borderId="2" xfId="1" applyFont="1" applyFill="1" applyBorder="1" applyAlignment="1">
      <alignment vertical="center" wrapText="1" readingOrder="1"/>
    </xf>
    <xf numFmtId="0" fontId="0" fillId="0" borderId="0" xfId="0" applyAlignment="1">
      <alignment vertical="center"/>
    </xf>
    <xf numFmtId="42" fontId="3" fillId="5" borderId="2" xfId="0" applyNumberFormat="1" applyFont="1" applyFill="1" applyBorder="1" applyAlignment="1">
      <alignment vertical="center" wrapText="1" readingOrder="1"/>
    </xf>
    <xf numFmtId="0" fontId="31" fillId="0" borderId="2" xfId="0" applyNumberFormat="1" applyFont="1" applyFill="1" applyBorder="1" applyAlignment="1">
      <alignment vertical="top" wrapText="1" readingOrder="1"/>
    </xf>
    <xf numFmtId="166" fontId="1" fillId="0" borderId="2" xfId="1" applyNumberFormat="1" applyFont="1" applyFill="1" applyBorder="1" applyAlignment="1">
      <alignment vertical="center" wrapText="1" readingOrder="1"/>
    </xf>
    <xf numFmtId="0" fontId="1" fillId="14" borderId="2" xfId="0" applyNumberFormat="1" applyFont="1" applyFill="1" applyBorder="1" applyAlignment="1">
      <alignment horizontal="left" vertical="center" wrapText="1" readingOrder="1"/>
    </xf>
    <xf numFmtId="0" fontId="1" fillId="14" borderId="2" xfId="0" applyNumberFormat="1" applyFont="1" applyFill="1" applyBorder="1" applyAlignment="1">
      <alignment vertical="center" wrapText="1" readingOrder="1"/>
    </xf>
    <xf numFmtId="0" fontId="1" fillId="14" borderId="2" xfId="0" applyNumberFormat="1" applyFont="1" applyFill="1" applyBorder="1" applyAlignment="1">
      <alignment horizontal="right" vertical="center" wrapText="1" readingOrder="1"/>
    </xf>
    <xf numFmtId="166" fontId="1" fillId="14" borderId="2" xfId="1" applyNumberFormat="1" applyFont="1" applyFill="1" applyBorder="1" applyAlignment="1">
      <alignment vertical="center" wrapText="1" readingOrder="1"/>
    </xf>
    <xf numFmtId="0" fontId="3" fillId="14" borderId="2" xfId="0" applyNumberFormat="1" applyFont="1" applyFill="1" applyBorder="1" applyAlignment="1">
      <alignment vertical="center" wrapText="1" readingOrder="1"/>
    </xf>
    <xf numFmtId="0" fontId="3" fillId="5" borderId="2" xfId="1" applyNumberFormat="1" applyFont="1" applyFill="1" applyBorder="1" applyAlignment="1">
      <alignment vertical="center" wrapText="1" readingOrder="1"/>
    </xf>
    <xf numFmtId="166" fontId="30" fillId="0" borderId="2" xfId="1" applyNumberFormat="1" applyFont="1" applyFill="1" applyBorder="1" applyAlignment="1">
      <alignment vertical="center" wrapText="1" readingOrder="1"/>
    </xf>
    <xf numFmtId="166" fontId="1" fillId="0" borderId="2" xfId="0" applyNumberFormat="1" applyFont="1" applyFill="1" applyBorder="1" applyAlignment="1">
      <alignment vertical="center" wrapText="1" readingOrder="1"/>
    </xf>
    <xf numFmtId="166" fontId="1" fillId="14" borderId="2" xfId="1" applyNumberFormat="1" applyFont="1" applyFill="1" applyBorder="1" applyAlignment="1">
      <alignment horizontal="right" vertical="center" wrapText="1" readingOrder="1"/>
    </xf>
    <xf numFmtId="0" fontId="3" fillId="4" borderId="2" xfId="0" applyNumberFormat="1" applyFont="1" applyFill="1" applyBorder="1" applyAlignment="1">
      <alignment horizontal="center" vertical="center" wrapText="1" readingOrder="1"/>
    </xf>
    <xf numFmtId="0" fontId="3" fillId="4" borderId="3" xfId="0" applyNumberFormat="1" applyFont="1" applyFill="1" applyBorder="1" applyAlignment="1">
      <alignment horizontal="center" vertical="center" wrapText="1" readingOrder="1"/>
    </xf>
    <xf numFmtId="0" fontId="3" fillId="4" borderId="4" xfId="0" applyNumberFormat="1" applyFont="1" applyFill="1" applyBorder="1" applyAlignment="1">
      <alignment horizontal="center" vertical="center" wrapText="1" readingOrder="1"/>
    </xf>
    <xf numFmtId="0" fontId="10" fillId="0" borderId="0" xfId="2" applyNumberFormat="1" applyFont="1" applyFill="1" applyBorder="1" applyAlignment="1">
      <alignment vertical="top" wrapText="1" readingOrder="1"/>
    </xf>
    <xf numFmtId="0" fontId="2" fillId="0" borderId="0" xfId="2" applyFont="1" applyFill="1" applyBorder="1"/>
    <xf numFmtId="0" fontId="7" fillId="0" borderId="0" xfId="2" applyNumberFormat="1" applyFont="1" applyFill="1" applyBorder="1" applyAlignment="1">
      <alignment vertical="top" wrapText="1" readingOrder="1"/>
    </xf>
    <xf numFmtId="0" fontId="10" fillId="0" borderId="0" xfId="2" applyNumberFormat="1" applyFont="1" applyFill="1" applyBorder="1" applyAlignment="1">
      <alignment vertical="center" wrapText="1" readingOrder="1"/>
    </xf>
    <xf numFmtId="0" fontId="6" fillId="0" borderId="0" xfId="2" applyNumberFormat="1" applyFont="1" applyFill="1" applyBorder="1" applyAlignment="1">
      <alignment horizontal="left" wrapText="1" readingOrder="1"/>
    </xf>
    <xf numFmtId="0" fontId="9" fillId="0" borderId="0" xfId="2" applyNumberFormat="1" applyFont="1" applyFill="1" applyBorder="1" applyAlignment="1">
      <alignment horizontal="center" vertical="top" wrapText="1" readingOrder="1"/>
    </xf>
    <xf numFmtId="0" fontId="6" fillId="0" borderId="0" xfId="2" applyNumberFormat="1" applyFont="1" applyFill="1" applyBorder="1" applyAlignment="1">
      <alignment horizontal="left" vertical="center" wrapText="1" readingOrder="1"/>
    </xf>
  </cellXfs>
  <cellStyles count="8">
    <cellStyle name="HeaderStyle" xfId="6"/>
    <cellStyle name="Hipervínculo" xfId="5" builtinId="8"/>
    <cellStyle name="Moneda" xfId="3" builtinId="4"/>
    <cellStyle name="Moneda [0]" xfId="1" builtinId="7"/>
    <cellStyle name="Moneda [0] 2" xfId="7"/>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628650</xdr:colOff>
      <xdr:row>0</xdr:row>
      <xdr:rowOff>152400</xdr:rowOff>
    </xdr:from>
    <xdr:to>
      <xdr:col>0</xdr:col>
      <xdr:colOff>628650</xdr:colOff>
      <xdr:row>0</xdr:row>
      <xdr:rowOff>1143000</xdr:rowOff>
    </xdr:to>
    <xdr:pic>
      <xdr:nvPicPr>
        <xdr:cNvPr id="2" name="Imagen 1" descr="LOGO ICC 2012  ULTIMO 16.26.32.png">
          <a:extLst>
            <a:ext uri="{FF2B5EF4-FFF2-40B4-BE49-F238E27FC236}">
              <a16:creationId xmlns:a16="http://schemas.microsoft.com/office/drawing/2014/main" id="{00000000-0008-0000-0200-000002000000}"/>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52400"/>
          <a:ext cx="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gue\Desktop\PRESUPUESTO%202020\DESAGREGACI&#211;N\PLAN%20ANUAL%20DE%20ADQUISICIONES%202020%2024_12_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ie.vargas\Downloads\PLA-F-02%20SOLICITUD%20PLAN%20ANUAL%20DE%20ADQUISICIONES%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INFORMADO 2020 ICC"/>
      <sheetName val="TABLAS DE RESUMEN"/>
      <sheetName val="PLAN SOLICITUD COMPILADO"/>
      <sheetName val="DESAGREGACIÓN -FUN"/>
      <sheetName val="RESUMEN DE DESAGRAGACIÓN"/>
      <sheetName val="CONVENIO"/>
      <sheetName val="LOGISTICA"/>
      <sheetName val="TIQUETES"/>
      <sheetName val="TOPES POR PROCESO"/>
      <sheetName val="TOPES FUNCIONAMIENTO"/>
      <sheetName val="TOPES INVERSIÓN"/>
      <sheetName val="FÓRMULAS"/>
      <sheetName val="Hoja1"/>
      <sheetName val="PRESUPUESTO 2019"/>
    </sheetNames>
    <sheetDataSet>
      <sheetData sheetId="0"/>
      <sheetData sheetId="1"/>
      <sheetData sheetId="2"/>
      <sheetData sheetId="3"/>
      <sheetData sheetId="4"/>
      <sheetData sheetId="5"/>
      <sheetData sheetId="6"/>
      <sheetData sheetId="7"/>
      <sheetData sheetId="8"/>
      <sheetData sheetId="9"/>
      <sheetData sheetId="10"/>
      <sheetData sheetId="11">
        <row r="2">
          <cell r="B2" t="str">
            <v>DIRECCIÓN GENERAL</v>
          </cell>
          <cell r="F2" t="str">
            <v>ENERO</v>
          </cell>
        </row>
        <row r="3">
          <cell r="F3" t="str">
            <v>FEBRERO</v>
          </cell>
        </row>
        <row r="4">
          <cell r="F4" t="str">
            <v>MARZO</v>
          </cell>
        </row>
        <row r="5">
          <cell r="F5" t="str">
            <v>ABRIL</v>
          </cell>
        </row>
        <row r="6">
          <cell r="F6" t="str">
            <v>MAYO</v>
          </cell>
        </row>
        <row r="7">
          <cell r="F7" t="str">
            <v>JUNIO</v>
          </cell>
        </row>
        <row r="8">
          <cell r="F8" t="str">
            <v>JULIO</v>
          </cell>
        </row>
        <row r="9">
          <cell r="F9" t="str">
            <v>AGOSTO</v>
          </cell>
        </row>
        <row r="10">
          <cell r="F10" t="str">
            <v>SEPTIEMBRE</v>
          </cell>
        </row>
        <row r="11">
          <cell r="F11" t="str">
            <v>OCTUBRE</v>
          </cell>
        </row>
        <row r="12">
          <cell r="F12" t="str">
            <v>NOVIEMBRE</v>
          </cell>
        </row>
        <row r="13">
          <cell r="F13" t="str">
            <v>DICIEMBRE</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FÓRMULAS"/>
      <sheetName val="Hoja3"/>
      <sheetName val="Hoja4"/>
      <sheetName val="FUNCIONAMIENTO"/>
    </sheetNames>
    <sheetDataSet>
      <sheetData sheetId="0"/>
      <sheetData sheetId="1">
        <row r="2">
          <cell r="B2" t="str">
            <v>DIRECCIÓN GENERAL</v>
          </cell>
          <cell r="C2" t="str">
            <v>FORMACIÓN</v>
          </cell>
          <cell r="I2">
            <v>5</v>
          </cell>
          <cell r="J2" t="str">
            <v>CONCURSO DE MÉRITOS  CON PRECALIFICACIÓN</v>
          </cell>
          <cell r="K2" t="str">
            <v>PROPIOS</v>
          </cell>
          <cell r="N2" t="str">
            <v>SI</v>
          </cell>
          <cell r="P2" t="str">
            <v>N.A</v>
          </cell>
          <cell r="Q2" t="str">
            <v>GESTIÓN CONTRACTUAL</v>
          </cell>
        </row>
        <row r="3">
          <cell r="B3" t="str">
            <v>ACADÉMICA</v>
          </cell>
          <cell r="C3" t="str">
            <v>INVESTIGACIÓN</v>
          </cell>
          <cell r="I3">
            <v>10</v>
          </cell>
          <cell r="J3" t="str">
            <v>CONCURSO DE MÉRITOS ABIERTO</v>
          </cell>
          <cell r="K3" t="str">
            <v>NACIÓN</v>
          </cell>
          <cell r="N3" t="str">
            <v>NO</v>
          </cell>
          <cell r="P3" t="str">
            <v>NO SOLICITADAS</v>
          </cell>
        </row>
        <row r="4">
          <cell r="B4" t="str">
            <v>ADMINISTRATIVA Y FINANCIERA</v>
          </cell>
          <cell r="C4" t="str">
            <v>EDITORIAL</v>
          </cell>
          <cell r="I4">
            <v>15</v>
          </cell>
          <cell r="J4" t="str">
            <v>CONTRATACIÓN DIRECTA</v>
          </cell>
          <cell r="P4" t="str">
            <v>APROBADAS</v>
          </cell>
        </row>
        <row r="5">
          <cell r="C5" t="str">
            <v>SERVICIO AL CIUDADANO</v>
          </cell>
          <cell r="I5">
            <v>20</v>
          </cell>
          <cell r="J5" t="str">
            <v>CONTRATACIÓN REGIMEN ESPECIAL</v>
          </cell>
          <cell r="P5" t="str">
            <v>SOLICITADAS</v>
          </cell>
        </row>
        <row r="6">
          <cell r="C6" t="str">
            <v>GESTIÓN DE BIBLIOTECAS</v>
          </cell>
          <cell r="I6">
            <v>25</v>
          </cell>
          <cell r="J6" t="str">
            <v>LICITACIÓN PÚBLICA</v>
          </cell>
        </row>
        <row r="7">
          <cell r="C7" t="str">
            <v>GESTIÓN DE MUSEOS</v>
          </cell>
          <cell r="J7" t="str">
            <v>MINIMA CUANTÍA</v>
          </cell>
        </row>
        <row r="8">
          <cell r="C8" t="str">
            <v>DIVULGACIÓN</v>
          </cell>
          <cell r="J8" t="str">
            <v>SELECCIÓN ABREVIADA SUBASTA INVERSA</v>
          </cell>
        </row>
        <row r="9">
          <cell r="C9" t="str">
            <v>PLANEACIÓN</v>
          </cell>
          <cell r="J9" t="str">
            <v>SELECCIÓN ABREVIADA MENOR CUANTÍA</v>
          </cell>
        </row>
        <row r="10">
          <cell r="C10" t="str">
            <v>ORGANIZACIÓN</v>
          </cell>
          <cell r="J10" t="str">
            <v>ACUERDO MARCO</v>
          </cell>
        </row>
        <row r="11">
          <cell r="C11" t="str">
            <v>ALIANZAS</v>
          </cell>
        </row>
        <row r="12">
          <cell r="C12" t="str">
            <v>TALENTO HUMANO</v>
          </cell>
        </row>
        <row r="13">
          <cell r="C13" t="str">
            <v>TECNOLOGIAS DE LA INFORMACIÓN</v>
          </cell>
        </row>
        <row r="14">
          <cell r="C14" t="str">
            <v>COMUNICACIONES</v>
          </cell>
        </row>
        <row r="15">
          <cell r="C15" t="str">
            <v>FINANCIERO</v>
          </cell>
        </row>
        <row r="16">
          <cell r="C16" t="str">
            <v>INFRAESTRUCTURA</v>
          </cell>
        </row>
        <row r="17">
          <cell r="C17" t="str">
            <v>ADQUISICIONES</v>
          </cell>
        </row>
        <row r="18">
          <cell r="C18" t="str">
            <v>GESTIÓN DOCUMENTAL</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rosario.rizo@caroycuervo.gov.co" TargetMode="External"/><Relationship Id="rId7" Type="http://schemas.openxmlformats.org/officeDocument/2006/relationships/comments" Target="../comments1.xml"/><Relationship Id="rId2" Type="http://schemas.openxmlformats.org/officeDocument/2006/relationships/hyperlink" Target="mailto:rosario.rizo@caroycuervo.gov.co" TargetMode="External"/><Relationship Id="rId1" Type="http://schemas.openxmlformats.org/officeDocument/2006/relationships/hyperlink" Target="http://www.colombiacompra.gov.co/clasificador-de-bienes-y-servicio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85"/>
  <sheetViews>
    <sheetView workbookViewId="0"/>
    <sheetView workbookViewId="1"/>
  </sheetViews>
  <sheetFormatPr baseColWidth="10" defaultRowHeight="15" x14ac:dyDescent="0.25"/>
  <cols>
    <col min="6" max="6" width="19.28515625" customWidth="1"/>
    <col min="7" max="7" width="44.28515625" customWidth="1"/>
    <col min="8" max="8" width="23.85546875" customWidth="1"/>
    <col min="9" max="9" width="31.5703125" style="10" customWidth="1"/>
    <col min="10" max="15" width="11.42578125" style="10"/>
  </cols>
  <sheetData>
    <row r="4" spans="3:9" x14ac:dyDescent="0.25">
      <c r="F4" s="4" t="s">
        <v>54</v>
      </c>
      <c r="G4" s="8" t="s">
        <v>55</v>
      </c>
      <c r="H4" s="5" t="s">
        <v>193</v>
      </c>
      <c r="I4" s="10" t="s">
        <v>76</v>
      </c>
    </row>
    <row r="5" spans="3:9" x14ac:dyDescent="0.25">
      <c r="F5" s="3" t="s">
        <v>56</v>
      </c>
      <c r="G5" s="7" t="s">
        <v>57</v>
      </c>
      <c r="H5" s="7"/>
    </row>
    <row r="6" spans="3:9" x14ac:dyDescent="0.25">
      <c r="F6" s="3" t="s">
        <v>58</v>
      </c>
      <c r="G6" s="7" t="s">
        <v>59</v>
      </c>
      <c r="H6" s="7"/>
    </row>
    <row r="7" spans="3:9" x14ac:dyDescent="0.25">
      <c r="F7" s="1" t="s">
        <v>0</v>
      </c>
      <c r="G7" s="2" t="s">
        <v>1</v>
      </c>
      <c r="H7" s="2"/>
    </row>
    <row r="8" spans="3:9" x14ac:dyDescent="0.25">
      <c r="F8" s="3" t="s">
        <v>2</v>
      </c>
      <c r="G8" s="7" t="s">
        <v>3</v>
      </c>
      <c r="H8" s="7"/>
    </row>
    <row r="9" spans="3:9" x14ac:dyDescent="0.25">
      <c r="C9" s="6"/>
      <c r="D9" s="6"/>
      <c r="E9" s="5" t="s">
        <v>194</v>
      </c>
      <c r="F9" s="4" t="s">
        <v>4</v>
      </c>
      <c r="G9" s="5" t="s">
        <v>5</v>
      </c>
      <c r="H9" s="5"/>
      <c r="I9" s="11" t="s">
        <v>77</v>
      </c>
    </row>
    <row r="10" spans="3:9" x14ac:dyDescent="0.25">
      <c r="C10" s="5"/>
      <c r="D10" s="5"/>
      <c r="E10" s="5" t="s">
        <v>194</v>
      </c>
      <c r="F10" s="4" t="s">
        <v>6</v>
      </c>
      <c r="G10" s="5" t="s">
        <v>7</v>
      </c>
      <c r="H10" s="5"/>
      <c r="I10" s="11" t="s">
        <v>78</v>
      </c>
    </row>
    <row r="11" spans="3:9" x14ac:dyDescent="0.25">
      <c r="C11" s="5"/>
      <c r="D11" s="5"/>
      <c r="E11" s="5" t="s">
        <v>194</v>
      </c>
      <c r="F11" s="4" t="s">
        <v>8</v>
      </c>
      <c r="G11" s="5" t="s">
        <v>9</v>
      </c>
      <c r="H11" s="5"/>
      <c r="I11" s="11" t="s">
        <v>9</v>
      </c>
    </row>
    <row r="12" spans="3:9" x14ac:dyDescent="0.25">
      <c r="C12" s="5"/>
      <c r="D12" s="5"/>
      <c r="E12" s="5" t="s">
        <v>194</v>
      </c>
      <c r="F12" s="4" t="s">
        <v>10</v>
      </c>
      <c r="G12" s="5" t="s">
        <v>11</v>
      </c>
      <c r="H12" s="5"/>
      <c r="I12" s="11" t="s">
        <v>11</v>
      </c>
    </row>
    <row r="13" spans="3:9" x14ac:dyDescent="0.25">
      <c r="C13" s="5"/>
      <c r="D13" s="5"/>
      <c r="E13" s="5" t="s">
        <v>194</v>
      </c>
      <c r="F13" s="4" t="s">
        <v>12</v>
      </c>
      <c r="G13" s="5" t="s">
        <v>13</v>
      </c>
      <c r="H13" s="5"/>
      <c r="I13" s="11" t="s">
        <v>13</v>
      </c>
    </row>
    <row r="14" spans="3:9" ht="30" x14ac:dyDescent="0.25">
      <c r="C14" s="5"/>
      <c r="D14" s="5"/>
      <c r="E14" s="5" t="s">
        <v>194</v>
      </c>
      <c r="F14" s="4" t="s">
        <v>14</v>
      </c>
      <c r="G14" s="5" t="s">
        <v>15</v>
      </c>
      <c r="H14" s="5"/>
      <c r="I14" s="11" t="s">
        <v>15</v>
      </c>
    </row>
    <row r="15" spans="3:9" ht="30" x14ac:dyDescent="0.25">
      <c r="C15" s="5"/>
      <c r="D15" s="5"/>
      <c r="E15" s="5" t="s">
        <v>194</v>
      </c>
      <c r="F15" s="4" t="s">
        <v>16</v>
      </c>
      <c r="G15" s="5" t="s">
        <v>17</v>
      </c>
      <c r="H15" s="5"/>
      <c r="I15" s="11" t="s">
        <v>17</v>
      </c>
    </row>
    <row r="16" spans="3:9" x14ac:dyDescent="0.25">
      <c r="C16" s="5"/>
      <c r="D16" s="5"/>
      <c r="E16" s="5" t="s">
        <v>194</v>
      </c>
      <c r="F16" s="4" t="s">
        <v>18</v>
      </c>
      <c r="G16" s="5" t="s">
        <v>19</v>
      </c>
      <c r="H16" s="5"/>
      <c r="I16" s="11" t="s">
        <v>19</v>
      </c>
    </row>
    <row r="17" spans="3:14" x14ac:dyDescent="0.25">
      <c r="C17" s="5"/>
      <c r="D17" s="5"/>
      <c r="E17" s="5" t="s">
        <v>194</v>
      </c>
      <c r="F17" s="4" t="s">
        <v>20</v>
      </c>
      <c r="G17" s="5" t="s">
        <v>21</v>
      </c>
      <c r="H17" s="5"/>
      <c r="I17" s="11" t="s">
        <v>21</v>
      </c>
    </row>
    <row r="18" spans="3:14" x14ac:dyDescent="0.25">
      <c r="C18" s="5"/>
      <c r="D18" s="5"/>
      <c r="E18" s="5"/>
      <c r="F18" s="3" t="s">
        <v>195</v>
      </c>
      <c r="G18" s="7" t="s">
        <v>196</v>
      </c>
      <c r="H18" s="13"/>
      <c r="I18" s="6"/>
      <c r="J18" s="6"/>
      <c r="K18" s="6"/>
      <c r="L18" s="6"/>
      <c r="M18" s="6"/>
      <c r="N18" s="6"/>
    </row>
    <row r="19" spans="3:14" x14ac:dyDescent="0.25">
      <c r="C19" s="5"/>
      <c r="D19" s="5"/>
      <c r="E19" s="5"/>
      <c r="F19" s="3" t="s">
        <v>62</v>
      </c>
      <c r="G19" s="7" t="s">
        <v>60</v>
      </c>
      <c r="H19" s="13"/>
      <c r="I19" s="6"/>
      <c r="J19" s="6"/>
      <c r="K19" s="6"/>
      <c r="L19" s="6"/>
      <c r="M19" s="6"/>
      <c r="N19" s="6"/>
    </row>
    <row r="20" spans="3:14" ht="15" customHeight="1" x14ac:dyDescent="0.25">
      <c r="C20" s="5"/>
      <c r="D20" s="5"/>
      <c r="E20" s="5" t="s">
        <v>194</v>
      </c>
      <c r="F20" s="4" t="s">
        <v>63</v>
      </c>
      <c r="G20" s="5" t="s">
        <v>61</v>
      </c>
      <c r="H20" s="5"/>
      <c r="I20" s="11" t="s">
        <v>197</v>
      </c>
    </row>
    <row r="21" spans="3:14" x14ac:dyDescent="0.25">
      <c r="F21" s="1" t="s">
        <v>22</v>
      </c>
      <c r="G21" s="2" t="s">
        <v>23</v>
      </c>
      <c r="H21" s="2"/>
      <c r="I21" s="11"/>
    </row>
    <row r="22" spans="3:14" x14ac:dyDescent="0.25">
      <c r="E22" s="5" t="s">
        <v>194</v>
      </c>
      <c r="F22" s="4" t="s">
        <v>24</v>
      </c>
      <c r="G22" s="5" t="s">
        <v>25</v>
      </c>
      <c r="H22" s="5"/>
      <c r="I22" s="11" t="s">
        <v>25</v>
      </c>
    </row>
    <row r="23" spans="3:14" x14ac:dyDescent="0.25">
      <c r="E23" s="5" t="s">
        <v>194</v>
      </c>
      <c r="F23" s="4" t="s">
        <v>26</v>
      </c>
      <c r="G23" s="5" t="s">
        <v>27</v>
      </c>
      <c r="H23" s="5"/>
      <c r="I23" s="11" t="s">
        <v>27</v>
      </c>
    </row>
    <row r="24" spans="3:14" x14ac:dyDescent="0.25">
      <c r="E24" s="5" t="s">
        <v>194</v>
      </c>
      <c r="F24" s="4" t="s">
        <v>28</v>
      </c>
      <c r="G24" s="5" t="s">
        <v>29</v>
      </c>
      <c r="H24" s="5"/>
      <c r="I24" s="11" t="s">
        <v>29</v>
      </c>
    </row>
    <row r="25" spans="3:14" ht="30" x14ac:dyDescent="0.25">
      <c r="E25" s="5" t="s">
        <v>194</v>
      </c>
      <c r="F25" s="4" t="s">
        <v>30</v>
      </c>
      <c r="G25" s="5" t="s">
        <v>31</v>
      </c>
      <c r="H25" s="5"/>
      <c r="I25" s="11" t="s">
        <v>31</v>
      </c>
    </row>
    <row r="26" spans="3:14" ht="30" x14ac:dyDescent="0.25">
      <c r="E26" s="5" t="s">
        <v>194</v>
      </c>
      <c r="F26" s="4" t="s">
        <v>32</v>
      </c>
      <c r="G26" s="5" t="s">
        <v>33</v>
      </c>
      <c r="H26" s="5"/>
      <c r="I26" s="11" t="s">
        <v>33</v>
      </c>
    </row>
    <row r="27" spans="3:14" x14ac:dyDescent="0.25">
      <c r="E27" s="5" t="s">
        <v>194</v>
      </c>
      <c r="F27" s="4" t="s">
        <v>34</v>
      </c>
      <c r="G27" s="5" t="s">
        <v>35</v>
      </c>
      <c r="H27" s="5"/>
      <c r="I27" s="11" t="s">
        <v>35</v>
      </c>
    </row>
    <row r="28" spans="3:14" x14ac:dyDescent="0.25">
      <c r="E28" s="5" t="s">
        <v>194</v>
      </c>
      <c r="F28" s="4" t="s">
        <v>36</v>
      </c>
      <c r="G28" s="5" t="s">
        <v>37</v>
      </c>
      <c r="H28" s="5"/>
      <c r="I28" s="11" t="s">
        <v>37</v>
      </c>
    </row>
    <row r="29" spans="3:14" x14ac:dyDescent="0.25">
      <c r="F29" s="1" t="s">
        <v>38</v>
      </c>
      <c r="G29" s="2" t="s">
        <v>39</v>
      </c>
      <c r="H29" s="2"/>
      <c r="I29" s="11"/>
    </row>
    <row r="30" spans="3:14" x14ac:dyDescent="0.25">
      <c r="F30" s="3" t="s">
        <v>40</v>
      </c>
      <c r="G30" s="7" t="s">
        <v>41</v>
      </c>
      <c r="H30" s="7"/>
      <c r="I30" s="11"/>
    </row>
    <row r="31" spans="3:14" x14ac:dyDescent="0.25">
      <c r="E31" s="5" t="s">
        <v>194</v>
      </c>
      <c r="F31" s="4" t="s">
        <v>42</v>
      </c>
      <c r="G31" s="5" t="s">
        <v>43</v>
      </c>
      <c r="H31" s="5"/>
      <c r="I31" s="11" t="s">
        <v>43</v>
      </c>
    </row>
    <row r="32" spans="3:14" ht="30" x14ac:dyDescent="0.25">
      <c r="E32" s="5" t="s">
        <v>194</v>
      </c>
      <c r="F32" s="4" t="s">
        <v>44</v>
      </c>
      <c r="G32" s="5" t="s">
        <v>45</v>
      </c>
      <c r="H32" s="5"/>
      <c r="I32" s="11" t="s">
        <v>45</v>
      </c>
    </row>
    <row r="33" spans="1:9" ht="30" x14ac:dyDescent="0.25">
      <c r="E33" s="5" t="s">
        <v>194</v>
      </c>
      <c r="F33" s="4" t="s">
        <v>46</v>
      </c>
      <c r="G33" s="5" t="s">
        <v>47</v>
      </c>
      <c r="H33" s="5"/>
      <c r="I33" s="11" t="s">
        <v>47</v>
      </c>
    </row>
    <row r="34" spans="1:9" x14ac:dyDescent="0.25">
      <c r="E34" s="5" t="s">
        <v>194</v>
      </c>
      <c r="F34" s="4" t="s">
        <v>48</v>
      </c>
      <c r="G34" s="5" t="s">
        <v>49</v>
      </c>
      <c r="H34" s="5"/>
      <c r="I34" s="11" t="s">
        <v>49</v>
      </c>
    </row>
    <row r="35" spans="1:9" x14ac:dyDescent="0.25">
      <c r="E35" s="5" t="s">
        <v>194</v>
      </c>
      <c r="F35" s="4" t="s">
        <v>50</v>
      </c>
      <c r="G35" s="5" t="s">
        <v>51</v>
      </c>
      <c r="H35" s="5"/>
      <c r="I35" s="11" t="s">
        <v>51</v>
      </c>
    </row>
    <row r="36" spans="1:9" x14ac:dyDescent="0.25">
      <c r="E36" s="5" t="s">
        <v>194</v>
      </c>
      <c r="F36" s="4" t="s">
        <v>52</v>
      </c>
      <c r="G36" s="5" t="s">
        <v>53</v>
      </c>
      <c r="H36" s="5"/>
      <c r="I36" s="11" t="s">
        <v>53</v>
      </c>
    </row>
    <row r="37" spans="1:9" x14ac:dyDescent="0.25">
      <c r="F37" s="1" t="s">
        <v>64</v>
      </c>
      <c r="G37" s="2" t="s">
        <v>65</v>
      </c>
      <c r="H37" s="2"/>
      <c r="I37" s="11"/>
    </row>
    <row r="38" spans="1:9" x14ac:dyDescent="0.25">
      <c r="F38" s="3" t="s">
        <v>66</v>
      </c>
      <c r="G38" s="7" t="s">
        <v>67</v>
      </c>
      <c r="H38" s="7"/>
      <c r="I38" s="11"/>
    </row>
    <row r="39" spans="1:9" ht="15" customHeight="1" x14ac:dyDescent="0.25">
      <c r="E39" s="5" t="s">
        <v>194</v>
      </c>
      <c r="F39" s="4" t="s">
        <v>68</v>
      </c>
      <c r="G39" s="5" t="s">
        <v>69</v>
      </c>
      <c r="H39" s="5"/>
      <c r="I39" s="11"/>
    </row>
    <row r="40" spans="1:9" ht="15" customHeight="1" x14ac:dyDescent="0.25">
      <c r="F40" s="3" t="s">
        <v>72</v>
      </c>
      <c r="G40" s="7" t="s">
        <v>73</v>
      </c>
      <c r="H40" s="7"/>
      <c r="I40" s="11" t="s">
        <v>79</v>
      </c>
    </row>
    <row r="41" spans="1:9" ht="15" customHeight="1" x14ac:dyDescent="0.25">
      <c r="F41" s="3" t="s">
        <v>74</v>
      </c>
      <c r="G41" s="7" t="s">
        <v>75</v>
      </c>
      <c r="H41" s="7"/>
      <c r="I41" s="11" t="s">
        <v>80</v>
      </c>
    </row>
    <row r="42" spans="1:9" ht="15" customHeight="1" x14ac:dyDescent="0.25">
      <c r="E42" s="5" t="s">
        <v>194</v>
      </c>
      <c r="F42" s="4" t="s">
        <v>70</v>
      </c>
      <c r="G42" s="5" t="s">
        <v>71</v>
      </c>
      <c r="H42" s="5"/>
      <c r="I42" s="11"/>
    </row>
    <row r="43" spans="1:9" ht="76.5" customHeight="1" x14ac:dyDescent="0.25">
      <c r="F43" s="3" t="s">
        <v>81</v>
      </c>
      <c r="G43" s="7" t="s">
        <v>82</v>
      </c>
      <c r="H43" s="7"/>
      <c r="I43" s="11" t="s">
        <v>83</v>
      </c>
    </row>
    <row r="44" spans="1:9" ht="77.25" customHeight="1" x14ac:dyDescent="0.25">
      <c r="F44" s="3" t="s">
        <v>84</v>
      </c>
      <c r="G44" s="7" t="s">
        <v>85</v>
      </c>
      <c r="H44" s="7"/>
      <c r="I44" s="11" t="s">
        <v>86</v>
      </c>
    </row>
    <row r="45" spans="1:9" ht="28.5" customHeight="1" x14ac:dyDescent="0.25">
      <c r="A45" s="4" t="s">
        <v>198</v>
      </c>
      <c r="C45" s="6"/>
      <c r="D45" s="6"/>
      <c r="E45" s="5" t="s">
        <v>194</v>
      </c>
      <c r="F45" s="4" t="s">
        <v>198</v>
      </c>
      <c r="G45" s="5" t="s">
        <v>199</v>
      </c>
      <c r="H45" s="6"/>
      <c r="I45" s="6"/>
    </row>
    <row r="46" spans="1:9" ht="38.25" x14ac:dyDescent="0.25">
      <c r="F46" s="3" t="s">
        <v>87</v>
      </c>
      <c r="G46" s="7" t="s">
        <v>88</v>
      </c>
      <c r="H46" s="7"/>
      <c r="I46" s="11" t="s">
        <v>89</v>
      </c>
    </row>
    <row r="47" spans="1:9" ht="27" customHeight="1" x14ac:dyDescent="0.25">
      <c r="F47" s="3" t="s">
        <v>90</v>
      </c>
      <c r="G47" s="9" t="s">
        <v>91</v>
      </c>
      <c r="H47" s="9"/>
      <c r="I47" s="11"/>
    </row>
    <row r="48" spans="1:9" ht="38.25" x14ac:dyDescent="0.25">
      <c r="E48" s="5" t="s">
        <v>194</v>
      </c>
      <c r="F48" s="4" t="s">
        <v>92</v>
      </c>
      <c r="G48" s="5" t="s">
        <v>93</v>
      </c>
      <c r="H48" s="5"/>
      <c r="I48" s="11"/>
    </row>
    <row r="49" spans="5:15" ht="15" customHeight="1" x14ac:dyDescent="0.25">
      <c r="F49" s="3" t="s">
        <v>95</v>
      </c>
      <c r="G49" s="7" t="s">
        <v>96</v>
      </c>
      <c r="H49" s="7"/>
      <c r="I49" s="11" t="s">
        <v>94</v>
      </c>
    </row>
    <row r="50" spans="5:15" ht="25.5" x14ac:dyDescent="0.25">
      <c r="F50" s="3" t="s">
        <v>97</v>
      </c>
      <c r="G50" s="7" t="s">
        <v>98</v>
      </c>
      <c r="H50" s="7"/>
      <c r="I50" s="11" t="s">
        <v>103</v>
      </c>
    </row>
    <row r="51" spans="5:15" ht="28.5" customHeight="1" x14ac:dyDescent="0.25">
      <c r="E51" s="5" t="s">
        <v>194</v>
      </c>
      <c r="F51" s="4" t="s">
        <v>99</v>
      </c>
      <c r="G51" s="5" t="s">
        <v>100</v>
      </c>
      <c r="H51" s="5"/>
      <c r="I51" s="11"/>
    </row>
    <row r="52" spans="5:15" ht="38.25" x14ac:dyDescent="0.25">
      <c r="F52" s="3" t="s">
        <v>101</v>
      </c>
      <c r="G52" s="7" t="s">
        <v>102</v>
      </c>
      <c r="H52" s="7"/>
      <c r="I52" s="11" t="s">
        <v>106</v>
      </c>
    </row>
    <row r="53" spans="5:15" x14ac:dyDescent="0.25">
      <c r="F53" s="3" t="s">
        <v>104</v>
      </c>
      <c r="G53" s="7" t="s">
        <v>105</v>
      </c>
      <c r="H53" s="7"/>
      <c r="I53" s="11" t="s">
        <v>107</v>
      </c>
    </row>
    <row r="54" spans="5:15" ht="25.5" x14ac:dyDescent="0.25">
      <c r="F54" s="3" t="s">
        <v>108</v>
      </c>
      <c r="G54" s="7" t="s">
        <v>109</v>
      </c>
      <c r="H54" s="7"/>
      <c r="I54" s="11" t="s">
        <v>110</v>
      </c>
    </row>
    <row r="55" spans="5:15" ht="25.5" x14ac:dyDescent="0.25">
      <c r="F55" s="3" t="s">
        <v>111</v>
      </c>
      <c r="G55" s="7" t="s">
        <v>112</v>
      </c>
      <c r="H55" s="7"/>
      <c r="I55" s="11" t="s">
        <v>113</v>
      </c>
    </row>
    <row r="56" spans="5:15" ht="30" x14ac:dyDescent="0.25">
      <c r="F56" s="3" t="s">
        <v>114</v>
      </c>
      <c r="G56" s="7" t="s">
        <v>115</v>
      </c>
      <c r="H56" s="7"/>
      <c r="I56" s="11" t="s">
        <v>116</v>
      </c>
    </row>
    <row r="57" spans="5:15" ht="25.5" x14ac:dyDescent="0.25">
      <c r="E57" s="5" t="s">
        <v>194</v>
      </c>
      <c r="F57" s="4" t="s">
        <v>117</v>
      </c>
      <c r="G57" s="5" t="s">
        <v>118</v>
      </c>
      <c r="H57" s="5"/>
      <c r="I57" s="11"/>
    </row>
    <row r="58" spans="5:15" ht="32.25" customHeight="1" x14ac:dyDescent="0.25">
      <c r="F58" s="3" t="s">
        <v>119</v>
      </c>
      <c r="G58" s="7" t="s">
        <v>120</v>
      </c>
      <c r="H58" s="7"/>
      <c r="I58" s="11" t="s">
        <v>121</v>
      </c>
    </row>
    <row r="59" spans="5:15" ht="54.75" customHeight="1" x14ac:dyDescent="0.25">
      <c r="F59" s="3" t="s">
        <v>122</v>
      </c>
      <c r="G59" s="7" t="s">
        <v>123</v>
      </c>
      <c r="H59" s="7"/>
      <c r="I59" s="11" t="s">
        <v>124</v>
      </c>
    </row>
    <row r="60" spans="5:15" ht="45" x14ac:dyDescent="0.25">
      <c r="F60" s="3" t="s">
        <v>125</v>
      </c>
      <c r="G60" s="7" t="s">
        <v>126</v>
      </c>
      <c r="H60" s="7"/>
      <c r="I60" s="11" t="s">
        <v>132</v>
      </c>
    </row>
    <row r="61" spans="5:15" ht="30" x14ac:dyDescent="0.25">
      <c r="F61" s="3" t="s">
        <v>127</v>
      </c>
      <c r="G61" s="7" t="s">
        <v>128</v>
      </c>
      <c r="H61" s="7"/>
      <c r="I61" s="11" t="s">
        <v>133</v>
      </c>
    </row>
    <row r="62" spans="5:15" ht="25.5" x14ac:dyDescent="0.25">
      <c r="F62" s="3" t="s">
        <v>129</v>
      </c>
      <c r="G62" s="7" t="s">
        <v>130</v>
      </c>
      <c r="H62" s="7"/>
      <c r="I62" s="11" t="s">
        <v>131</v>
      </c>
    </row>
    <row r="63" spans="5:15" x14ac:dyDescent="0.25">
      <c r="F63" s="3" t="s">
        <v>134</v>
      </c>
      <c r="G63" s="7" t="s">
        <v>135</v>
      </c>
      <c r="H63" s="7"/>
      <c r="I63" s="11" t="s">
        <v>136</v>
      </c>
      <c r="J63" s="6"/>
      <c r="K63" s="6"/>
      <c r="L63" s="6"/>
      <c r="M63" s="6"/>
      <c r="N63" s="6"/>
      <c r="O63" s="6"/>
    </row>
    <row r="64" spans="5:15" x14ac:dyDescent="0.25">
      <c r="F64" s="3" t="s">
        <v>137</v>
      </c>
      <c r="G64" s="7" t="s">
        <v>138</v>
      </c>
      <c r="H64" s="7"/>
      <c r="I64" s="6" t="s">
        <v>139</v>
      </c>
      <c r="J64" s="6"/>
      <c r="K64" s="6"/>
      <c r="L64" s="6"/>
      <c r="M64" s="6"/>
      <c r="N64" s="6"/>
      <c r="O64" s="6"/>
    </row>
    <row r="65" spans="5:15" x14ac:dyDescent="0.25">
      <c r="F65" s="3" t="s">
        <v>140</v>
      </c>
      <c r="G65" s="7" t="s">
        <v>141</v>
      </c>
      <c r="H65" s="7"/>
      <c r="I65" s="6" t="s">
        <v>142</v>
      </c>
      <c r="J65" s="6"/>
      <c r="K65" s="6"/>
      <c r="L65" s="6"/>
      <c r="M65" s="6"/>
      <c r="N65" s="6"/>
      <c r="O65" s="6"/>
    </row>
    <row r="66" spans="5:15" ht="60" x14ac:dyDescent="0.25">
      <c r="F66" s="3" t="s">
        <v>145</v>
      </c>
      <c r="G66" s="7" t="s">
        <v>146</v>
      </c>
      <c r="H66" s="7"/>
      <c r="I66" s="12" t="s">
        <v>147</v>
      </c>
      <c r="J66" s="6"/>
      <c r="K66" s="6"/>
      <c r="L66" s="6"/>
      <c r="M66" s="6"/>
      <c r="N66" s="6"/>
      <c r="O66" s="6"/>
    </row>
    <row r="67" spans="5:15" ht="45" x14ac:dyDescent="0.25">
      <c r="F67" s="3" t="s">
        <v>148</v>
      </c>
      <c r="G67" s="7" t="s">
        <v>149</v>
      </c>
      <c r="H67" s="7"/>
      <c r="I67" s="12" t="s">
        <v>150</v>
      </c>
      <c r="J67" s="6"/>
      <c r="K67" s="6"/>
      <c r="L67" s="6"/>
      <c r="M67" s="6"/>
      <c r="N67" s="6"/>
      <c r="O67" s="6"/>
    </row>
    <row r="68" spans="5:15" x14ac:dyDescent="0.25">
      <c r="F68" s="3" t="s">
        <v>151</v>
      </c>
      <c r="G68" s="7" t="s">
        <v>152</v>
      </c>
      <c r="H68" s="7"/>
      <c r="I68" s="6" t="s">
        <v>153</v>
      </c>
      <c r="J68" s="6"/>
      <c r="K68" s="6"/>
      <c r="L68" s="6"/>
      <c r="M68" s="6"/>
      <c r="N68" s="6"/>
      <c r="O68" s="6"/>
    </row>
    <row r="69" spans="5:15" x14ac:dyDescent="0.25">
      <c r="E69" s="5" t="s">
        <v>194</v>
      </c>
      <c r="F69" s="4" t="s">
        <v>143</v>
      </c>
      <c r="G69" s="5" t="s">
        <v>144</v>
      </c>
      <c r="H69" s="5"/>
      <c r="I69" s="6"/>
      <c r="J69" s="6"/>
      <c r="K69" s="6"/>
      <c r="L69" s="6"/>
      <c r="M69" s="6"/>
      <c r="N69" s="6"/>
      <c r="O69" s="6"/>
    </row>
    <row r="70" spans="5:15" x14ac:dyDescent="0.25">
      <c r="F70" s="3" t="s">
        <v>154</v>
      </c>
      <c r="G70" s="7" t="s">
        <v>155</v>
      </c>
      <c r="H70" s="7"/>
      <c r="I70" s="6" t="s">
        <v>156</v>
      </c>
      <c r="J70" s="6"/>
      <c r="K70" s="6"/>
      <c r="L70" s="6"/>
      <c r="M70" s="6"/>
      <c r="N70" s="6"/>
      <c r="O70" s="6"/>
    </row>
    <row r="71" spans="5:15" ht="25.5" x14ac:dyDescent="0.25">
      <c r="F71" s="3" t="s">
        <v>157</v>
      </c>
      <c r="G71" s="7" t="s">
        <v>158</v>
      </c>
      <c r="H71" s="7"/>
      <c r="I71" s="6" t="s">
        <v>159</v>
      </c>
      <c r="J71" s="6"/>
      <c r="K71" s="6"/>
      <c r="L71" s="6"/>
      <c r="M71" s="6"/>
      <c r="N71" s="6"/>
      <c r="O71" s="6"/>
    </row>
    <row r="72" spans="5:15" x14ac:dyDescent="0.25">
      <c r="E72" s="5" t="s">
        <v>194</v>
      </c>
      <c r="F72" s="4" t="s">
        <v>160</v>
      </c>
      <c r="G72" s="5" t="s">
        <v>161</v>
      </c>
      <c r="H72" s="5"/>
      <c r="I72" s="6" t="s">
        <v>188</v>
      </c>
      <c r="J72" s="6"/>
      <c r="K72" s="6"/>
      <c r="L72" s="6"/>
      <c r="M72" s="6"/>
      <c r="N72" s="6"/>
      <c r="O72" s="6"/>
    </row>
    <row r="73" spans="5:15" x14ac:dyDescent="0.25">
      <c r="F73" s="3" t="s">
        <v>162</v>
      </c>
      <c r="G73" s="7" t="s">
        <v>163</v>
      </c>
      <c r="H73" s="7"/>
      <c r="I73" s="6"/>
      <c r="J73" s="6"/>
      <c r="K73" s="6"/>
      <c r="L73" s="6"/>
      <c r="M73" s="6"/>
      <c r="N73" s="6"/>
      <c r="O73" s="6"/>
    </row>
    <row r="74" spans="5:15" x14ac:dyDescent="0.25">
      <c r="F74" s="3" t="s">
        <v>164</v>
      </c>
      <c r="G74" s="7" t="s">
        <v>165</v>
      </c>
      <c r="H74" s="7"/>
      <c r="I74" s="6"/>
      <c r="J74" s="6"/>
      <c r="K74" s="6"/>
      <c r="L74" s="6"/>
      <c r="M74" s="6"/>
      <c r="N74" s="6"/>
      <c r="O74" s="6"/>
    </row>
    <row r="75" spans="5:15" x14ac:dyDescent="0.25">
      <c r="F75" s="3" t="s">
        <v>166</v>
      </c>
      <c r="G75" s="7" t="s">
        <v>167</v>
      </c>
      <c r="H75" s="7"/>
      <c r="I75" s="6"/>
      <c r="J75" s="6"/>
      <c r="K75" s="6"/>
      <c r="L75" s="6"/>
      <c r="M75" s="6"/>
      <c r="N75" s="6"/>
      <c r="O75" s="6"/>
    </row>
    <row r="76" spans="5:15" x14ac:dyDescent="0.25">
      <c r="F76" s="1" t="s">
        <v>168</v>
      </c>
      <c r="G76" s="2" t="s">
        <v>169</v>
      </c>
      <c r="H76" s="2"/>
      <c r="I76" s="6" t="s">
        <v>169</v>
      </c>
      <c r="J76" s="6"/>
      <c r="K76" s="6"/>
      <c r="L76" s="6"/>
      <c r="M76" s="6"/>
      <c r="N76" s="6"/>
      <c r="O76" s="6"/>
    </row>
    <row r="77" spans="5:15" ht="25.5" x14ac:dyDescent="0.25">
      <c r="F77" s="3" t="s">
        <v>170</v>
      </c>
      <c r="G77" s="7" t="s">
        <v>171</v>
      </c>
      <c r="H77" s="7"/>
      <c r="I77" s="6"/>
      <c r="J77" s="6"/>
      <c r="K77" s="6"/>
      <c r="L77" s="6"/>
      <c r="M77" s="6"/>
      <c r="N77" s="6"/>
      <c r="O77" s="6"/>
    </row>
    <row r="78" spans="5:15" x14ac:dyDescent="0.25">
      <c r="F78" s="1" t="s">
        <v>172</v>
      </c>
      <c r="G78" s="2" t="s">
        <v>173</v>
      </c>
      <c r="H78" s="2"/>
      <c r="I78" s="6"/>
      <c r="J78" s="6"/>
      <c r="K78" s="6"/>
      <c r="L78" s="6"/>
      <c r="M78" s="6"/>
      <c r="N78" s="6"/>
      <c r="O78" s="6"/>
    </row>
    <row r="79" spans="5:15" x14ac:dyDescent="0.25">
      <c r="F79" s="3" t="s">
        <v>174</v>
      </c>
      <c r="G79" s="7" t="s">
        <v>175</v>
      </c>
      <c r="H79" s="7"/>
      <c r="I79" s="6"/>
      <c r="J79" s="6"/>
      <c r="K79" s="6"/>
      <c r="L79" s="6"/>
      <c r="M79" s="6"/>
      <c r="N79" s="6"/>
      <c r="O79" s="6"/>
    </row>
    <row r="80" spans="5:15" x14ac:dyDescent="0.25">
      <c r="F80" s="4" t="s">
        <v>176</v>
      </c>
      <c r="G80" s="5" t="s">
        <v>177</v>
      </c>
      <c r="H80" s="5"/>
      <c r="I80" s="6" t="s">
        <v>189</v>
      </c>
      <c r="J80" s="6"/>
      <c r="K80" s="6"/>
      <c r="L80" s="6"/>
      <c r="M80" s="6"/>
      <c r="N80" s="6"/>
      <c r="O80" s="6"/>
    </row>
    <row r="81" spans="6:15" x14ac:dyDescent="0.25">
      <c r="F81" s="4" t="s">
        <v>178</v>
      </c>
      <c r="G81" s="5" t="s">
        <v>179</v>
      </c>
      <c r="H81" s="5"/>
      <c r="I81" s="6" t="s">
        <v>190</v>
      </c>
      <c r="J81" s="6"/>
      <c r="K81" s="6"/>
      <c r="L81" s="6"/>
      <c r="M81" s="6"/>
      <c r="N81" s="6"/>
      <c r="O81" s="6"/>
    </row>
    <row r="82" spans="6:15" x14ac:dyDescent="0.25">
      <c r="F82" s="4" t="s">
        <v>180</v>
      </c>
      <c r="G82" s="5" t="s">
        <v>181</v>
      </c>
      <c r="H82" s="5"/>
      <c r="I82" s="6" t="s">
        <v>191</v>
      </c>
      <c r="J82" s="6"/>
      <c r="K82" s="6"/>
      <c r="L82" s="6"/>
      <c r="M82" s="6"/>
      <c r="N82" s="6"/>
      <c r="O82" s="6"/>
    </row>
    <row r="83" spans="6:15" x14ac:dyDescent="0.25">
      <c r="F83" s="1" t="s">
        <v>182</v>
      </c>
      <c r="G83" s="2" t="s">
        <v>183</v>
      </c>
      <c r="H83" s="2"/>
      <c r="I83" s="6"/>
      <c r="J83" s="6"/>
      <c r="K83" s="6"/>
      <c r="L83" s="6"/>
      <c r="M83" s="6"/>
      <c r="N83" s="6"/>
      <c r="O83" s="6"/>
    </row>
    <row r="84" spans="6:15" x14ac:dyDescent="0.25">
      <c r="F84" s="3" t="s">
        <v>184</v>
      </c>
      <c r="G84" s="7" t="s">
        <v>185</v>
      </c>
      <c r="H84" s="7"/>
      <c r="I84" s="6"/>
      <c r="J84" s="6"/>
      <c r="K84" s="6"/>
      <c r="L84" s="6"/>
      <c r="M84" s="6"/>
      <c r="N84" s="6"/>
      <c r="O84" s="6"/>
    </row>
    <row r="85" spans="6:15" x14ac:dyDescent="0.25">
      <c r="F85" s="1" t="s">
        <v>186</v>
      </c>
      <c r="G85" s="2" t="s">
        <v>187</v>
      </c>
      <c r="H85" s="2"/>
      <c r="I85" s="6" t="s">
        <v>192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71"/>
  <sheetViews>
    <sheetView workbookViewId="0"/>
    <sheetView workbookViewId="1"/>
  </sheetViews>
  <sheetFormatPr baseColWidth="10" defaultRowHeight="15" x14ac:dyDescent="0.25"/>
  <cols>
    <col min="3" max="3" width="14.85546875" style="10" customWidth="1"/>
    <col min="4" max="4" width="32.85546875" style="10" customWidth="1"/>
    <col min="5" max="5" width="16.7109375" style="10" bestFit="1" customWidth="1"/>
    <col min="6" max="6" width="10.140625" style="10" customWidth="1"/>
    <col min="7" max="7" width="4.42578125" customWidth="1"/>
    <col min="8" max="8" width="15.5703125" bestFit="1" customWidth="1"/>
    <col min="9" max="9" width="16.7109375" bestFit="1" customWidth="1"/>
    <col min="11" max="11" width="25.7109375" customWidth="1"/>
    <col min="12" max="12" width="14.28515625" customWidth="1"/>
    <col min="13" max="13" width="16.5703125" customWidth="1"/>
    <col min="14" max="14" width="18.28515625" style="46" bestFit="1" customWidth="1"/>
  </cols>
  <sheetData>
    <row r="2" spans="3:14" x14ac:dyDescent="0.25">
      <c r="C2" s="116" t="s">
        <v>200</v>
      </c>
      <c r="D2" s="116" t="s">
        <v>201</v>
      </c>
      <c r="E2" s="116" t="s">
        <v>207</v>
      </c>
      <c r="F2" s="115" t="s">
        <v>208</v>
      </c>
      <c r="G2" s="115" t="s">
        <v>206</v>
      </c>
    </row>
    <row r="3" spans="3:14" x14ac:dyDescent="0.25">
      <c r="C3" s="117"/>
      <c r="D3" s="117"/>
      <c r="E3" s="117"/>
      <c r="F3" s="115"/>
      <c r="G3" s="115"/>
    </row>
    <row r="4" spans="3:14" x14ac:dyDescent="0.25">
      <c r="C4" s="17" t="s">
        <v>54</v>
      </c>
      <c r="D4" s="16" t="s">
        <v>55</v>
      </c>
      <c r="E4" s="24">
        <f>+E5+E38+E54+E61</f>
        <v>7347600000</v>
      </c>
      <c r="F4" s="24"/>
      <c r="G4" s="24"/>
    </row>
    <row r="5" spans="3:14" x14ac:dyDescent="0.25">
      <c r="C5" s="20" t="s">
        <v>56</v>
      </c>
      <c r="D5" s="21" t="s">
        <v>57</v>
      </c>
      <c r="E5" s="22">
        <f>+E6</f>
        <v>5509600000</v>
      </c>
      <c r="F5" s="23"/>
      <c r="G5" s="23"/>
    </row>
    <row r="6" spans="3:14" x14ac:dyDescent="0.25">
      <c r="C6" s="18" t="s">
        <v>58</v>
      </c>
      <c r="D6" s="19" t="s">
        <v>59</v>
      </c>
      <c r="E6" s="23">
        <f>+E7+E21+E29</f>
        <v>5509600000</v>
      </c>
      <c r="F6" s="23"/>
      <c r="G6" s="23"/>
      <c r="I6" s="42">
        <f>+I8-E7</f>
        <v>0.24616146087646484</v>
      </c>
    </row>
    <row r="7" spans="3:14" x14ac:dyDescent="0.25">
      <c r="C7" s="20" t="s">
        <v>0</v>
      </c>
      <c r="D7" s="21" t="s">
        <v>1</v>
      </c>
      <c r="E7" s="22">
        <v>3849000000</v>
      </c>
      <c r="F7" s="22"/>
      <c r="G7" s="22"/>
    </row>
    <row r="8" spans="3:14" x14ac:dyDescent="0.25">
      <c r="C8" s="14" t="s">
        <v>2</v>
      </c>
      <c r="D8" s="15" t="s">
        <v>3</v>
      </c>
      <c r="E8" s="39">
        <f>SUM(E9:E20)</f>
        <v>3849000000.2461615</v>
      </c>
      <c r="F8" s="15" t="s">
        <v>290</v>
      </c>
      <c r="G8" s="15">
        <v>10</v>
      </c>
      <c r="I8" s="42">
        <f>SUM(I9:I17)</f>
        <v>3849000000.2461615</v>
      </c>
    </row>
    <row r="9" spans="3:14" x14ac:dyDescent="0.25">
      <c r="C9" s="14" t="s">
        <v>4</v>
      </c>
      <c r="D9" s="15" t="s">
        <v>5</v>
      </c>
      <c r="E9" s="39">
        <v>3085837155</v>
      </c>
      <c r="F9" s="15" t="s">
        <v>290</v>
      </c>
      <c r="G9" s="15">
        <v>10</v>
      </c>
      <c r="I9" s="42">
        <v>3085837155</v>
      </c>
      <c r="K9" t="s">
        <v>298</v>
      </c>
      <c r="N9" s="46">
        <v>3085837155</v>
      </c>
    </row>
    <row r="10" spans="3:14" x14ac:dyDescent="0.25">
      <c r="C10" s="14" t="s">
        <v>6</v>
      </c>
      <c r="D10" s="15" t="s">
        <v>7</v>
      </c>
      <c r="E10" s="39">
        <v>13432620</v>
      </c>
      <c r="F10" s="15" t="s">
        <v>290</v>
      </c>
      <c r="G10" s="15">
        <v>10</v>
      </c>
      <c r="H10" s="42"/>
      <c r="I10" s="42">
        <f>+(20148930/12)*8</f>
        <v>13432620</v>
      </c>
      <c r="K10" t="s">
        <v>299</v>
      </c>
      <c r="N10" s="46">
        <v>197535046.07835299</v>
      </c>
    </row>
    <row r="11" spans="3:14" x14ac:dyDescent="0.25">
      <c r="C11" s="14" t="s">
        <v>8</v>
      </c>
      <c r="D11" s="15" t="s">
        <v>9</v>
      </c>
      <c r="E11" s="39">
        <v>29603640</v>
      </c>
      <c r="F11" s="15" t="s">
        <v>290</v>
      </c>
      <c r="G11" s="15">
        <v>10</v>
      </c>
      <c r="I11" s="42">
        <v>29603640</v>
      </c>
      <c r="K11" t="s">
        <v>297</v>
      </c>
      <c r="N11" s="46">
        <v>29603640</v>
      </c>
    </row>
    <row r="12" spans="3:14" x14ac:dyDescent="0.25">
      <c r="C12" s="14" t="s">
        <v>10</v>
      </c>
      <c r="D12" s="15" t="s">
        <v>11</v>
      </c>
      <c r="E12" s="39">
        <v>38107152</v>
      </c>
      <c r="F12" s="15" t="s">
        <v>290</v>
      </c>
      <c r="G12" s="15">
        <v>10</v>
      </c>
      <c r="I12" s="42">
        <v>38107152</v>
      </c>
      <c r="K12" t="s">
        <v>300</v>
      </c>
      <c r="N12" s="46">
        <v>38107152</v>
      </c>
    </row>
    <row r="13" spans="3:14" x14ac:dyDescent="0.25">
      <c r="C13" s="14" t="s">
        <v>12</v>
      </c>
      <c r="D13" s="15" t="s">
        <v>13</v>
      </c>
      <c r="E13" s="39">
        <v>139112993.51432288</v>
      </c>
      <c r="F13" s="15" t="s">
        <v>290</v>
      </c>
      <c r="G13" s="15">
        <v>10</v>
      </c>
      <c r="I13" s="42">
        <v>139112993.51432288</v>
      </c>
      <c r="K13" t="s">
        <v>301</v>
      </c>
      <c r="N13" s="46">
        <v>98670664.84375</v>
      </c>
    </row>
    <row r="14" spans="3:14" x14ac:dyDescent="0.25">
      <c r="C14" s="14" t="s">
        <v>14</v>
      </c>
      <c r="D14" s="15" t="s">
        <v>15</v>
      </c>
      <c r="E14" s="39">
        <v>98670664.84375</v>
      </c>
      <c r="F14" s="15" t="s">
        <v>290</v>
      </c>
      <c r="G14" s="15">
        <v>10</v>
      </c>
      <c r="H14" s="43"/>
      <c r="I14" s="42">
        <v>98670664.84375</v>
      </c>
      <c r="K14" t="s">
        <v>302</v>
      </c>
      <c r="N14" s="46">
        <v>454215251.51432294</v>
      </c>
    </row>
    <row r="15" spans="3:14" ht="25.5" x14ac:dyDescent="0.25">
      <c r="C15" s="14" t="s">
        <v>16</v>
      </c>
      <c r="D15" s="15" t="s">
        <v>17</v>
      </c>
      <c r="E15" s="39">
        <v>10000000</v>
      </c>
      <c r="F15" s="15" t="s">
        <v>290</v>
      </c>
      <c r="G15" s="15">
        <v>10</v>
      </c>
      <c r="I15" s="42">
        <v>10000000</v>
      </c>
      <c r="K15" t="s">
        <v>21</v>
      </c>
      <c r="N15" s="46">
        <v>194535244.48453778</v>
      </c>
    </row>
    <row r="16" spans="3:14" ht="25.5" customHeight="1" x14ac:dyDescent="0.25">
      <c r="C16" s="14" t="s">
        <v>18</v>
      </c>
      <c r="D16" s="15" t="s">
        <v>19</v>
      </c>
      <c r="E16" s="47">
        <f>222242742.403551+17457788</f>
        <v>239700530.40355101</v>
      </c>
      <c r="F16" s="15" t="s">
        <v>290</v>
      </c>
      <c r="G16" s="15">
        <v>10</v>
      </c>
      <c r="I16" s="42">
        <v>239700530.40355101</v>
      </c>
      <c r="K16" t="s">
        <v>303</v>
      </c>
      <c r="N16" s="46">
        <v>17354329.466666669</v>
      </c>
    </row>
    <row r="17" spans="3:14" x14ac:dyDescent="0.25">
      <c r="C17" s="14" t="s">
        <v>20</v>
      </c>
      <c r="D17" s="15" t="s">
        <v>21</v>
      </c>
      <c r="E17" s="39">
        <v>194535244.48453778</v>
      </c>
      <c r="F17" s="15" t="s">
        <v>290</v>
      </c>
      <c r="G17" s="15">
        <v>10</v>
      </c>
      <c r="I17" s="42">
        <v>194535244.48453778</v>
      </c>
      <c r="K17" t="s">
        <v>304</v>
      </c>
      <c r="N17" s="46">
        <v>23614422</v>
      </c>
    </row>
    <row r="18" spans="3:14" x14ac:dyDescent="0.25">
      <c r="C18" s="14" t="s">
        <v>195</v>
      </c>
      <c r="D18" s="15" t="s">
        <v>196</v>
      </c>
      <c r="E18" s="39"/>
      <c r="F18" s="15" t="s">
        <v>290</v>
      </c>
      <c r="G18" s="15">
        <v>10</v>
      </c>
      <c r="K18" t="s">
        <v>78</v>
      </c>
      <c r="N18" s="46">
        <v>20148930</v>
      </c>
    </row>
    <row r="19" spans="3:14" x14ac:dyDescent="0.25">
      <c r="C19" s="14" t="s">
        <v>62</v>
      </c>
      <c r="D19" s="15" t="s">
        <v>60</v>
      </c>
      <c r="E19" s="39"/>
      <c r="F19" s="15" t="s">
        <v>290</v>
      </c>
      <c r="G19" s="15">
        <v>10</v>
      </c>
      <c r="K19" t="s">
        <v>296</v>
      </c>
      <c r="N19" s="46">
        <v>163824090</v>
      </c>
    </row>
    <row r="20" spans="3:14" ht="25.5" x14ac:dyDescent="0.25">
      <c r="C20" s="14" t="s">
        <v>63</v>
      </c>
      <c r="D20" s="15" t="s">
        <v>61</v>
      </c>
      <c r="E20" s="39"/>
      <c r="F20" s="15" t="s">
        <v>290</v>
      </c>
      <c r="G20" s="15">
        <v>10</v>
      </c>
      <c r="I20" s="42">
        <f>E21-I21</f>
        <v>0.29583215713500977</v>
      </c>
      <c r="K20" t="s">
        <v>51</v>
      </c>
      <c r="N20" s="46">
        <v>88507581.600000009</v>
      </c>
    </row>
    <row r="21" spans="3:14" x14ac:dyDescent="0.25">
      <c r="C21" s="20" t="s">
        <v>22</v>
      </c>
      <c r="D21" s="21" t="s">
        <v>23</v>
      </c>
      <c r="E21" s="22">
        <v>1322000000</v>
      </c>
      <c r="F21" s="22"/>
      <c r="G21" s="22"/>
      <c r="I21" s="42">
        <f>SUM(I22:I28)</f>
        <v>1321999999.7041678</v>
      </c>
      <c r="K21" t="s">
        <v>19</v>
      </c>
      <c r="N21" s="46">
        <v>302979913.40355092</v>
      </c>
    </row>
    <row r="22" spans="3:14" x14ac:dyDescent="0.25">
      <c r="C22" s="14" t="s">
        <v>24</v>
      </c>
      <c r="D22" s="15" t="s">
        <v>25</v>
      </c>
      <c r="E22" s="39">
        <f>382140938.38125+12225368</f>
        <v>394366306.38125002</v>
      </c>
      <c r="F22" s="15" t="s">
        <v>290</v>
      </c>
      <c r="G22" s="15">
        <v>10</v>
      </c>
      <c r="I22" s="42">
        <f>382140938.38125+12225368+14000000</f>
        <v>408366306.38125002</v>
      </c>
      <c r="K22" t="s">
        <v>305</v>
      </c>
      <c r="N22" s="46">
        <v>68818435.81906575</v>
      </c>
    </row>
    <row r="23" spans="3:14" x14ac:dyDescent="0.25">
      <c r="C23" s="14" t="s">
        <v>26</v>
      </c>
      <c r="D23" s="15" t="s">
        <v>27</v>
      </c>
      <c r="E23" s="39">
        <f>274729735.684844</f>
        <v>274729735.68484402</v>
      </c>
      <c r="F23" s="15" t="s">
        <v>290</v>
      </c>
      <c r="G23" s="15">
        <v>10</v>
      </c>
      <c r="H23" s="42"/>
      <c r="I23" s="42">
        <f>274729735.684844+12000000</f>
        <v>286729735.68484402</v>
      </c>
      <c r="K23" t="s">
        <v>306</v>
      </c>
      <c r="N23" s="46">
        <v>103227653.72859865</v>
      </c>
    </row>
    <row r="24" spans="3:14" x14ac:dyDescent="0.25">
      <c r="C24" s="14" t="s">
        <v>28</v>
      </c>
      <c r="D24" s="15" t="s">
        <v>29</v>
      </c>
      <c r="E24" s="95">
        <f>309894419.808382</f>
        <v>309894419.80838197</v>
      </c>
      <c r="F24" s="15" t="s">
        <v>290</v>
      </c>
      <c r="G24" s="15">
        <v>10</v>
      </c>
      <c r="I24" s="42">
        <f>309894419.808382-26000000</f>
        <v>283894419.80838197</v>
      </c>
      <c r="K24" t="s">
        <v>307</v>
      </c>
      <c r="N24" s="46">
        <v>137636871.6381315</v>
      </c>
    </row>
    <row r="25" spans="3:14" ht="28.5" customHeight="1" x14ac:dyDescent="0.25">
      <c r="C25" s="14" t="s">
        <v>30</v>
      </c>
      <c r="D25" s="15" t="s">
        <v>31</v>
      </c>
      <c r="E25" s="39">
        <v>137636871.6381315</v>
      </c>
      <c r="F25" s="15" t="s">
        <v>290</v>
      </c>
      <c r="G25" s="15">
        <v>10</v>
      </c>
      <c r="I25" s="42">
        <v>137636871.6381315</v>
      </c>
      <c r="K25" t="s">
        <v>308</v>
      </c>
      <c r="N25" s="46">
        <v>33326576.643895876</v>
      </c>
    </row>
    <row r="26" spans="3:14" ht="25.5" x14ac:dyDescent="0.25">
      <c r="C26" s="14" t="s">
        <v>32</v>
      </c>
      <c r="D26" s="15" t="s">
        <v>33</v>
      </c>
      <c r="E26" s="39">
        <v>33326576.643895876</v>
      </c>
      <c r="F26" s="15" t="s">
        <v>290</v>
      </c>
      <c r="G26" s="15">
        <v>10</v>
      </c>
      <c r="H26" s="42"/>
      <c r="I26" s="42">
        <v>33326576.643895876</v>
      </c>
      <c r="K26" t="s">
        <v>309</v>
      </c>
      <c r="N26" s="46">
        <v>309894419.80838239</v>
      </c>
    </row>
    <row r="27" spans="3:14" x14ac:dyDescent="0.25">
      <c r="C27" s="14" t="s">
        <v>34</v>
      </c>
      <c r="D27" s="15" t="s">
        <v>35</v>
      </c>
      <c r="E27" s="39">
        <v>103227653.72859865</v>
      </c>
      <c r="F27" s="15" t="s">
        <v>290</v>
      </c>
      <c r="G27" s="15">
        <v>10</v>
      </c>
      <c r="I27" s="42">
        <v>103227653.72859865</v>
      </c>
      <c r="K27" t="s">
        <v>27</v>
      </c>
      <c r="N27" s="46">
        <v>274729735.68484378</v>
      </c>
    </row>
    <row r="28" spans="3:14" x14ac:dyDescent="0.25">
      <c r="C28" s="14" t="s">
        <v>36</v>
      </c>
      <c r="D28" s="15" t="s">
        <v>37</v>
      </c>
      <c r="E28" s="39">
        <v>68818435.81906575</v>
      </c>
      <c r="F28" s="15" t="s">
        <v>290</v>
      </c>
      <c r="G28" s="15">
        <v>10</v>
      </c>
      <c r="I28" s="42">
        <v>68818435.81906575</v>
      </c>
      <c r="K28" t="s">
        <v>310</v>
      </c>
      <c r="N28" s="46">
        <v>382140938.38124996</v>
      </c>
    </row>
    <row r="29" spans="3:14" ht="25.5" x14ac:dyDescent="0.25">
      <c r="C29" s="20" t="s">
        <v>38</v>
      </c>
      <c r="D29" s="21" t="s">
        <v>39</v>
      </c>
      <c r="E29" s="22">
        <v>338600000</v>
      </c>
      <c r="F29" s="22"/>
      <c r="G29" s="22"/>
      <c r="K29" t="s">
        <v>311</v>
      </c>
      <c r="N29" s="46">
        <v>26000000</v>
      </c>
    </row>
    <row r="30" spans="3:14" ht="25.5" x14ac:dyDescent="0.25">
      <c r="C30" s="14" t="s">
        <v>40</v>
      </c>
      <c r="D30" s="15" t="s">
        <v>41</v>
      </c>
      <c r="E30" s="39">
        <v>338600000.06666672</v>
      </c>
      <c r="F30" s="15" t="s">
        <v>290</v>
      </c>
      <c r="G30" s="15">
        <v>10</v>
      </c>
      <c r="H30" s="42">
        <f>E29-I30</f>
        <v>-6.6666662693023682E-2</v>
      </c>
      <c r="I30" s="42">
        <f>SUM(I31:I36)</f>
        <v>338600000.06666666</v>
      </c>
      <c r="K30" t="s">
        <v>312</v>
      </c>
      <c r="N30" s="46">
        <v>27457787.625</v>
      </c>
    </row>
    <row r="31" spans="3:14" x14ac:dyDescent="0.25">
      <c r="C31" s="14" t="s">
        <v>42</v>
      </c>
      <c r="D31" s="15" t="s">
        <v>43</v>
      </c>
      <c r="E31" s="47">
        <v>100000000</v>
      </c>
      <c r="F31" s="15" t="s">
        <v>290</v>
      </c>
      <c r="G31" s="15">
        <v>10</v>
      </c>
      <c r="I31" s="46">
        <v>100000000</v>
      </c>
      <c r="K31" t="s">
        <v>313</v>
      </c>
      <c r="N31" s="46">
        <v>6078165839.7203503</v>
      </c>
    </row>
    <row r="32" spans="3:14" x14ac:dyDescent="0.25">
      <c r="C32" s="14" t="s">
        <v>44</v>
      </c>
      <c r="D32" s="15" t="s">
        <v>45</v>
      </c>
      <c r="E32" s="39">
        <v>21600000</v>
      </c>
      <c r="F32" s="15" t="s">
        <v>209</v>
      </c>
      <c r="G32" s="15">
        <v>20</v>
      </c>
      <c r="I32" s="46">
        <v>17457788</v>
      </c>
    </row>
    <row r="33" spans="3:13" x14ac:dyDescent="0.25">
      <c r="C33" s="14" t="s">
        <v>46</v>
      </c>
      <c r="D33" s="15" t="s">
        <v>47</v>
      </c>
      <c r="E33" s="39">
        <v>13212117.466666698</v>
      </c>
      <c r="F33" s="15" t="s">
        <v>290</v>
      </c>
      <c r="G33" s="15">
        <v>10</v>
      </c>
      <c r="I33" s="46">
        <v>17354329.466666669</v>
      </c>
    </row>
    <row r="34" spans="3:13" x14ac:dyDescent="0.25">
      <c r="C34" s="14" t="s">
        <v>48</v>
      </c>
      <c r="D34" s="15" t="s">
        <v>49</v>
      </c>
      <c r="E34" s="47">
        <v>68051457</v>
      </c>
      <c r="F34" s="15" t="s">
        <v>290</v>
      </c>
      <c r="G34" s="15">
        <v>10</v>
      </c>
      <c r="I34" s="46">
        <f>163824090-95772633</f>
        <v>68051457</v>
      </c>
    </row>
    <row r="35" spans="3:13" x14ac:dyDescent="0.25">
      <c r="C35" s="14" t="s">
        <v>50</v>
      </c>
      <c r="D35" s="15" t="s">
        <v>51</v>
      </c>
      <c r="E35" s="39">
        <v>88507581.599999994</v>
      </c>
      <c r="F35" s="15" t="s">
        <v>290</v>
      </c>
      <c r="G35" s="15">
        <v>10</v>
      </c>
      <c r="H35" s="42"/>
      <c r="I35" s="46">
        <f>7375631.8*12</f>
        <v>88507581.599999994</v>
      </c>
    </row>
    <row r="36" spans="3:13" ht="17.25" customHeight="1" x14ac:dyDescent="0.25">
      <c r="C36" s="14" t="s">
        <v>52</v>
      </c>
      <c r="D36" s="15" t="s">
        <v>53</v>
      </c>
      <c r="E36" s="39">
        <v>47228844</v>
      </c>
      <c r="F36" s="15" t="s">
        <v>290</v>
      </c>
      <c r="G36" s="15">
        <v>10</v>
      </c>
      <c r="I36" s="46">
        <f>23614422*2</f>
        <v>47228844</v>
      </c>
    </row>
    <row r="37" spans="3:13" ht="16.5" customHeight="1" x14ac:dyDescent="0.25">
      <c r="C37" s="20" t="s">
        <v>291</v>
      </c>
      <c r="D37" s="21" t="s">
        <v>243</v>
      </c>
      <c r="E37" s="22">
        <f>+E38</f>
        <v>1775000000</v>
      </c>
      <c r="F37" s="22"/>
      <c r="G37" s="22"/>
    </row>
    <row r="38" spans="3:13" ht="21.75" customHeight="1" x14ac:dyDescent="0.25">
      <c r="C38" s="20" t="s">
        <v>64</v>
      </c>
      <c r="D38" s="21" t="s">
        <v>65</v>
      </c>
      <c r="E38" s="22">
        <v>1775000000</v>
      </c>
      <c r="F38" s="22"/>
      <c r="G38" s="22"/>
    </row>
    <row r="39" spans="3:13" x14ac:dyDescent="0.25">
      <c r="C39" s="20" t="s">
        <v>66</v>
      </c>
      <c r="D39" s="21" t="s">
        <v>67</v>
      </c>
      <c r="E39" s="22">
        <f>SUM(E40:E44)</f>
        <v>74680000</v>
      </c>
      <c r="F39" s="21"/>
      <c r="G39" s="22"/>
    </row>
    <row r="40" spans="3:13" ht="38.25" x14ac:dyDescent="0.25">
      <c r="C40" s="14" t="s">
        <v>68</v>
      </c>
      <c r="D40" s="15" t="s">
        <v>69</v>
      </c>
      <c r="E40" s="39">
        <f>880000+1650000</f>
        <v>2530000</v>
      </c>
      <c r="F40" s="15" t="s">
        <v>290</v>
      </c>
      <c r="G40" s="15">
        <v>10</v>
      </c>
      <c r="K40" t="s">
        <v>237</v>
      </c>
      <c r="L40" s="41">
        <v>807000000</v>
      </c>
      <c r="M40" s="41" t="s">
        <v>213</v>
      </c>
    </row>
    <row r="41" spans="3:13" ht="38.25" x14ac:dyDescent="0.25">
      <c r="C41" s="14" t="s">
        <v>68</v>
      </c>
      <c r="D41" s="15" t="s">
        <v>69</v>
      </c>
      <c r="E41" s="39">
        <v>35000000</v>
      </c>
      <c r="F41" s="15" t="s">
        <v>209</v>
      </c>
      <c r="G41" s="15">
        <v>20</v>
      </c>
      <c r="I41" s="42"/>
      <c r="K41" t="s">
        <v>242</v>
      </c>
      <c r="L41" s="41" t="s">
        <v>213</v>
      </c>
      <c r="M41" s="41">
        <v>963900000</v>
      </c>
    </row>
    <row r="42" spans="3:13" ht="38.25" x14ac:dyDescent="0.25">
      <c r="C42" s="14" t="s">
        <v>70</v>
      </c>
      <c r="D42" s="15" t="s">
        <v>71</v>
      </c>
      <c r="E42" s="39">
        <v>11150000</v>
      </c>
      <c r="F42" s="15" t="s">
        <v>290</v>
      </c>
      <c r="G42" s="15">
        <v>10</v>
      </c>
      <c r="K42" t="s">
        <v>247</v>
      </c>
      <c r="L42" t="s">
        <v>213</v>
      </c>
      <c r="M42" s="41">
        <v>4100000</v>
      </c>
    </row>
    <row r="43" spans="3:13" ht="38.25" x14ac:dyDescent="0.25">
      <c r="C43" s="14" t="s">
        <v>70</v>
      </c>
      <c r="D43" s="15" t="s">
        <v>71</v>
      </c>
      <c r="E43" s="39">
        <v>14000000</v>
      </c>
      <c r="F43" s="15" t="s">
        <v>209</v>
      </c>
      <c r="G43" s="15">
        <v>20</v>
      </c>
    </row>
    <row r="44" spans="3:13" ht="25.5" x14ac:dyDescent="0.25">
      <c r="C44" s="14" t="s">
        <v>198</v>
      </c>
      <c r="D44" s="15" t="s">
        <v>199</v>
      </c>
      <c r="E44" s="39">
        <v>12000000</v>
      </c>
      <c r="F44" s="15" t="s">
        <v>290</v>
      </c>
      <c r="G44" s="15">
        <v>10</v>
      </c>
      <c r="I44" s="42"/>
    </row>
    <row r="45" spans="3:13" x14ac:dyDescent="0.25">
      <c r="C45" s="20" t="s">
        <v>90</v>
      </c>
      <c r="D45" s="21" t="s">
        <v>91</v>
      </c>
      <c r="E45" s="40">
        <f>SUM(E46:E53)</f>
        <v>1700320000</v>
      </c>
      <c r="F45" s="21"/>
      <c r="G45" s="22"/>
    </row>
    <row r="46" spans="3:13" ht="51" x14ac:dyDescent="0.25">
      <c r="C46" s="14" t="s">
        <v>92</v>
      </c>
      <c r="D46" s="15" t="s">
        <v>93</v>
      </c>
      <c r="E46" s="39">
        <v>90836000</v>
      </c>
      <c r="F46" s="15" t="s">
        <v>290</v>
      </c>
      <c r="G46" s="15">
        <v>10</v>
      </c>
      <c r="I46" s="43"/>
    </row>
    <row r="47" spans="3:13" ht="51" x14ac:dyDescent="0.25">
      <c r="C47" s="14" t="s">
        <v>92</v>
      </c>
      <c r="D47" s="15" t="s">
        <v>93</v>
      </c>
      <c r="E47" s="39">
        <v>217605656</v>
      </c>
      <c r="F47" s="15" t="s">
        <v>209</v>
      </c>
      <c r="G47" s="15">
        <v>20</v>
      </c>
    </row>
    <row r="48" spans="3:13" ht="38.25" x14ac:dyDescent="0.25">
      <c r="C48" s="14" t="s">
        <v>99</v>
      </c>
      <c r="D48" s="15" t="s">
        <v>100</v>
      </c>
      <c r="E48" s="39">
        <v>86879546</v>
      </c>
      <c r="F48" s="15" t="s">
        <v>290</v>
      </c>
      <c r="G48" s="15">
        <v>10</v>
      </c>
    </row>
    <row r="49" spans="3:9" ht="38.25" x14ac:dyDescent="0.25">
      <c r="C49" s="14" t="s">
        <v>99</v>
      </c>
      <c r="D49" s="15" t="s">
        <v>100</v>
      </c>
      <c r="E49" s="39">
        <v>1070400</v>
      </c>
      <c r="F49" s="15" t="s">
        <v>209</v>
      </c>
      <c r="G49" s="15">
        <v>20</v>
      </c>
    </row>
    <row r="50" spans="3:9" ht="25.5" x14ac:dyDescent="0.25">
      <c r="C50" s="14" t="s">
        <v>117</v>
      </c>
      <c r="D50" s="15" t="s">
        <v>118</v>
      </c>
      <c r="E50" s="39">
        <v>561604454</v>
      </c>
      <c r="F50" s="15" t="s">
        <v>290</v>
      </c>
      <c r="G50" s="15">
        <v>10</v>
      </c>
    </row>
    <row r="51" spans="3:9" ht="25.5" x14ac:dyDescent="0.25">
      <c r="C51" s="14" t="s">
        <v>117</v>
      </c>
      <c r="D51" s="15" t="s">
        <v>118</v>
      </c>
      <c r="E51" s="39">
        <v>696223944</v>
      </c>
      <c r="F51" s="15" t="s">
        <v>209</v>
      </c>
      <c r="G51" s="15">
        <v>20</v>
      </c>
    </row>
    <row r="52" spans="3:9" ht="25.5" x14ac:dyDescent="0.25">
      <c r="C52" s="14" t="s">
        <v>117</v>
      </c>
      <c r="D52" s="15" t="s">
        <v>118</v>
      </c>
      <c r="E52" s="39">
        <v>4100000</v>
      </c>
      <c r="F52" s="15" t="s">
        <v>209</v>
      </c>
      <c r="G52" s="15">
        <v>21</v>
      </c>
      <c r="I52" s="43"/>
    </row>
    <row r="53" spans="3:9" ht="25.5" x14ac:dyDescent="0.25">
      <c r="C53" s="14" t="s">
        <v>143</v>
      </c>
      <c r="D53" s="15" t="s">
        <v>144</v>
      </c>
      <c r="E53" s="39">
        <v>42000000</v>
      </c>
      <c r="F53" s="15" t="s">
        <v>290</v>
      </c>
      <c r="G53" s="15">
        <v>10</v>
      </c>
    </row>
    <row r="54" spans="3:9" x14ac:dyDescent="0.25">
      <c r="C54" s="20" t="s">
        <v>162</v>
      </c>
      <c r="D54" s="21" t="s">
        <v>163</v>
      </c>
      <c r="E54" s="40">
        <f>+E55+E59</f>
        <v>12300000</v>
      </c>
      <c r="F54" s="21"/>
      <c r="G54" s="22"/>
    </row>
    <row r="55" spans="3:9" x14ac:dyDescent="0.25">
      <c r="C55" s="20" t="s">
        <v>292</v>
      </c>
      <c r="D55" s="21" t="s">
        <v>251</v>
      </c>
      <c r="E55" s="40">
        <f>+E56</f>
        <v>8200000</v>
      </c>
      <c r="F55" s="21"/>
      <c r="G55" s="22"/>
    </row>
    <row r="56" spans="3:9" ht="25.5" x14ac:dyDescent="0.25">
      <c r="C56" s="20" t="s">
        <v>293</v>
      </c>
      <c r="D56" s="21" t="s">
        <v>253</v>
      </c>
      <c r="E56" s="40">
        <f>+E57</f>
        <v>8200000</v>
      </c>
      <c r="F56" s="21"/>
      <c r="G56" s="22"/>
    </row>
    <row r="57" spans="3:9" ht="25.5" x14ac:dyDescent="0.25">
      <c r="C57" s="14" t="s">
        <v>294</v>
      </c>
      <c r="D57" s="15" t="s">
        <v>255</v>
      </c>
      <c r="E57" s="39">
        <v>8200000</v>
      </c>
      <c r="F57" s="15" t="s">
        <v>290</v>
      </c>
      <c r="G57" s="15">
        <v>10</v>
      </c>
    </row>
    <row r="58" spans="3:9" x14ac:dyDescent="0.25">
      <c r="C58" s="20" t="s">
        <v>164</v>
      </c>
      <c r="D58" s="21" t="s">
        <v>165</v>
      </c>
      <c r="E58" s="40">
        <f>+E59</f>
        <v>4100000</v>
      </c>
      <c r="F58" s="21"/>
      <c r="G58" s="22"/>
    </row>
    <row r="59" spans="3:9" x14ac:dyDescent="0.25">
      <c r="C59" s="20" t="s">
        <v>166</v>
      </c>
      <c r="D59" s="21" t="s">
        <v>167</v>
      </c>
      <c r="E59" s="40">
        <f>+E60</f>
        <v>4100000</v>
      </c>
      <c r="F59" s="21"/>
      <c r="G59" s="22"/>
      <c r="H59" s="43"/>
    </row>
    <row r="60" spans="3:9" x14ac:dyDescent="0.25">
      <c r="C60" s="14" t="s">
        <v>168</v>
      </c>
      <c r="D60" s="15" t="s">
        <v>169</v>
      </c>
      <c r="E60" s="39">
        <v>4100000</v>
      </c>
      <c r="F60" s="15" t="s">
        <v>290</v>
      </c>
      <c r="G60" s="15">
        <v>10</v>
      </c>
    </row>
    <row r="61" spans="3:9" ht="25.5" x14ac:dyDescent="0.25">
      <c r="C61" s="20" t="s">
        <v>170</v>
      </c>
      <c r="D61" s="21" t="s">
        <v>171</v>
      </c>
      <c r="E61" s="40">
        <f>+E62+E67+E68+E69+E71</f>
        <v>50700000</v>
      </c>
      <c r="F61" s="21"/>
      <c r="G61" s="22"/>
    </row>
    <row r="62" spans="3:9" x14ac:dyDescent="0.25">
      <c r="C62" s="20" t="s">
        <v>172</v>
      </c>
      <c r="D62" s="21" t="s">
        <v>173</v>
      </c>
      <c r="E62" s="40">
        <v>27000000</v>
      </c>
      <c r="F62" s="21"/>
      <c r="G62" s="22"/>
    </row>
    <row r="63" spans="3:9" x14ac:dyDescent="0.25">
      <c r="C63" s="14" t="s">
        <v>174</v>
      </c>
      <c r="D63" s="15" t="s">
        <v>175</v>
      </c>
      <c r="E63" s="44">
        <f>SUM(E64:E66)</f>
        <v>27000000</v>
      </c>
      <c r="F63" s="15" t="s">
        <v>290</v>
      </c>
      <c r="G63" s="15">
        <v>10</v>
      </c>
    </row>
    <row r="64" spans="3:9" x14ac:dyDescent="0.25">
      <c r="C64" s="14" t="s">
        <v>176</v>
      </c>
      <c r="D64" s="15" t="s">
        <v>177</v>
      </c>
      <c r="E64" s="39">
        <v>24000000</v>
      </c>
      <c r="F64" s="15" t="s">
        <v>290</v>
      </c>
      <c r="G64" s="15">
        <v>10</v>
      </c>
    </row>
    <row r="65" spans="3:7" x14ac:dyDescent="0.25">
      <c r="C65" s="14" t="s">
        <v>178</v>
      </c>
      <c r="D65" s="15" t="s">
        <v>179</v>
      </c>
      <c r="E65" s="39">
        <v>2000000</v>
      </c>
      <c r="F65" s="15" t="s">
        <v>290</v>
      </c>
      <c r="G65" s="15">
        <v>10</v>
      </c>
    </row>
    <row r="66" spans="3:7" x14ac:dyDescent="0.25">
      <c r="C66" s="14" t="s">
        <v>180</v>
      </c>
      <c r="D66" s="15" t="s">
        <v>181</v>
      </c>
      <c r="E66" s="39">
        <v>1000000</v>
      </c>
      <c r="F66" s="15" t="s">
        <v>290</v>
      </c>
      <c r="G66" s="15">
        <v>10</v>
      </c>
    </row>
    <row r="67" spans="3:7" x14ac:dyDescent="0.25">
      <c r="C67" s="20" t="s">
        <v>182</v>
      </c>
      <c r="D67" s="21" t="s">
        <v>183</v>
      </c>
      <c r="E67" s="40">
        <v>5200000</v>
      </c>
      <c r="F67" s="21" t="s">
        <v>290</v>
      </c>
      <c r="G67" s="21">
        <v>10</v>
      </c>
    </row>
    <row r="68" spans="3:7" x14ac:dyDescent="0.25">
      <c r="C68" s="20" t="s">
        <v>182</v>
      </c>
      <c r="D68" s="21" t="s">
        <v>183</v>
      </c>
      <c r="E68" s="40">
        <v>2500000</v>
      </c>
      <c r="F68" s="21" t="s">
        <v>209</v>
      </c>
      <c r="G68" s="21">
        <v>20</v>
      </c>
    </row>
    <row r="69" spans="3:7" x14ac:dyDescent="0.25">
      <c r="C69" s="20" t="s">
        <v>184</v>
      </c>
      <c r="D69" s="21" t="s">
        <v>185</v>
      </c>
      <c r="E69" s="40">
        <f>+E70</f>
        <v>15000000</v>
      </c>
      <c r="F69" s="21"/>
      <c r="G69" s="22"/>
    </row>
    <row r="70" spans="3:7" x14ac:dyDescent="0.25">
      <c r="C70" s="14" t="s">
        <v>186</v>
      </c>
      <c r="D70" s="15" t="s">
        <v>187</v>
      </c>
      <c r="E70" s="39">
        <v>15000000</v>
      </c>
      <c r="F70" s="15" t="s">
        <v>290</v>
      </c>
      <c r="G70" s="15">
        <v>11</v>
      </c>
    </row>
    <row r="71" spans="3:7" x14ac:dyDescent="0.25">
      <c r="C71" s="20" t="s">
        <v>295</v>
      </c>
      <c r="D71" s="21" t="s">
        <v>268</v>
      </c>
      <c r="E71" s="40">
        <v>1000000</v>
      </c>
      <c r="F71" s="21" t="s">
        <v>290</v>
      </c>
      <c r="G71" s="21">
        <v>10</v>
      </c>
    </row>
  </sheetData>
  <mergeCells count="5">
    <mergeCell ref="F2:F3"/>
    <mergeCell ref="G2:G3"/>
    <mergeCell ref="C2:C3"/>
    <mergeCell ref="D2:D3"/>
    <mergeCell ref="E2:E3"/>
  </mergeCells>
  <pageMargins left="0.7" right="0.7" top="0.75" bottom="0.75" header="0.3" footer="0.3"/>
  <pageSetup orientation="portrait" r:id="rId1"/>
  <ignoredErrors>
    <ignoredError sqref="E8"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D52"/>
  <sheetViews>
    <sheetView workbookViewId="0"/>
    <sheetView workbookViewId="1"/>
  </sheetViews>
  <sheetFormatPr baseColWidth="10" defaultColWidth="0" defaultRowHeight="15" x14ac:dyDescent="0.25"/>
  <cols>
    <col min="1" max="1" width="44.28515625" style="51" bestFit="1" customWidth="1"/>
    <col min="2" max="2" width="46.85546875" style="51" bestFit="1" customWidth="1"/>
    <col min="3" max="3" width="32.85546875" style="51" bestFit="1" customWidth="1"/>
    <col min="4" max="4" width="65.7109375" style="51" bestFit="1" customWidth="1"/>
    <col min="5" max="5" width="61.140625" style="51" bestFit="1" customWidth="1"/>
    <col min="6" max="6" width="29.85546875" style="51" bestFit="1" customWidth="1"/>
    <col min="7" max="7" width="19.28515625" style="51" hidden="1" customWidth="1"/>
    <col min="8" max="8" width="15.28515625" style="51" bestFit="1" customWidth="1"/>
    <col min="9" max="9" width="15.28515625" style="51" hidden="1" customWidth="1"/>
    <col min="10" max="10" width="23" style="51" hidden="1" customWidth="1"/>
    <col min="11" max="11" width="34.28515625" style="51" bestFit="1" customWidth="1"/>
    <col min="12" max="12" width="25.42578125" style="65" bestFit="1" customWidth="1"/>
    <col min="13" max="13" width="17.42578125" style="65" bestFit="1" customWidth="1"/>
    <col min="14" max="14" width="21" style="51" bestFit="1" customWidth="1"/>
    <col min="15" max="15" width="23.85546875" style="51" bestFit="1" customWidth="1"/>
    <col min="16" max="16" width="17" style="51" customWidth="1"/>
    <col min="17" max="17" width="22.140625" style="51" bestFit="1" customWidth="1"/>
    <col min="18" max="18" width="38.42578125" style="51" customWidth="1"/>
    <col min="19" max="19" width="17.85546875" style="51" customWidth="1"/>
    <col min="20" max="20" width="35.5703125" style="51" customWidth="1"/>
    <col min="21" max="21" width="27.42578125" style="51" bestFit="1" customWidth="1"/>
    <col min="22" max="22" width="11.7109375" style="51" bestFit="1" customWidth="1"/>
    <col min="23" max="26" width="0" style="51" hidden="1" customWidth="1"/>
    <col min="27" max="256" width="10.85546875" style="51" hidden="1"/>
    <col min="257" max="257" width="44.28515625" style="51" bestFit="1" customWidth="1"/>
    <col min="258" max="258" width="46.85546875" style="51" bestFit="1" customWidth="1"/>
    <col min="259" max="259" width="32.85546875" style="51" bestFit="1" customWidth="1"/>
    <col min="260" max="260" width="65.7109375" style="51" bestFit="1" customWidth="1"/>
    <col min="261" max="261" width="61.140625" style="51" bestFit="1" customWidth="1"/>
    <col min="262" max="262" width="29.85546875" style="51" bestFit="1" customWidth="1"/>
    <col min="263" max="263" width="10.85546875" style="51" hidden="1" customWidth="1"/>
    <col min="264" max="264" width="15.28515625" style="51" bestFit="1" customWidth="1"/>
    <col min="265" max="266" width="10.85546875" style="51" hidden="1" customWidth="1"/>
    <col min="267" max="267" width="34.28515625" style="51" bestFit="1" customWidth="1"/>
    <col min="268" max="268" width="25.42578125" style="51" bestFit="1" customWidth="1"/>
    <col min="269" max="269" width="17.42578125" style="51" bestFit="1" customWidth="1"/>
    <col min="270" max="270" width="21" style="51" bestFit="1" customWidth="1"/>
    <col min="271" max="271" width="23.85546875" style="51" bestFit="1" customWidth="1"/>
    <col min="272" max="272" width="17" style="51" customWidth="1"/>
    <col min="273" max="273" width="22.140625" style="51" bestFit="1" customWidth="1"/>
    <col min="274" max="274" width="38.42578125" style="51" customWidth="1"/>
    <col min="275" max="275" width="17.85546875" style="51" customWidth="1"/>
    <col min="276" max="276" width="35.5703125" style="51" customWidth="1"/>
    <col min="277" max="277" width="27.42578125" style="51" bestFit="1" customWidth="1"/>
    <col min="278" max="278" width="11.7109375" style="51" bestFit="1" customWidth="1"/>
    <col min="279" max="282" width="10.85546875" style="51" hidden="1" customWidth="1"/>
    <col min="283" max="512" width="10.85546875" style="51" hidden="1"/>
    <col min="513" max="513" width="44.28515625" style="51" bestFit="1" customWidth="1"/>
    <col min="514" max="514" width="46.85546875" style="51" bestFit="1" customWidth="1"/>
    <col min="515" max="515" width="32.85546875" style="51" bestFit="1" customWidth="1"/>
    <col min="516" max="516" width="65.7109375" style="51" bestFit="1" customWidth="1"/>
    <col min="517" max="517" width="61.140625" style="51" bestFit="1" customWidth="1"/>
    <col min="518" max="518" width="29.85546875" style="51" bestFit="1" customWidth="1"/>
    <col min="519" max="519" width="10.85546875" style="51" hidden="1" customWidth="1"/>
    <col min="520" max="520" width="15.28515625" style="51" bestFit="1" customWidth="1"/>
    <col min="521" max="522" width="10.85546875" style="51" hidden="1" customWidth="1"/>
    <col min="523" max="523" width="34.28515625" style="51" bestFit="1" customWidth="1"/>
    <col min="524" max="524" width="25.42578125" style="51" bestFit="1" customWidth="1"/>
    <col min="525" max="525" width="17.42578125" style="51" bestFit="1" customWidth="1"/>
    <col min="526" max="526" width="21" style="51" bestFit="1" customWidth="1"/>
    <col min="527" max="527" width="23.85546875" style="51" bestFit="1" customWidth="1"/>
    <col min="528" max="528" width="17" style="51" customWidth="1"/>
    <col min="529" max="529" width="22.140625" style="51" bestFit="1" customWidth="1"/>
    <col min="530" max="530" width="38.42578125" style="51" customWidth="1"/>
    <col min="531" max="531" width="17.85546875" style="51" customWidth="1"/>
    <col min="532" max="532" width="35.5703125" style="51" customWidth="1"/>
    <col min="533" max="533" width="27.42578125" style="51" bestFit="1" customWidth="1"/>
    <col min="534" max="534" width="11.7109375" style="51" bestFit="1" customWidth="1"/>
    <col min="535" max="538" width="10.85546875" style="51" hidden="1" customWidth="1"/>
    <col min="539" max="768" width="10.85546875" style="51" hidden="1"/>
    <col min="769" max="769" width="44.28515625" style="51" bestFit="1" customWidth="1"/>
    <col min="770" max="770" width="46.85546875" style="51" bestFit="1" customWidth="1"/>
    <col min="771" max="771" width="32.85546875" style="51" bestFit="1" customWidth="1"/>
    <col min="772" max="772" width="65.7109375" style="51" bestFit="1" customWidth="1"/>
    <col min="773" max="773" width="61.140625" style="51" bestFit="1" customWidth="1"/>
    <col min="774" max="774" width="29.85546875" style="51" bestFit="1" customWidth="1"/>
    <col min="775" max="775" width="10.85546875" style="51" hidden="1" customWidth="1"/>
    <col min="776" max="776" width="15.28515625" style="51" bestFit="1" customWidth="1"/>
    <col min="777" max="778" width="10.85546875" style="51" hidden="1" customWidth="1"/>
    <col min="779" max="779" width="34.28515625" style="51" bestFit="1" customWidth="1"/>
    <col min="780" max="780" width="25.42578125" style="51" bestFit="1" customWidth="1"/>
    <col min="781" max="781" width="17.42578125" style="51" bestFit="1" customWidth="1"/>
    <col min="782" max="782" width="21" style="51" bestFit="1" customWidth="1"/>
    <col min="783" max="783" width="23.85546875" style="51" bestFit="1" customWidth="1"/>
    <col min="784" max="784" width="17" style="51" customWidth="1"/>
    <col min="785" max="785" width="22.140625" style="51" bestFit="1" customWidth="1"/>
    <col min="786" max="786" width="38.42578125" style="51" customWidth="1"/>
    <col min="787" max="787" width="17.85546875" style="51" customWidth="1"/>
    <col min="788" max="788" width="35.5703125" style="51" customWidth="1"/>
    <col min="789" max="789" width="27.42578125" style="51" bestFit="1" customWidth="1"/>
    <col min="790" max="790" width="11.7109375" style="51" bestFit="1" customWidth="1"/>
    <col min="791" max="794" width="10.85546875" style="51" hidden="1" customWidth="1"/>
    <col min="795" max="1024" width="10.85546875" style="51" hidden="1"/>
    <col min="1025" max="1025" width="44.28515625" style="51" bestFit="1" customWidth="1"/>
    <col min="1026" max="1026" width="46.85546875" style="51" bestFit="1" customWidth="1"/>
    <col min="1027" max="1027" width="32.85546875" style="51" bestFit="1" customWidth="1"/>
    <col min="1028" max="1028" width="65.7109375" style="51" bestFit="1" customWidth="1"/>
    <col min="1029" max="1029" width="61.140625" style="51" bestFit="1" customWidth="1"/>
    <col min="1030" max="1030" width="29.85546875" style="51" bestFit="1" customWidth="1"/>
    <col min="1031" max="1031" width="10.85546875" style="51" hidden="1" customWidth="1"/>
    <col min="1032" max="1032" width="15.28515625" style="51" bestFit="1" customWidth="1"/>
    <col min="1033" max="1034" width="10.85546875" style="51" hidden="1" customWidth="1"/>
    <col min="1035" max="1035" width="34.28515625" style="51" bestFit="1" customWidth="1"/>
    <col min="1036" max="1036" width="25.42578125" style="51" bestFit="1" customWidth="1"/>
    <col min="1037" max="1037" width="17.42578125" style="51" bestFit="1" customWidth="1"/>
    <col min="1038" max="1038" width="21" style="51" bestFit="1" customWidth="1"/>
    <col min="1039" max="1039" width="23.85546875" style="51" bestFit="1" customWidth="1"/>
    <col min="1040" max="1040" width="17" style="51" customWidth="1"/>
    <col min="1041" max="1041" width="22.140625" style="51" bestFit="1" customWidth="1"/>
    <col min="1042" max="1042" width="38.42578125" style="51" customWidth="1"/>
    <col min="1043" max="1043" width="17.85546875" style="51" customWidth="1"/>
    <col min="1044" max="1044" width="35.5703125" style="51" customWidth="1"/>
    <col min="1045" max="1045" width="27.42578125" style="51" bestFit="1" customWidth="1"/>
    <col min="1046" max="1046" width="11.7109375" style="51" bestFit="1" customWidth="1"/>
    <col min="1047" max="1050" width="10.85546875" style="51" hidden="1" customWidth="1"/>
    <col min="1051" max="1280" width="10.85546875" style="51" hidden="1"/>
    <col min="1281" max="1281" width="44.28515625" style="51" bestFit="1" customWidth="1"/>
    <col min="1282" max="1282" width="46.85546875" style="51" bestFit="1" customWidth="1"/>
    <col min="1283" max="1283" width="32.85546875" style="51" bestFit="1" customWidth="1"/>
    <col min="1284" max="1284" width="65.7109375" style="51" bestFit="1" customWidth="1"/>
    <col min="1285" max="1285" width="61.140625" style="51" bestFit="1" customWidth="1"/>
    <col min="1286" max="1286" width="29.85546875" style="51" bestFit="1" customWidth="1"/>
    <col min="1287" max="1287" width="10.85546875" style="51" hidden="1" customWidth="1"/>
    <col min="1288" max="1288" width="15.28515625" style="51" bestFit="1" customWidth="1"/>
    <col min="1289" max="1290" width="10.85546875" style="51" hidden="1" customWidth="1"/>
    <col min="1291" max="1291" width="34.28515625" style="51" bestFit="1" customWidth="1"/>
    <col min="1292" max="1292" width="25.42578125" style="51" bestFit="1" customWidth="1"/>
    <col min="1293" max="1293" width="17.42578125" style="51" bestFit="1" customWidth="1"/>
    <col min="1294" max="1294" width="21" style="51" bestFit="1" customWidth="1"/>
    <col min="1295" max="1295" width="23.85546875" style="51" bestFit="1" customWidth="1"/>
    <col min="1296" max="1296" width="17" style="51" customWidth="1"/>
    <col min="1297" max="1297" width="22.140625" style="51" bestFit="1" customWidth="1"/>
    <col min="1298" max="1298" width="38.42578125" style="51" customWidth="1"/>
    <col min="1299" max="1299" width="17.85546875" style="51" customWidth="1"/>
    <col min="1300" max="1300" width="35.5703125" style="51" customWidth="1"/>
    <col min="1301" max="1301" width="27.42578125" style="51" bestFit="1" customWidth="1"/>
    <col min="1302" max="1302" width="11.7109375" style="51" bestFit="1" customWidth="1"/>
    <col min="1303" max="1306" width="10.85546875" style="51" hidden="1" customWidth="1"/>
    <col min="1307" max="1536" width="10.85546875" style="51" hidden="1"/>
    <col min="1537" max="1537" width="44.28515625" style="51" bestFit="1" customWidth="1"/>
    <col min="1538" max="1538" width="46.85546875" style="51" bestFit="1" customWidth="1"/>
    <col min="1539" max="1539" width="32.85546875" style="51" bestFit="1" customWidth="1"/>
    <col min="1540" max="1540" width="65.7109375" style="51" bestFit="1" customWidth="1"/>
    <col min="1541" max="1541" width="61.140625" style="51" bestFit="1" customWidth="1"/>
    <col min="1542" max="1542" width="29.85546875" style="51" bestFit="1" customWidth="1"/>
    <col min="1543" max="1543" width="10.85546875" style="51" hidden="1" customWidth="1"/>
    <col min="1544" max="1544" width="15.28515625" style="51" bestFit="1" customWidth="1"/>
    <col min="1545" max="1546" width="10.85546875" style="51" hidden="1" customWidth="1"/>
    <col min="1547" max="1547" width="34.28515625" style="51" bestFit="1" customWidth="1"/>
    <col min="1548" max="1548" width="25.42578125" style="51" bestFit="1" customWidth="1"/>
    <col min="1549" max="1549" width="17.42578125" style="51" bestFit="1" customWidth="1"/>
    <col min="1550" max="1550" width="21" style="51" bestFit="1" customWidth="1"/>
    <col min="1551" max="1551" width="23.85546875" style="51" bestFit="1" customWidth="1"/>
    <col min="1552" max="1552" width="17" style="51" customWidth="1"/>
    <col min="1553" max="1553" width="22.140625" style="51" bestFit="1" customWidth="1"/>
    <col min="1554" max="1554" width="38.42578125" style="51" customWidth="1"/>
    <col min="1555" max="1555" width="17.85546875" style="51" customWidth="1"/>
    <col min="1556" max="1556" width="35.5703125" style="51" customWidth="1"/>
    <col min="1557" max="1557" width="27.42578125" style="51" bestFit="1" customWidth="1"/>
    <col min="1558" max="1558" width="11.7109375" style="51" bestFit="1" customWidth="1"/>
    <col min="1559" max="1562" width="10.85546875" style="51" hidden="1" customWidth="1"/>
    <col min="1563" max="1792" width="10.85546875" style="51" hidden="1"/>
    <col min="1793" max="1793" width="44.28515625" style="51" bestFit="1" customWidth="1"/>
    <col min="1794" max="1794" width="46.85546875" style="51" bestFit="1" customWidth="1"/>
    <col min="1795" max="1795" width="32.85546875" style="51" bestFit="1" customWidth="1"/>
    <col min="1796" max="1796" width="65.7109375" style="51" bestFit="1" customWidth="1"/>
    <col min="1797" max="1797" width="61.140625" style="51" bestFit="1" customWidth="1"/>
    <col min="1798" max="1798" width="29.85546875" style="51" bestFit="1" customWidth="1"/>
    <col min="1799" max="1799" width="10.85546875" style="51" hidden="1" customWidth="1"/>
    <col min="1800" max="1800" width="15.28515625" style="51" bestFit="1" customWidth="1"/>
    <col min="1801" max="1802" width="10.85546875" style="51" hidden="1" customWidth="1"/>
    <col min="1803" max="1803" width="34.28515625" style="51" bestFit="1" customWidth="1"/>
    <col min="1804" max="1804" width="25.42578125" style="51" bestFit="1" customWidth="1"/>
    <col min="1805" max="1805" width="17.42578125" style="51" bestFit="1" customWidth="1"/>
    <col min="1806" max="1806" width="21" style="51" bestFit="1" customWidth="1"/>
    <col min="1807" max="1807" width="23.85546875" style="51" bestFit="1" customWidth="1"/>
    <col min="1808" max="1808" width="17" style="51" customWidth="1"/>
    <col min="1809" max="1809" width="22.140625" style="51" bestFit="1" customWidth="1"/>
    <col min="1810" max="1810" width="38.42578125" style="51" customWidth="1"/>
    <col min="1811" max="1811" width="17.85546875" style="51" customWidth="1"/>
    <col min="1812" max="1812" width="35.5703125" style="51" customWidth="1"/>
    <col min="1813" max="1813" width="27.42578125" style="51" bestFit="1" customWidth="1"/>
    <col min="1814" max="1814" width="11.7109375" style="51" bestFit="1" customWidth="1"/>
    <col min="1815" max="1818" width="10.85546875" style="51" hidden="1" customWidth="1"/>
    <col min="1819" max="2048" width="10.85546875" style="51" hidden="1"/>
    <col min="2049" max="2049" width="44.28515625" style="51" bestFit="1" customWidth="1"/>
    <col min="2050" max="2050" width="46.85546875" style="51" bestFit="1" customWidth="1"/>
    <col min="2051" max="2051" width="32.85546875" style="51" bestFit="1" customWidth="1"/>
    <col min="2052" max="2052" width="65.7109375" style="51" bestFit="1" customWidth="1"/>
    <col min="2053" max="2053" width="61.140625" style="51" bestFit="1" customWidth="1"/>
    <col min="2054" max="2054" width="29.85546875" style="51" bestFit="1" customWidth="1"/>
    <col min="2055" max="2055" width="10.85546875" style="51" hidden="1" customWidth="1"/>
    <col min="2056" max="2056" width="15.28515625" style="51" bestFit="1" customWidth="1"/>
    <col min="2057" max="2058" width="10.85546875" style="51" hidden="1" customWidth="1"/>
    <col min="2059" max="2059" width="34.28515625" style="51" bestFit="1" customWidth="1"/>
    <col min="2060" max="2060" width="25.42578125" style="51" bestFit="1" customWidth="1"/>
    <col min="2061" max="2061" width="17.42578125" style="51" bestFit="1" customWidth="1"/>
    <col min="2062" max="2062" width="21" style="51" bestFit="1" customWidth="1"/>
    <col min="2063" max="2063" width="23.85546875" style="51" bestFit="1" customWidth="1"/>
    <col min="2064" max="2064" width="17" style="51" customWidth="1"/>
    <col min="2065" max="2065" width="22.140625" style="51" bestFit="1" customWidth="1"/>
    <col min="2066" max="2066" width="38.42578125" style="51" customWidth="1"/>
    <col min="2067" max="2067" width="17.85546875" style="51" customWidth="1"/>
    <col min="2068" max="2068" width="35.5703125" style="51" customWidth="1"/>
    <col min="2069" max="2069" width="27.42578125" style="51" bestFit="1" customWidth="1"/>
    <col min="2070" max="2070" width="11.7109375" style="51" bestFit="1" customWidth="1"/>
    <col min="2071" max="2074" width="10.85546875" style="51" hidden="1" customWidth="1"/>
    <col min="2075" max="2304" width="10.85546875" style="51" hidden="1"/>
    <col min="2305" max="2305" width="44.28515625" style="51" bestFit="1" customWidth="1"/>
    <col min="2306" max="2306" width="46.85546875" style="51" bestFit="1" customWidth="1"/>
    <col min="2307" max="2307" width="32.85546875" style="51" bestFit="1" customWidth="1"/>
    <col min="2308" max="2308" width="65.7109375" style="51" bestFit="1" customWidth="1"/>
    <col min="2309" max="2309" width="61.140625" style="51" bestFit="1" customWidth="1"/>
    <col min="2310" max="2310" width="29.85546875" style="51" bestFit="1" customWidth="1"/>
    <col min="2311" max="2311" width="10.85546875" style="51" hidden="1" customWidth="1"/>
    <col min="2312" max="2312" width="15.28515625" style="51" bestFit="1" customWidth="1"/>
    <col min="2313" max="2314" width="10.85546875" style="51" hidden="1" customWidth="1"/>
    <col min="2315" max="2315" width="34.28515625" style="51" bestFit="1" customWidth="1"/>
    <col min="2316" max="2316" width="25.42578125" style="51" bestFit="1" customWidth="1"/>
    <col min="2317" max="2317" width="17.42578125" style="51" bestFit="1" customWidth="1"/>
    <col min="2318" max="2318" width="21" style="51" bestFit="1" customWidth="1"/>
    <col min="2319" max="2319" width="23.85546875" style="51" bestFit="1" customWidth="1"/>
    <col min="2320" max="2320" width="17" style="51" customWidth="1"/>
    <col min="2321" max="2321" width="22.140625" style="51" bestFit="1" customWidth="1"/>
    <col min="2322" max="2322" width="38.42578125" style="51" customWidth="1"/>
    <col min="2323" max="2323" width="17.85546875" style="51" customWidth="1"/>
    <col min="2324" max="2324" width="35.5703125" style="51" customWidth="1"/>
    <col min="2325" max="2325" width="27.42578125" style="51" bestFit="1" customWidth="1"/>
    <col min="2326" max="2326" width="11.7109375" style="51" bestFit="1" customWidth="1"/>
    <col min="2327" max="2330" width="10.85546875" style="51" hidden="1" customWidth="1"/>
    <col min="2331" max="2560" width="10.85546875" style="51" hidden="1"/>
    <col min="2561" max="2561" width="44.28515625" style="51" bestFit="1" customWidth="1"/>
    <col min="2562" max="2562" width="46.85546875" style="51" bestFit="1" customWidth="1"/>
    <col min="2563" max="2563" width="32.85546875" style="51" bestFit="1" customWidth="1"/>
    <col min="2564" max="2564" width="65.7109375" style="51" bestFit="1" customWidth="1"/>
    <col min="2565" max="2565" width="61.140625" style="51" bestFit="1" customWidth="1"/>
    <col min="2566" max="2566" width="29.85546875" style="51" bestFit="1" customWidth="1"/>
    <col min="2567" max="2567" width="10.85546875" style="51" hidden="1" customWidth="1"/>
    <col min="2568" max="2568" width="15.28515625" style="51" bestFit="1" customWidth="1"/>
    <col min="2569" max="2570" width="10.85546875" style="51" hidden="1" customWidth="1"/>
    <col min="2571" max="2571" width="34.28515625" style="51" bestFit="1" customWidth="1"/>
    <col min="2572" max="2572" width="25.42578125" style="51" bestFit="1" customWidth="1"/>
    <col min="2573" max="2573" width="17.42578125" style="51" bestFit="1" customWidth="1"/>
    <col min="2574" max="2574" width="21" style="51" bestFit="1" customWidth="1"/>
    <col min="2575" max="2575" width="23.85546875" style="51" bestFit="1" customWidth="1"/>
    <col min="2576" max="2576" width="17" style="51" customWidth="1"/>
    <col min="2577" max="2577" width="22.140625" style="51" bestFit="1" customWidth="1"/>
    <col min="2578" max="2578" width="38.42578125" style="51" customWidth="1"/>
    <col min="2579" max="2579" width="17.85546875" style="51" customWidth="1"/>
    <col min="2580" max="2580" width="35.5703125" style="51" customWidth="1"/>
    <col min="2581" max="2581" width="27.42578125" style="51" bestFit="1" customWidth="1"/>
    <col min="2582" max="2582" width="11.7109375" style="51" bestFit="1" customWidth="1"/>
    <col min="2583" max="2586" width="10.85546875" style="51" hidden="1" customWidth="1"/>
    <col min="2587" max="2816" width="10.85546875" style="51" hidden="1"/>
    <col min="2817" max="2817" width="44.28515625" style="51" bestFit="1" customWidth="1"/>
    <col min="2818" max="2818" width="46.85546875" style="51" bestFit="1" customWidth="1"/>
    <col min="2819" max="2819" width="32.85546875" style="51" bestFit="1" customWidth="1"/>
    <col min="2820" max="2820" width="65.7109375" style="51" bestFit="1" customWidth="1"/>
    <col min="2821" max="2821" width="61.140625" style="51" bestFit="1" customWidth="1"/>
    <col min="2822" max="2822" width="29.85546875" style="51" bestFit="1" customWidth="1"/>
    <col min="2823" max="2823" width="10.85546875" style="51" hidden="1" customWidth="1"/>
    <col min="2824" max="2824" width="15.28515625" style="51" bestFit="1" customWidth="1"/>
    <col min="2825" max="2826" width="10.85546875" style="51" hidden="1" customWidth="1"/>
    <col min="2827" max="2827" width="34.28515625" style="51" bestFit="1" customWidth="1"/>
    <col min="2828" max="2828" width="25.42578125" style="51" bestFit="1" customWidth="1"/>
    <col min="2829" max="2829" width="17.42578125" style="51" bestFit="1" customWidth="1"/>
    <col min="2830" max="2830" width="21" style="51" bestFit="1" customWidth="1"/>
    <col min="2831" max="2831" width="23.85546875" style="51" bestFit="1" customWidth="1"/>
    <col min="2832" max="2832" width="17" style="51" customWidth="1"/>
    <col min="2833" max="2833" width="22.140625" style="51" bestFit="1" customWidth="1"/>
    <col min="2834" max="2834" width="38.42578125" style="51" customWidth="1"/>
    <col min="2835" max="2835" width="17.85546875" style="51" customWidth="1"/>
    <col min="2836" max="2836" width="35.5703125" style="51" customWidth="1"/>
    <col min="2837" max="2837" width="27.42578125" style="51" bestFit="1" customWidth="1"/>
    <col min="2838" max="2838" width="11.7109375" style="51" bestFit="1" customWidth="1"/>
    <col min="2839" max="2842" width="10.85546875" style="51" hidden="1" customWidth="1"/>
    <col min="2843" max="3072" width="10.85546875" style="51" hidden="1"/>
    <col min="3073" max="3073" width="44.28515625" style="51" bestFit="1" customWidth="1"/>
    <col min="3074" max="3074" width="46.85546875" style="51" bestFit="1" customWidth="1"/>
    <col min="3075" max="3075" width="32.85546875" style="51" bestFit="1" customWidth="1"/>
    <col min="3076" max="3076" width="65.7109375" style="51" bestFit="1" customWidth="1"/>
    <col min="3077" max="3077" width="61.140625" style="51" bestFit="1" customWidth="1"/>
    <col min="3078" max="3078" width="29.85546875" style="51" bestFit="1" customWidth="1"/>
    <col min="3079" max="3079" width="10.85546875" style="51" hidden="1" customWidth="1"/>
    <col min="3080" max="3080" width="15.28515625" style="51" bestFit="1" customWidth="1"/>
    <col min="3081" max="3082" width="10.85546875" style="51" hidden="1" customWidth="1"/>
    <col min="3083" max="3083" width="34.28515625" style="51" bestFit="1" customWidth="1"/>
    <col min="3084" max="3084" width="25.42578125" style="51" bestFit="1" customWidth="1"/>
    <col min="3085" max="3085" width="17.42578125" style="51" bestFit="1" customWidth="1"/>
    <col min="3086" max="3086" width="21" style="51" bestFit="1" customWidth="1"/>
    <col min="3087" max="3087" width="23.85546875" style="51" bestFit="1" customWidth="1"/>
    <col min="3088" max="3088" width="17" style="51" customWidth="1"/>
    <col min="3089" max="3089" width="22.140625" style="51" bestFit="1" customWidth="1"/>
    <col min="3090" max="3090" width="38.42578125" style="51" customWidth="1"/>
    <col min="3091" max="3091" width="17.85546875" style="51" customWidth="1"/>
    <col min="3092" max="3092" width="35.5703125" style="51" customWidth="1"/>
    <col min="3093" max="3093" width="27.42578125" style="51" bestFit="1" customWidth="1"/>
    <col min="3094" max="3094" width="11.7109375" style="51" bestFit="1" customWidth="1"/>
    <col min="3095" max="3098" width="10.85546875" style="51" hidden="1" customWidth="1"/>
    <col min="3099" max="3328" width="10.85546875" style="51" hidden="1"/>
    <col min="3329" max="3329" width="44.28515625" style="51" bestFit="1" customWidth="1"/>
    <col min="3330" max="3330" width="46.85546875" style="51" bestFit="1" customWidth="1"/>
    <col min="3331" max="3331" width="32.85546875" style="51" bestFit="1" customWidth="1"/>
    <col min="3332" max="3332" width="65.7109375" style="51" bestFit="1" customWidth="1"/>
    <col min="3333" max="3333" width="61.140625" style="51" bestFit="1" customWidth="1"/>
    <col min="3334" max="3334" width="29.85546875" style="51" bestFit="1" customWidth="1"/>
    <col min="3335" max="3335" width="10.85546875" style="51" hidden="1" customWidth="1"/>
    <col min="3336" max="3336" width="15.28515625" style="51" bestFit="1" customWidth="1"/>
    <col min="3337" max="3338" width="10.85546875" style="51" hidden="1" customWidth="1"/>
    <col min="3339" max="3339" width="34.28515625" style="51" bestFit="1" customWidth="1"/>
    <col min="3340" max="3340" width="25.42578125" style="51" bestFit="1" customWidth="1"/>
    <col min="3341" max="3341" width="17.42578125" style="51" bestFit="1" customWidth="1"/>
    <col min="3342" max="3342" width="21" style="51" bestFit="1" customWidth="1"/>
    <col min="3343" max="3343" width="23.85546875" style="51" bestFit="1" customWidth="1"/>
    <col min="3344" max="3344" width="17" style="51" customWidth="1"/>
    <col min="3345" max="3345" width="22.140625" style="51" bestFit="1" customWidth="1"/>
    <col min="3346" max="3346" width="38.42578125" style="51" customWidth="1"/>
    <col min="3347" max="3347" width="17.85546875" style="51" customWidth="1"/>
    <col min="3348" max="3348" width="35.5703125" style="51" customWidth="1"/>
    <col min="3349" max="3349" width="27.42578125" style="51" bestFit="1" customWidth="1"/>
    <col min="3350" max="3350" width="11.7109375" style="51" bestFit="1" customWidth="1"/>
    <col min="3351" max="3354" width="10.85546875" style="51" hidden="1" customWidth="1"/>
    <col min="3355" max="3584" width="10.85546875" style="51" hidden="1"/>
    <col min="3585" max="3585" width="44.28515625" style="51" bestFit="1" customWidth="1"/>
    <col min="3586" max="3586" width="46.85546875" style="51" bestFit="1" customWidth="1"/>
    <col min="3587" max="3587" width="32.85546875" style="51" bestFit="1" customWidth="1"/>
    <col min="3588" max="3588" width="65.7109375" style="51" bestFit="1" customWidth="1"/>
    <col min="3589" max="3589" width="61.140625" style="51" bestFit="1" customWidth="1"/>
    <col min="3590" max="3590" width="29.85546875" style="51" bestFit="1" customWidth="1"/>
    <col min="3591" max="3591" width="10.85546875" style="51" hidden="1" customWidth="1"/>
    <col min="3592" max="3592" width="15.28515625" style="51" bestFit="1" customWidth="1"/>
    <col min="3593" max="3594" width="10.85546875" style="51" hidden="1" customWidth="1"/>
    <col min="3595" max="3595" width="34.28515625" style="51" bestFit="1" customWidth="1"/>
    <col min="3596" max="3596" width="25.42578125" style="51" bestFit="1" customWidth="1"/>
    <col min="3597" max="3597" width="17.42578125" style="51" bestFit="1" customWidth="1"/>
    <col min="3598" max="3598" width="21" style="51" bestFit="1" customWidth="1"/>
    <col min="3599" max="3599" width="23.85546875" style="51" bestFit="1" customWidth="1"/>
    <col min="3600" max="3600" width="17" style="51" customWidth="1"/>
    <col min="3601" max="3601" width="22.140625" style="51" bestFit="1" customWidth="1"/>
    <col min="3602" max="3602" width="38.42578125" style="51" customWidth="1"/>
    <col min="3603" max="3603" width="17.85546875" style="51" customWidth="1"/>
    <col min="3604" max="3604" width="35.5703125" style="51" customWidth="1"/>
    <col min="3605" max="3605" width="27.42578125" style="51" bestFit="1" customWidth="1"/>
    <col min="3606" max="3606" width="11.7109375" style="51" bestFit="1" customWidth="1"/>
    <col min="3607" max="3610" width="10.85546875" style="51" hidden="1" customWidth="1"/>
    <col min="3611" max="3840" width="10.85546875" style="51" hidden="1"/>
    <col min="3841" max="3841" width="44.28515625" style="51" bestFit="1" customWidth="1"/>
    <col min="3842" max="3842" width="46.85546875" style="51" bestFit="1" customWidth="1"/>
    <col min="3843" max="3843" width="32.85546875" style="51" bestFit="1" customWidth="1"/>
    <col min="3844" max="3844" width="65.7109375" style="51" bestFit="1" customWidth="1"/>
    <col min="3845" max="3845" width="61.140625" style="51" bestFit="1" customWidth="1"/>
    <col min="3846" max="3846" width="29.85546875" style="51" bestFit="1" customWidth="1"/>
    <col min="3847" max="3847" width="10.85546875" style="51" hidden="1" customWidth="1"/>
    <col min="3848" max="3848" width="15.28515625" style="51" bestFit="1" customWidth="1"/>
    <col min="3849" max="3850" width="10.85546875" style="51" hidden="1" customWidth="1"/>
    <col min="3851" max="3851" width="34.28515625" style="51" bestFit="1" customWidth="1"/>
    <col min="3852" max="3852" width="25.42578125" style="51" bestFit="1" customWidth="1"/>
    <col min="3853" max="3853" width="17.42578125" style="51" bestFit="1" customWidth="1"/>
    <col min="3854" max="3854" width="21" style="51" bestFit="1" customWidth="1"/>
    <col min="3855" max="3855" width="23.85546875" style="51" bestFit="1" customWidth="1"/>
    <col min="3856" max="3856" width="17" style="51" customWidth="1"/>
    <col min="3857" max="3857" width="22.140625" style="51" bestFit="1" customWidth="1"/>
    <col min="3858" max="3858" width="38.42578125" style="51" customWidth="1"/>
    <col min="3859" max="3859" width="17.85546875" style="51" customWidth="1"/>
    <col min="3860" max="3860" width="35.5703125" style="51" customWidth="1"/>
    <col min="3861" max="3861" width="27.42578125" style="51" bestFit="1" customWidth="1"/>
    <col min="3862" max="3862" width="11.7109375" style="51" bestFit="1" customWidth="1"/>
    <col min="3863" max="3866" width="10.85546875" style="51" hidden="1" customWidth="1"/>
    <col min="3867" max="4096" width="10.85546875" style="51" hidden="1"/>
    <col min="4097" max="4097" width="44.28515625" style="51" bestFit="1" customWidth="1"/>
    <col min="4098" max="4098" width="46.85546875" style="51" bestFit="1" customWidth="1"/>
    <col min="4099" max="4099" width="32.85546875" style="51" bestFit="1" customWidth="1"/>
    <col min="4100" max="4100" width="65.7109375" style="51" bestFit="1" customWidth="1"/>
    <col min="4101" max="4101" width="61.140625" style="51" bestFit="1" customWidth="1"/>
    <col min="4102" max="4102" width="29.85546875" style="51" bestFit="1" customWidth="1"/>
    <col min="4103" max="4103" width="10.85546875" style="51" hidden="1" customWidth="1"/>
    <col min="4104" max="4104" width="15.28515625" style="51" bestFit="1" customWidth="1"/>
    <col min="4105" max="4106" width="10.85546875" style="51" hidden="1" customWidth="1"/>
    <col min="4107" max="4107" width="34.28515625" style="51" bestFit="1" customWidth="1"/>
    <col min="4108" max="4108" width="25.42578125" style="51" bestFit="1" customWidth="1"/>
    <col min="4109" max="4109" width="17.42578125" style="51" bestFit="1" customWidth="1"/>
    <col min="4110" max="4110" width="21" style="51" bestFit="1" customWidth="1"/>
    <col min="4111" max="4111" width="23.85546875" style="51" bestFit="1" customWidth="1"/>
    <col min="4112" max="4112" width="17" style="51" customWidth="1"/>
    <col min="4113" max="4113" width="22.140625" style="51" bestFit="1" customWidth="1"/>
    <col min="4114" max="4114" width="38.42578125" style="51" customWidth="1"/>
    <col min="4115" max="4115" width="17.85546875" style="51" customWidth="1"/>
    <col min="4116" max="4116" width="35.5703125" style="51" customWidth="1"/>
    <col min="4117" max="4117" width="27.42578125" style="51" bestFit="1" customWidth="1"/>
    <col min="4118" max="4118" width="11.7109375" style="51" bestFit="1" customWidth="1"/>
    <col min="4119" max="4122" width="10.85546875" style="51" hidden="1" customWidth="1"/>
    <col min="4123" max="4352" width="10.85546875" style="51" hidden="1"/>
    <col min="4353" max="4353" width="44.28515625" style="51" bestFit="1" customWidth="1"/>
    <col min="4354" max="4354" width="46.85546875" style="51" bestFit="1" customWidth="1"/>
    <col min="4355" max="4355" width="32.85546875" style="51" bestFit="1" customWidth="1"/>
    <col min="4356" max="4356" width="65.7109375" style="51" bestFit="1" customWidth="1"/>
    <col min="4357" max="4357" width="61.140625" style="51" bestFit="1" customWidth="1"/>
    <col min="4358" max="4358" width="29.85546875" style="51" bestFit="1" customWidth="1"/>
    <col min="4359" max="4359" width="10.85546875" style="51" hidden="1" customWidth="1"/>
    <col min="4360" max="4360" width="15.28515625" style="51" bestFit="1" customWidth="1"/>
    <col min="4361" max="4362" width="10.85546875" style="51" hidden="1" customWidth="1"/>
    <col min="4363" max="4363" width="34.28515625" style="51" bestFit="1" customWidth="1"/>
    <col min="4364" max="4364" width="25.42578125" style="51" bestFit="1" customWidth="1"/>
    <col min="4365" max="4365" width="17.42578125" style="51" bestFit="1" customWidth="1"/>
    <col min="4366" max="4366" width="21" style="51" bestFit="1" customWidth="1"/>
    <col min="4367" max="4367" width="23.85546875" style="51" bestFit="1" customWidth="1"/>
    <col min="4368" max="4368" width="17" style="51" customWidth="1"/>
    <col min="4369" max="4369" width="22.140625" style="51" bestFit="1" customWidth="1"/>
    <col min="4370" max="4370" width="38.42578125" style="51" customWidth="1"/>
    <col min="4371" max="4371" width="17.85546875" style="51" customWidth="1"/>
    <col min="4372" max="4372" width="35.5703125" style="51" customWidth="1"/>
    <col min="4373" max="4373" width="27.42578125" style="51" bestFit="1" customWidth="1"/>
    <col min="4374" max="4374" width="11.7109375" style="51" bestFit="1" customWidth="1"/>
    <col min="4375" max="4378" width="10.85546875" style="51" hidden="1" customWidth="1"/>
    <col min="4379" max="4608" width="10.85546875" style="51" hidden="1"/>
    <col min="4609" max="4609" width="44.28515625" style="51" bestFit="1" customWidth="1"/>
    <col min="4610" max="4610" width="46.85546875" style="51" bestFit="1" customWidth="1"/>
    <col min="4611" max="4611" width="32.85546875" style="51" bestFit="1" customWidth="1"/>
    <col min="4612" max="4612" width="65.7109375" style="51" bestFit="1" customWidth="1"/>
    <col min="4613" max="4613" width="61.140625" style="51" bestFit="1" customWidth="1"/>
    <col min="4614" max="4614" width="29.85546875" style="51" bestFit="1" customWidth="1"/>
    <col min="4615" max="4615" width="10.85546875" style="51" hidden="1" customWidth="1"/>
    <col min="4616" max="4616" width="15.28515625" style="51" bestFit="1" customWidth="1"/>
    <col min="4617" max="4618" width="10.85546875" style="51" hidden="1" customWidth="1"/>
    <col min="4619" max="4619" width="34.28515625" style="51" bestFit="1" customWidth="1"/>
    <col min="4620" max="4620" width="25.42578125" style="51" bestFit="1" customWidth="1"/>
    <col min="4621" max="4621" width="17.42578125" style="51" bestFit="1" customWidth="1"/>
    <col min="4622" max="4622" width="21" style="51" bestFit="1" customWidth="1"/>
    <col min="4623" max="4623" width="23.85546875" style="51" bestFit="1" customWidth="1"/>
    <col min="4624" max="4624" width="17" style="51" customWidth="1"/>
    <col min="4625" max="4625" width="22.140625" style="51" bestFit="1" customWidth="1"/>
    <col min="4626" max="4626" width="38.42578125" style="51" customWidth="1"/>
    <col min="4627" max="4627" width="17.85546875" style="51" customWidth="1"/>
    <col min="4628" max="4628" width="35.5703125" style="51" customWidth="1"/>
    <col min="4629" max="4629" width="27.42578125" style="51" bestFit="1" customWidth="1"/>
    <col min="4630" max="4630" width="11.7109375" style="51" bestFit="1" customWidth="1"/>
    <col min="4631" max="4634" width="10.85546875" style="51" hidden="1" customWidth="1"/>
    <col min="4635" max="4864" width="10.85546875" style="51" hidden="1"/>
    <col min="4865" max="4865" width="44.28515625" style="51" bestFit="1" customWidth="1"/>
    <col min="4866" max="4866" width="46.85546875" style="51" bestFit="1" customWidth="1"/>
    <col min="4867" max="4867" width="32.85546875" style="51" bestFit="1" customWidth="1"/>
    <col min="4868" max="4868" width="65.7109375" style="51" bestFit="1" customWidth="1"/>
    <col min="4869" max="4869" width="61.140625" style="51" bestFit="1" customWidth="1"/>
    <col min="4870" max="4870" width="29.85546875" style="51" bestFit="1" customWidth="1"/>
    <col min="4871" max="4871" width="10.85546875" style="51" hidden="1" customWidth="1"/>
    <col min="4872" max="4872" width="15.28515625" style="51" bestFit="1" customWidth="1"/>
    <col min="4873" max="4874" width="10.85546875" style="51" hidden="1" customWidth="1"/>
    <col min="4875" max="4875" width="34.28515625" style="51" bestFit="1" customWidth="1"/>
    <col min="4876" max="4876" width="25.42578125" style="51" bestFit="1" customWidth="1"/>
    <col min="4877" max="4877" width="17.42578125" style="51" bestFit="1" customWidth="1"/>
    <col min="4878" max="4878" width="21" style="51" bestFit="1" customWidth="1"/>
    <col min="4879" max="4879" width="23.85546875" style="51" bestFit="1" customWidth="1"/>
    <col min="4880" max="4880" width="17" style="51" customWidth="1"/>
    <col min="4881" max="4881" width="22.140625" style="51" bestFit="1" customWidth="1"/>
    <col min="4882" max="4882" width="38.42578125" style="51" customWidth="1"/>
    <col min="4883" max="4883" width="17.85546875" style="51" customWidth="1"/>
    <col min="4884" max="4884" width="35.5703125" style="51" customWidth="1"/>
    <col min="4885" max="4885" width="27.42578125" style="51" bestFit="1" customWidth="1"/>
    <col min="4886" max="4886" width="11.7109375" style="51" bestFit="1" customWidth="1"/>
    <col min="4887" max="4890" width="10.85546875" style="51" hidden="1" customWidth="1"/>
    <col min="4891" max="5120" width="10.85546875" style="51" hidden="1"/>
    <col min="5121" max="5121" width="44.28515625" style="51" bestFit="1" customWidth="1"/>
    <col min="5122" max="5122" width="46.85546875" style="51" bestFit="1" customWidth="1"/>
    <col min="5123" max="5123" width="32.85546875" style="51" bestFit="1" customWidth="1"/>
    <col min="5124" max="5124" width="65.7109375" style="51" bestFit="1" customWidth="1"/>
    <col min="5125" max="5125" width="61.140625" style="51" bestFit="1" customWidth="1"/>
    <col min="5126" max="5126" width="29.85546875" style="51" bestFit="1" customWidth="1"/>
    <col min="5127" max="5127" width="10.85546875" style="51" hidden="1" customWidth="1"/>
    <col min="5128" max="5128" width="15.28515625" style="51" bestFit="1" customWidth="1"/>
    <col min="5129" max="5130" width="10.85546875" style="51" hidden="1" customWidth="1"/>
    <col min="5131" max="5131" width="34.28515625" style="51" bestFit="1" customWidth="1"/>
    <col min="5132" max="5132" width="25.42578125" style="51" bestFit="1" customWidth="1"/>
    <col min="5133" max="5133" width="17.42578125" style="51" bestFit="1" customWidth="1"/>
    <col min="5134" max="5134" width="21" style="51" bestFit="1" customWidth="1"/>
    <col min="5135" max="5135" width="23.85546875" style="51" bestFit="1" customWidth="1"/>
    <col min="5136" max="5136" width="17" style="51" customWidth="1"/>
    <col min="5137" max="5137" width="22.140625" style="51" bestFit="1" customWidth="1"/>
    <col min="5138" max="5138" width="38.42578125" style="51" customWidth="1"/>
    <col min="5139" max="5139" width="17.85546875" style="51" customWidth="1"/>
    <col min="5140" max="5140" width="35.5703125" style="51" customWidth="1"/>
    <col min="5141" max="5141" width="27.42578125" style="51" bestFit="1" customWidth="1"/>
    <col min="5142" max="5142" width="11.7109375" style="51" bestFit="1" customWidth="1"/>
    <col min="5143" max="5146" width="10.85546875" style="51" hidden="1" customWidth="1"/>
    <col min="5147" max="5376" width="10.85546875" style="51" hidden="1"/>
    <col min="5377" max="5377" width="44.28515625" style="51" bestFit="1" customWidth="1"/>
    <col min="5378" max="5378" width="46.85546875" style="51" bestFit="1" customWidth="1"/>
    <col min="5379" max="5379" width="32.85546875" style="51" bestFit="1" customWidth="1"/>
    <col min="5380" max="5380" width="65.7109375" style="51" bestFit="1" customWidth="1"/>
    <col min="5381" max="5381" width="61.140625" style="51" bestFit="1" customWidth="1"/>
    <col min="5382" max="5382" width="29.85546875" style="51" bestFit="1" customWidth="1"/>
    <col min="5383" max="5383" width="10.85546875" style="51" hidden="1" customWidth="1"/>
    <col min="5384" max="5384" width="15.28515625" style="51" bestFit="1" customWidth="1"/>
    <col min="5385" max="5386" width="10.85546875" style="51" hidden="1" customWidth="1"/>
    <col min="5387" max="5387" width="34.28515625" style="51" bestFit="1" customWidth="1"/>
    <col min="5388" max="5388" width="25.42578125" style="51" bestFit="1" customWidth="1"/>
    <col min="5389" max="5389" width="17.42578125" style="51" bestFit="1" customWidth="1"/>
    <col min="5390" max="5390" width="21" style="51" bestFit="1" customWidth="1"/>
    <col min="5391" max="5391" width="23.85546875" style="51" bestFit="1" customWidth="1"/>
    <col min="5392" max="5392" width="17" style="51" customWidth="1"/>
    <col min="5393" max="5393" width="22.140625" style="51" bestFit="1" customWidth="1"/>
    <col min="5394" max="5394" width="38.42578125" style="51" customWidth="1"/>
    <col min="5395" max="5395" width="17.85546875" style="51" customWidth="1"/>
    <col min="5396" max="5396" width="35.5703125" style="51" customWidth="1"/>
    <col min="5397" max="5397" width="27.42578125" style="51" bestFit="1" customWidth="1"/>
    <col min="5398" max="5398" width="11.7109375" style="51" bestFit="1" customWidth="1"/>
    <col min="5399" max="5402" width="10.85546875" style="51" hidden="1" customWidth="1"/>
    <col min="5403" max="5632" width="10.85546875" style="51" hidden="1"/>
    <col min="5633" max="5633" width="44.28515625" style="51" bestFit="1" customWidth="1"/>
    <col min="5634" max="5634" width="46.85546875" style="51" bestFit="1" customWidth="1"/>
    <col min="5635" max="5635" width="32.85546875" style="51" bestFit="1" customWidth="1"/>
    <col min="5636" max="5636" width="65.7109375" style="51" bestFit="1" customWidth="1"/>
    <col min="5637" max="5637" width="61.140625" style="51" bestFit="1" customWidth="1"/>
    <col min="5638" max="5638" width="29.85546875" style="51" bestFit="1" customWidth="1"/>
    <col min="5639" max="5639" width="10.85546875" style="51" hidden="1" customWidth="1"/>
    <col min="5640" max="5640" width="15.28515625" style="51" bestFit="1" customWidth="1"/>
    <col min="5641" max="5642" width="10.85546875" style="51" hidden="1" customWidth="1"/>
    <col min="5643" max="5643" width="34.28515625" style="51" bestFit="1" customWidth="1"/>
    <col min="5644" max="5644" width="25.42578125" style="51" bestFit="1" customWidth="1"/>
    <col min="5645" max="5645" width="17.42578125" style="51" bestFit="1" customWidth="1"/>
    <col min="5646" max="5646" width="21" style="51" bestFit="1" customWidth="1"/>
    <col min="5647" max="5647" width="23.85546875" style="51" bestFit="1" customWidth="1"/>
    <col min="5648" max="5648" width="17" style="51" customWidth="1"/>
    <col min="5649" max="5649" width="22.140625" style="51" bestFit="1" customWidth="1"/>
    <col min="5650" max="5650" width="38.42578125" style="51" customWidth="1"/>
    <col min="5651" max="5651" width="17.85546875" style="51" customWidth="1"/>
    <col min="5652" max="5652" width="35.5703125" style="51" customWidth="1"/>
    <col min="5653" max="5653" width="27.42578125" style="51" bestFit="1" customWidth="1"/>
    <col min="5654" max="5654" width="11.7109375" style="51" bestFit="1" customWidth="1"/>
    <col min="5655" max="5658" width="10.85546875" style="51" hidden="1" customWidth="1"/>
    <col min="5659" max="5888" width="10.85546875" style="51" hidden="1"/>
    <col min="5889" max="5889" width="44.28515625" style="51" bestFit="1" customWidth="1"/>
    <col min="5890" max="5890" width="46.85546875" style="51" bestFit="1" customWidth="1"/>
    <col min="5891" max="5891" width="32.85546875" style="51" bestFit="1" customWidth="1"/>
    <col min="5892" max="5892" width="65.7109375" style="51" bestFit="1" customWidth="1"/>
    <col min="5893" max="5893" width="61.140625" style="51" bestFit="1" customWidth="1"/>
    <col min="5894" max="5894" width="29.85546875" style="51" bestFit="1" customWidth="1"/>
    <col min="5895" max="5895" width="10.85546875" style="51" hidden="1" customWidth="1"/>
    <col min="5896" max="5896" width="15.28515625" style="51" bestFit="1" customWidth="1"/>
    <col min="5897" max="5898" width="10.85546875" style="51" hidden="1" customWidth="1"/>
    <col min="5899" max="5899" width="34.28515625" style="51" bestFit="1" customWidth="1"/>
    <col min="5900" max="5900" width="25.42578125" style="51" bestFit="1" customWidth="1"/>
    <col min="5901" max="5901" width="17.42578125" style="51" bestFit="1" customWidth="1"/>
    <col min="5902" max="5902" width="21" style="51" bestFit="1" customWidth="1"/>
    <col min="5903" max="5903" width="23.85546875" style="51" bestFit="1" customWidth="1"/>
    <col min="5904" max="5904" width="17" style="51" customWidth="1"/>
    <col min="5905" max="5905" width="22.140625" style="51" bestFit="1" customWidth="1"/>
    <col min="5906" max="5906" width="38.42578125" style="51" customWidth="1"/>
    <col min="5907" max="5907" width="17.85546875" style="51" customWidth="1"/>
    <col min="5908" max="5908" width="35.5703125" style="51" customWidth="1"/>
    <col min="5909" max="5909" width="27.42578125" style="51" bestFit="1" customWidth="1"/>
    <col min="5910" max="5910" width="11.7109375" style="51" bestFit="1" customWidth="1"/>
    <col min="5911" max="5914" width="10.85546875" style="51" hidden="1" customWidth="1"/>
    <col min="5915" max="6144" width="10.85546875" style="51" hidden="1"/>
    <col min="6145" max="6145" width="44.28515625" style="51" bestFit="1" customWidth="1"/>
    <col min="6146" max="6146" width="46.85546875" style="51" bestFit="1" customWidth="1"/>
    <col min="6147" max="6147" width="32.85546875" style="51" bestFit="1" customWidth="1"/>
    <col min="6148" max="6148" width="65.7109375" style="51" bestFit="1" customWidth="1"/>
    <col min="6149" max="6149" width="61.140625" style="51" bestFit="1" customWidth="1"/>
    <col min="6150" max="6150" width="29.85546875" style="51" bestFit="1" customWidth="1"/>
    <col min="6151" max="6151" width="10.85546875" style="51" hidden="1" customWidth="1"/>
    <col min="6152" max="6152" width="15.28515625" style="51" bestFit="1" customWidth="1"/>
    <col min="6153" max="6154" width="10.85546875" style="51" hidden="1" customWidth="1"/>
    <col min="6155" max="6155" width="34.28515625" style="51" bestFit="1" customWidth="1"/>
    <col min="6156" max="6156" width="25.42578125" style="51" bestFit="1" customWidth="1"/>
    <col min="6157" max="6157" width="17.42578125" style="51" bestFit="1" customWidth="1"/>
    <col min="6158" max="6158" width="21" style="51" bestFit="1" customWidth="1"/>
    <col min="6159" max="6159" width="23.85546875" style="51" bestFit="1" customWidth="1"/>
    <col min="6160" max="6160" width="17" style="51" customWidth="1"/>
    <col min="6161" max="6161" width="22.140625" style="51" bestFit="1" customWidth="1"/>
    <col min="6162" max="6162" width="38.42578125" style="51" customWidth="1"/>
    <col min="6163" max="6163" width="17.85546875" style="51" customWidth="1"/>
    <col min="6164" max="6164" width="35.5703125" style="51" customWidth="1"/>
    <col min="6165" max="6165" width="27.42578125" style="51" bestFit="1" customWidth="1"/>
    <col min="6166" max="6166" width="11.7109375" style="51" bestFit="1" customWidth="1"/>
    <col min="6167" max="6170" width="10.85546875" style="51" hidden="1" customWidth="1"/>
    <col min="6171" max="6400" width="10.85546875" style="51" hidden="1"/>
    <col min="6401" max="6401" width="44.28515625" style="51" bestFit="1" customWidth="1"/>
    <col min="6402" max="6402" width="46.85546875" style="51" bestFit="1" customWidth="1"/>
    <col min="6403" max="6403" width="32.85546875" style="51" bestFit="1" customWidth="1"/>
    <col min="6404" max="6404" width="65.7109375" style="51" bestFit="1" customWidth="1"/>
    <col min="6405" max="6405" width="61.140625" style="51" bestFit="1" customWidth="1"/>
    <col min="6406" max="6406" width="29.85546875" style="51" bestFit="1" customWidth="1"/>
    <col min="6407" max="6407" width="10.85546875" style="51" hidden="1" customWidth="1"/>
    <col min="6408" max="6408" width="15.28515625" style="51" bestFit="1" customWidth="1"/>
    <col min="6409" max="6410" width="10.85546875" style="51" hidden="1" customWidth="1"/>
    <col min="6411" max="6411" width="34.28515625" style="51" bestFit="1" customWidth="1"/>
    <col min="6412" max="6412" width="25.42578125" style="51" bestFit="1" customWidth="1"/>
    <col min="6413" max="6413" width="17.42578125" style="51" bestFit="1" customWidth="1"/>
    <col min="6414" max="6414" width="21" style="51" bestFit="1" customWidth="1"/>
    <col min="6415" max="6415" width="23.85546875" style="51" bestFit="1" customWidth="1"/>
    <col min="6416" max="6416" width="17" style="51" customWidth="1"/>
    <col min="6417" max="6417" width="22.140625" style="51" bestFit="1" customWidth="1"/>
    <col min="6418" max="6418" width="38.42578125" style="51" customWidth="1"/>
    <col min="6419" max="6419" width="17.85546875" style="51" customWidth="1"/>
    <col min="6420" max="6420" width="35.5703125" style="51" customWidth="1"/>
    <col min="6421" max="6421" width="27.42578125" style="51" bestFit="1" customWidth="1"/>
    <col min="6422" max="6422" width="11.7109375" style="51" bestFit="1" customWidth="1"/>
    <col min="6423" max="6426" width="10.85546875" style="51" hidden="1" customWidth="1"/>
    <col min="6427" max="6656" width="10.85546875" style="51" hidden="1"/>
    <col min="6657" max="6657" width="44.28515625" style="51" bestFit="1" customWidth="1"/>
    <col min="6658" max="6658" width="46.85546875" style="51" bestFit="1" customWidth="1"/>
    <col min="6659" max="6659" width="32.85546875" style="51" bestFit="1" customWidth="1"/>
    <col min="6660" max="6660" width="65.7109375" style="51" bestFit="1" customWidth="1"/>
    <col min="6661" max="6661" width="61.140625" style="51" bestFit="1" customWidth="1"/>
    <col min="6662" max="6662" width="29.85546875" style="51" bestFit="1" customWidth="1"/>
    <col min="6663" max="6663" width="10.85546875" style="51" hidden="1" customWidth="1"/>
    <col min="6664" max="6664" width="15.28515625" style="51" bestFit="1" customWidth="1"/>
    <col min="6665" max="6666" width="10.85546875" style="51" hidden="1" customWidth="1"/>
    <col min="6667" max="6667" width="34.28515625" style="51" bestFit="1" customWidth="1"/>
    <col min="6668" max="6668" width="25.42578125" style="51" bestFit="1" customWidth="1"/>
    <col min="6669" max="6669" width="17.42578125" style="51" bestFit="1" customWidth="1"/>
    <col min="6670" max="6670" width="21" style="51" bestFit="1" customWidth="1"/>
    <col min="6671" max="6671" width="23.85546875" style="51" bestFit="1" customWidth="1"/>
    <col min="6672" max="6672" width="17" style="51" customWidth="1"/>
    <col min="6673" max="6673" width="22.140625" style="51" bestFit="1" customWidth="1"/>
    <col min="6674" max="6674" width="38.42578125" style="51" customWidth="1"/>
    <col min="6675" max="6675" width="17.85546875" style="51" customWidth="1"/>
    <col min="6676" max="6676" width="35.5703125" style="51" customWidth="1"/>
    <col min="6677" max="6677" width="27.42578125" style="51" bestFit="1" customWidth="1"/>
    <col min="6678" max="6678" width="11.7109375" style="51" bestFit="1" customWidth="1"/>
    <col min="6679" max="6682" width="10.85546875" style="51" hidden="1" customWidth="1"/>
    <col min="6683" max="6912" width="10.85546875" style="51" hidden="1"/>
    <col min="6913" max="6913" width="44.28515625" style="51" bestFit="1" customWidth="1"/>
    <col min="6914" max="6914" width="46.85546875" style="51" bestFit="1" customWidth="1"/>
    <col min="6915" max="6915" width="32.85546875" style="51" bestFit="1" customWidth="1"/>
    <col min="6916" max="6916" width="65.7109375" style="51" bestFit="1" customWidth="1"/>
    <col min="6917" max="6917" width="61.140625" style="51" bestFit="1" customWidth="1"/>
    <col min="6918" max="6918" width="29.85546875" style="51" bestFit="1" customWidth="1"/>
    <col min="6919" max="6919" width="10.85546875" style="51" hidden="1" customWidth="1"/>
    <col min="6920" max="6920" width="15.28515625" style="51" bestFit="1" customWidth="1"/>
    <col min="6921" max="6922" width="10.85546875" style="51" hidden="1" customWidth="1"/>
    <col min="6923" max="6923" width="34.28515625" style="51" bestFit="1" customWidth="1"/>
    <col min="6924" max="6924" width="25.42578125" style="51" bestFit="1" customWidth="1"/>
    <col min="6925" max="6925" width="17.42578125" style="51" bestFit="1" customWidth="1"/>
    <col min="6926" max="6926" width="21" style="51" bestFit="1" customWidth="1"/>
    <col min="6927" max="6927" width="23.85546875" style="51" bestFit="1" customWidth="1"/>
    <col min="6928" max="6928" width="17" style="51" customWidth="1"/>
    <col min="6929" max="6929" width="22.140625" style="51" bestFit="1" customWidth="1"/>
    <col min="6930" max="6930" width="38.42578125" style="51" customWidth="1"/>
    <col min="6931" max="6931" width="17.85546875" style="51" customWidth="1"/>
    <col min="6932" max="6932" width="35.5703125" style="51" customWidth="1"/>
    <col min="6933" max="6933" width="27.42578125" style="51" bestFit="1" customWidth="1"/>
    <col min="6934" max="6934" width="11.7109375" style="51" bestFit="1" customWidth="1"/>
    <col min="6935" max="6938" width="10.85546875" style="51" hidden="1" customWidth="1"/>
    <col min="6939" max="7168" width="10.85546875" style="51" hidden="1"/>
    <col min="7169" max="7169" width="44.28515625" style="51" bestFit="1" customWidth="1"/>
    <col min="7170" max="7170" width="46.85546875" style="51" bestFit="1" customWidth="1"/>
    <col min="7171" max="7171" width="32.85546875" style="51" bestFit="1" customWidth="1"/>
    <col min="7172" max="7172" width="65.7109375" style="51" bestFit="1" customWidth="1"/>
    <col min="7173" max="7173" width="61.140625" style="51" bestFit="1" customWidth="1"/>
    <col min="7174" max="7174" width="29.85546875" style="51" bestFit="1" customWidth="1"/>
    <col min="7175" max="7175" width="10.85546875" style="51" hidden="1" customWidth="1"/>
    <col min="7176" max="7176" width="15.28515625" style="51" bestFit="1" customWidth="1"/>
    <col min="7177" max="7178" width="10.85546875" style="51" hidden="1" customWidth="1"/>
    <col min="7179" max="7179" width="34.28515625" style="51" bestFit="1" customWidth="1"/>
    <col min="7180" max="7180" width="25.42578125" style="51" bestFit="1" customWidth="1"/>
    <col min="7181" max="7181" width="17.42578125" style="51" bestFit="1" customWidth="1"/>
    <col min="7182" max="7182" width="21" style="51" bestFit="1" customWidth="1"/>
    <col min="7183" max="7183" width="23.85546875" style="51" bestFit="1" customWidth="1"/>
    <col min="7184" max="7184" width="17" style="51" customWidth="1"/>
    <col min="7185" max="7185" width="22.140625" style="51" bestFit="1" customWidth="1"/>
    <col min="7186" max="7186" width="38.42578125" style="51" customWidth="1"/>
    <col min="7187" max="7187" width="17.85546875" style="51" customWidth="1"/>
    <col min="7188" max="7188" width="35.5703125" style="51" customWidth="1"/>
    <col min="7189" max="7189" width="27.42578125" style="51" bestFit="1" customWidth="1"/>
    <col min="7190" max="7190" width="11.7109375" style="51" bestFit="1" customWidth="1"/>
    <col min="7191" max="7194" width="10.85546875" style="51" hidden="1" customWidth="1"/>
    <col min="7195" max="7424" width="10.85546875" style="51" hidden="1"/>
    <col min="7425" max="7425" width="44.28515625" style="51" bestFit="1" customWidth="1"/>
    <col min="7426" max="7426" width="46.85546875" style="51" bestFit="1" customWidth="1"/>
    <col min="7427" max="7427" width="32.85546875" style="51" bestFit="1" customWidth="1"/>
    <col min="7428" max="7428" width="65.7109375" style="51" bestFit="1" customWidth="1"/>
    <col min="7429" max="7429" width="61.140625" style="51" bestFit="1" customWidth="1"/>
    <col min="7430" max="7430" width="29.85546875" style="51" bestFit="1" customWidth="1"/>
    <col min="7431" max="7431" width="10.85546875" style="51" hidden="1" customWidth="1"/>
    <col min="7432" max="7432" width="15.28515625" style="51" bestFit="1" customWidth="1"/>
    <col min="7433" max="7434" width="10.85546875" style="51" hidden="1" customWidth="1"/>
    <col min="7435" max="7435" width="34.28515625" style="51" bestFit="1" customWidth="1"/>
    <col min="7436" max="7436" width="25.42578125" style="51" bestFit="1" customWidth="1"/>
    <col min="7437" max="7437" width="17.42578125" style="51" bestFit="1" customWidth="1"/>
    <col min="7438" max="7438" width="21" style="51" bestFit="1" customWidth="1"/>
    <col min="7439" max="7439" width="23.85546875" style="51" bestFit="1" customWidth="1"/>
    <col min="7440" max="7440" width="17" style="51" customWidth="1"/>
    <col min="7441" max="7441" width="22.140625" style="51" bestFit="1" customWidth="1"/>
    <col min="7442" max="7442" width="38.42578125" style="51" customWidth="1"/>
    <col min="7443" max="7443" width="17.85546875" style="51" customWidth="1"/>
    <col min="7444" max="7444" width="35.5703125" style="51" customWidth="1"/>
    <col min="7445" max="7445" width="27.42578125" style="51" bestFit="1" customWidth="1"/>
    <col min="7446" max="7446" width="11.7109375" style="51" bestFit="1" customWidth="1"/>
    <col min="7447" max="7450" width="10.85546875" style="51" hidden="1" customWidth="1"/>
    <col min="7451" max="7680" width="10.85546875" style="51" hidden="1"/>
    <col min="7681" max="7681" width="44.28515625" style="51" bestFit="1" customWidth="1"/>
    <col min="7682" max="7682" width="46.85546875" style="51" bestFit="1" customWidth="1"/>
    <col min="7683" max="7683" width="32.85546875" style="51" bestFit="1" customWidth="1"/>
    <col min="7684" max="7684" width="65.7109375" style="51" bestFit="1" customWidth="1"/>
    <col min="7685" max="7685" width="61.140625" style="51" bestFit="1" customWidth="1"/>
    <col min="7686" max="7686" width="29.85546875" style="51" bestFit="1" customWidth="1"/>
    <col min="7687" max="7687" width="10.85546875" style="51" hidden="1" customWidth="1"/>
    <col min="7688" max="7688" width="15.28515625" style="51" bestFit="1" customWidth="1"/>
    <col min="7689" max="7690" width="10.85546875" style="51" hidden="1" customWidth="1"/>
    <col min="7691" max="7691" width="34.28515625" style="51" bestFit="1" customWidth="1"/>
    <col min="7692" max="7692" width="25.42578125" style="51" bestFit="1" customWidth="1"/>
    <col min="7693" max="7693" width="17.42578125" style="51" bestFit="1" customWidth="1"/>
    <col min="7694" max="7694" width="21" style="51" bestFit="1" customWidth="1"/>
    <col min="7695" max="7695" width="23.85546875" style="51" bestFit="1" customWidth="1"/>
    <col min="7696" max="7696" width="17" style="51" customWidth="1"/>
    <col min="7697" max="7697" width="22.140625" style="51" bestFit="1" customWidth="1"/>
    <col min="7698" max="7698" width="38.42578125" style="51" customWidth="1"/>
    <col min="7699" max="7699" width="17.85546875" style="51" customWidth="1"/>
    <col min="7700" max="7700" width="35.5703125" style="51" customWidth="1"/>
    <col min="7701" max="7701" width="27.42578125" style="51" bestFit="1" customWidth="1"/>
    <col min="7702" max="7702" width="11.7109375" style="51" bestFit="1" customWidth="1"/>
    <col min="7703" max="7706" width="10.85546875" style="51" hidden="1" customWidth="1"/>
    <col min="7707" max="7936" width="10.85546875" style="51" hidden="1"/>
    <col min="7937" max="7937" width="44.28515625" style="51" bestFit="1" customWidth="1"/>
    <col min="7938" max="7938" width="46.85546875" style="51" bestFit="1" customWidth="1"/>
    <col min="7939" max="7939" width="32.85546875" style="51" bestFit="1" customWidth="1"/>
    <col min="7940" max="7940" width="65.7109375" style="51" bestFit="1" customWidth="1"/>
    <col min="7941" max="7941" width="61.140625" style="51" bestFit="1" customWidth="1"/>
    <col min="7942" max="7942" width="29.85546875" style="51" bestFit="1" customWidth="1"/>
    <col min="7943" max="7943" width="10.85546875" style="51" hidden="1" customWidth="1"/>
    <col min="7944" max="7944" width="15.28515625" style="51" bestFit="1" customWidth="1"/>
    <col min="7945" max="7946" width="10.85546875" style="51" hidden="1" customWidth="1"/>
    <col min="7947" max="7947" width="34.28515625" style="51" bestFit="1" customWidth="1"/>
    <col min="7948" max="7948" width="25.42578125" style="51" bestFit="1" customWidth="1"/>
    <col min="7949" max="7949" width="17.42578125" style="51" bestFit="1" customWidth="1"/>
    <col min="7950" max="7950" width="21" style="51" bestFit="1" customWidth="1"/>
    <col min="7951" max="7951" width="23.85546875" style="51" bestFit="1" customWidth="1"/>
    <col min="7952" max="7952" width="17" style="51" customWidth="1"/>
    <col min="7953" max="7953" width="22.140625" style="51" bestFit="1" customWidth="1"/>
    <col min="7954" max="7954" width="38.42578125" style="51" customWidth="1"/>
    <col min="7955" max="7955" width="17.85546875" style="51" customWidth="1"/>
    <col min="7956" max="7956" width="35.5703125" style="51" customWidth="1"/>
    <col min="7957" max="7957" width="27.42578125" style="51" bestFit="1" customWidth="1"/>
    <col min="7958" max="7958" width="11.7109375" style="51" bestFit="1" customWidth="1"/>
    <col min="7959" max="7962" width="10.85546875" style="51" hidden="1" customWidth="1"/>
    <col min="7963" max="8192" width="10.85546875" style="51" hidden="1"/>
    <col min="8193" max="8193" width="44.28515625" style="51" bestFit="1" customWidth="1"/>
    <col min="8194" max="8194" width="46.85546875" style="51" bestFit="1" customWidth="1"/>
    <col min="8195" max="8195" width="32.85546875" style="51" bestFit="1" customWidth="1"/>
    <col min="8196" max="8196" width="65.7109375" style="51" bestFit="1" customWidth="1"/>
    <col min="8197" max="8197" width="61.140625" style="51" bestFit="1" customWidth="1"/>
    <col min="8198" max="8198" width="29.85546875" style="51" bestFit="1" customWidth="1"/>
    <col min="8199" max="8199" width="10.85546875" style="51" hidden="1" customWidth="1"/>
    <col min="8200" max="8200" width="15.28515625" style="51" bestFit="1" customWidth="1"/>
    <col min="8201" max="8202" width="10.85546875" style="51" hidden="1" customWidth="1"/>
    <col min="8203" max="8203" width="34.28515625" style="51" bestFit="1" customWidth="1"/>
    <col min="8204" max="8204" width="25.42578125" style="51" bestFit="1" customWidth="1"/>
    <col min="8205" max="8205" width="17.42578125" style="51" bestFit="1" customWidth="1"/>
    <col min="8206" max="8206" width="21" style="51" bestFit="1" customWidth="1"/>
    <col min="8207" max="8207" width="23.85546875" style="51" bestFit="1" customWidth="1"/>
    <col min="8208" max="8208" width="17" style="51" customWidth="1"/>
    <col min="8209" max="8209" width="22.140625" style="51" bestFit="1" customWidth="1"/>
    <col min="8210" max="8210" width="38.42578125" style="51" customWidth="1"/>
    <col min="8211" max="8211" width="17.85546875" style="51" customWidth="1"/>
    <col min="8212" max="8212" width="35.5703125" style="51" customWidth="1"/>
    <col min="8213" max="8213" width="27.42578125" style="51" bestFit="1" customWidth="1"/>
    <col min="8214" max="8214" width="11.7109375" style="51" bestFit="1" customWidth="1"/>
    <col min="8215" max="8218" width="10.85546875" style="51" hidden="1" customWidth="1"/>
    <col min="8219" max="8448" width="10.85546875" style="51" hidden="1"/>
    <col min="8449" max="8449" width="44.28515625" style="51" bestFit="1" customWidth="1"/>
    <col min="8450" max="8450" width="46.85546875" style="51" bestFit="1" customWidth="1"/>
    <col min="8451" max="8451" width="32.85546875" style="51" bestFit="1" customWidth="1"/>
    <col min="8452" max="8452" width="65.7109375" style="51" bestFit="1" customWidth="1"/>
    <col min="8453" max="8453" width="61.140625" style="51" bestFit="1" customWidth="1"/>
    <col min="8454" max="8454" width="29.85546875" style="51" bestFit="1" customWidth="1"/>
    <col min="8455" max="8455" width="10.85546875" style="51" hidden="1" customWidth="1"/>
    <col min="8456" max="8456" width="15.28515625" style="51" bestFit="1" customWidth="1"/>
    <col min="8457" max="8458" width="10.85546875" style="51" hidden="1" customWidth="1"/>
    <col min="8459" max="8459" width="34.28515625" style="51" bestFit="1" customWidth="1"/>
    <col min="8460" max="8460" width="25.42578125" style="51" bestFit="1" customWidth="1"/>
    <col min="8461" max="8461" width="17.42578125" style="51" bestFit="1" customWidth="1"/>
    <col min="8462" max="8462" width="21" style="51" bestFit="1" customWidth="1"/>
    <col min="8463" max="8463" width="23.85546875" style="51" bestFit="1" customWidth="1"/>
    <col min="8464" max="8464" width="17" style="51" customWidth="1"/>
    <col min="8465" max="8465" width="22.140625" style="51" bestFit="1" customWidth="1"/>
    <col min="8466" max="8466" width="38.42578125" style="51" customWidth="1"/>
    <col min="8467" max="8467" width="17.85546875" style="51" customWidth="1"/>
    <col min="8468" max="8468" width="35.5703125" style="51" customWidth="1"/>
    <col min="8469" max="8469" width="27.42578125" style="51" bestFit="1" customWidth="1"/>
    <col min="8470" max="8470" width="11.7109375" style="51" bestFit="1" customWidth="1"/>
    <col min="8471" max="8474" width="10.85546875" style="51" hidden="1" customWidth="1"/>
    <col min="8475" max="8704" width="10.85546875" style="51" hidden="1"/>
    <col min="8705" max="8705" width="44.28515625" style="51" bestFit="1" customWidth="1"/>
    <col min="8706" max="8706" width="46.85546875" style="51" bestFit="1" customWidth="1"/>
    <col min="8707" max="8707" width="32.85546875" style="51" bestFit="1" customWidth="1"/>
    <col min="8708" max="8708" width="65.7109375" style="51" bestFit="1" customWidth="1"/>
    <col min="8709" max="8709" width="61.140625" style="51" bestFit="1" customWidth="1"/>
    <col min="8710" max="8710" width="29.85546875" style="51" bestFit="1" customWidth="1"/>
    <col min="8711" max="8711" width="10.85546875" style="51" hidden="1" customWidth="1"/>
    <col min="8712" max="8712" width="15.28515625" style="51" bestFit="1" customWidth="1"/>
    <col min="8713" max="8714" width="10.85546875" style="51" hidden="1" customWidth="1"/>
    <col min="8715" max="8715" width="34.28515625" style="51" bestFit="1" customWidth="1"/>
    <col min="8716" max="8716" width="25.42578125" style="51" bestFit="1" customWidth="1"/>
    <col min="8717" max="8717" width="17.42578125" style="51" bestFit="1" customWidth="1"/>
    <col min="8718" max="8718" width="21" style="51" bestFit="1" customWidth="1"/>
    <col min="8719" max="8719" width="23.85546875" style="51" bestFit="1" customWidth="1"/>
    <col min="8720" max="8720" width="17" style="51" customWidth="1"/>
    <col min="8721" max="8721" width="22.140625" style="51" bestFit="1" customWidth="1"/>
    <col min="8722" max="8722" width="38.42578125" style="51" customWidth="1"/>
    <col min="8723" max="8723" width="17.85546875" style="51" customWidth="1"/>
    <col min="8724" max="8724" width="35.5703125" style="51" customWidth="1"/>
    <col min="8725" max="8725" width="27.42578125" style="51" bestFit="1" customWidth="1"/>
    <col min="8726" max="8726" width="11.7109375" style="51" bestFit="1" customWidth="1"/>
    <col min="8727" max="8730" width="10.85546875" style="51" hidden="1" customWidth="1"/>
    <col min="8731" max="8960" width="10.85546875" style="51" hidden="1"/>
    <col min="8961" max="8961" width="44.28515625" style="51" bestFit="1" customWidth="1"/>
    <col min="8962" max="8962" width="46.85546875" style="51" bestFit="1" customWidth="1"/>
    <col min="8963" max="8963" width="32.85546875" style="51" bestFit="1" customWidth="1"/>
    <col min="8964" max="8964" width="65.7109375" style="51" bestFit="1" customWidth="1"/>
    <col min="8965" max="8965" width="61.140625" style="51" bestFit="1" customWidth="1"/>
    <col min="8966" max="8966" width="29.85546875" style="51" bestFit="1" customWidth="1"/>
    <col min="8967" max="8967" width="10.85546875" style="51" hidden="1" customWidth="1"/>
    <col min="8968" max="8968" width="15.28515625" style="51" bestFit="1" customWidth="1"/>
    <col min="8969" max="8970" width="10.85546875" style="51" hidden="1" customWidth="1"/>
    <col min="8971" max="8971" width="34.28515625" style="51" bestFit="1" customWidth="1"/>
    <col min="8972" max="8972" width="25.42578125" style="51" bestFit="1" customWidth="1"/>
    <col min="8973" max="8973" width="17.42578125" style="51" bestFit="1" customWidth="1"/>
    <col min="8974" max="8974" width="21" style="51" bestFit="1" customWidth="1"/>
    <col min="8975" max="8975" width="23.85546875" style="51" bestFit="1" customWidth="1"/>
    <col min="8976" max="8976" width="17" style="51" customWidth="1"/>
    <col min="8977" max="8977" width="22.140625" style="51" bestFit="1" customWidth="1"/>
    <col min="8978" max="8978" width="38.42578125" style="51" customWidth="1"/>
    <col min="8979" max="8979" width="17.85546875" style="51" customWidth="1"/>
    <col min="8980" max="8980" width="35.5703125" style="51" customWidth="1"/>
    <col min="8981" max="8981" width="27.42578125" style="51" bestFit="1" customWidth="1"/>
    <col min="8982" max="8982" width="11.7109375" style="51" bestFit="1" customWidth="1"/>
    <col min="8983" max="8986" width="10.85546875" style="51" hidden="1" customWidth="1"/>
    <col min="8987" max="9216" width="10.85546875" style="51" hidden="1"/>
    <col min="9217" max="9217" width="44.28515625" style="51" bestFit="1" customWidth="1"/>
    <col min="9218" max="9218" width="46.85546875" style="51" bestFit="1" customWidth="1"/>
    <col min="9219" max="9219" width="32.85546875" style="51" bestFit="1" customWidth="1"/>
    <col min="9220" max="9220" width="65.7109375" style="51" bestFit="1" customWidth="1"/>
    <col min="9221" max="9221" width="61.140625" style="51" bestFit="1" customWidth="1"/>
    <col min="9222" max="9222" width="29.85546875" style="51" bestFit="1" customWidth="1"/>
    <col min="9223" max="9223" width="10.85546875" style="51" hidden="1" customWidth="1"/>
    <col min="9224" max="9224" width="15.28515625" style="51" bestFit="1" customWidth="1"/>
    <col min="9225" max="9226" width="10.85546875" style="51" hidden="1" customWidth="1"/>
    <col min="9227" max="9227" width="34.28515625" style="51" bestFit="1" customWidth="1"/>
    <col min="9228" max="9228" width="25.42578125" style="51" bestFit="1" customWidth="1"/>
    <col min="9229" max="9229" width="17.42578125" style="51" bestFit="1" customWidth="1"/>
    <col min="9230" max="9230" width="21" style="51" bestFit="1" customWidth="1"/>
    <col min="9231" max="9231" width="23.85546875" style="51" bestFit="1" customWidth="1"/>
    <col min="9232" max="9232" width="17" style="51" customWidth="1"/>
    <col min="9233" max="9233" width="22.140625" style="51" bestFit="1" customWidth="1"/>
    <col min="9234" max="9234" width="38.42578125" style="51" customWidth="1"/>
    <col min="9235" max="9235" width="17.85546875" style="51" customWidth="1"/>
    <col min="9236" max="9236" width="35.5703125" style="51" customWidth="1"/>
    <col min="9237" max="9237" width="27.42578125" style="51" bestFit="1" customWidth="1"/>
    <col min="9238" max="9238" width="11.7109375" style="51" bestFit="1" customWidth="1"/>
    <col min="9239" max="9242" width="10.85546875" style="51" hidden="1" customWidth="1"/>
    <col min="9243" max="9472" width="10.85546875" style="51" hidden="1"/>
    <col min="9473" max="9473" width="44.28515625" style="51" bestFit="1" customWidth="1"/>
    <col min="9474" max="9474" width="46.85546875" style="51" bestFit="1" customWidth="1"/>
    <col min="9475" max="9475" width="32.85546875" style="51" bestFit="1" customWidth="1"/>
    <col min="9476" max="9476" width="65.7109375" style="51" bestFit="1" customWidth="1"/>
    <col min="9477" max="9477" width="61.140625" style="51" bestFit="1" customWidth="1"/>
    <col min="9478" max="9478" width="29.85546875" style="51" bestFit="1" customWidth="1"/>
    <col min="9479" max="9479" width="10.85546875" style="51" hidden="1" customWidth="1"/>
    <col min="9480" max="9480" width="15.28515625" style="51" bestFit="1" customWidth="1"/>
    <col min="9481" max="9482" width="10.85546875" style="51" hidden="1" customWidth="1"/>
    <col min="9483" max="9483" width="34.28515625" style="51" bestFit="1" customWidth="1"/>
    <col min="9484" max="9484" width="25.42578125" style="51" bestFit="1" customWidth="1"/>
    <col min="9485" max="9485" width="17.42578125" style="51" bestFit="1" customWidth="1"/>
    <col min="9486" max="9486" width="21" style="51" bestFit="1" customWidth="1"/>
    <col min="9487" max="9487" width="23.85546875" style="51" bestFit="1" customWidth="1"/>
    <col min="9488" max="9488" width="17" style="51" customWidth="1"/>
    <col min="9489" max="9489" width="22.140625" style="51" bestFit="1" customWidth="1"/>
    <col min="9490" max="9490" width="38.42578125" style="51" customWidth="1"/>
    <col min="9491" max="9491" width="17.85546875" style="51" customWidth="1"/>
    <col min="9492" max="9492" width="35.5703125" style="51" customWidth="1"/>
    <col min="9493" max="9493" width="27.42578125" style="51" bestFit="1" customWidth="1"/>
    <col min="9494" max="9494" width="11.7109375" style="51" bestFit="1" customWidth="1"/>
    <col min="9495" max="9498" width="10.85546875" style="51" hidden="1" customWidth="1"/>
    <col min="9499" max="9728" width="10.85546875" style="51" hidden="1"/>
    <col min="9729" max="9729" width="44.28515625" style="51" bestFit="1" customWidth="1"/>
    <col min="9730" max="9730" width="46.85546875" style="51" bestFit="1" customWidth="1"/>
    <col min="9731" max="9731" width="32.85546875" style="51" bestFit="1" customWidth="1"/>
    <col min="9732" max="9732" width="65.7109375" style="51" bestFit="1" customWidth="1"/>
    <col min="9733" max="9733" width="61.140625" style="51" bestFit="1" customWidth="1"/>
    <col min="9734" max="9734" width="29.85546875" style="51" bestFit="1" customWidth="1"/>
    <col min="9735" max="9735" width="10.85546875" style="51" hidden="1" customWidth="1"/>
    <col min="9736" max="9736" width="15.28515625" style="51" bestFit="1" customWidth="1"/>
    <col min="9737" max="9738" width="10.85546875" style="51" hidden="1" customWidth="1"/>
    <col min="9739" max="9739" width="34.28515625" style="51" bestFit="1" customWidth="1"/>
    <col min="9740" max="9740" width="25.42578125" style="51" bestFit="1" customWidth="1"/>
    <col min="9741" max="9741" width="17.42578125" style="51" bestFit="1" customWidth="1"/>
    <col min="9742" max="9742" width="21" style="51" bestFit="1" customWidth="1"/>
    <col min="9743" max="9743" width="23.85546875" style="51" bestFit="1" customWidth="1"/>
    <col min="9744" max="9744" width="17" style="51" customWidth="1"/>
    <col min="9745" max="9745" width="22.140625" style="51" bestFit="1" customWidth="1"/>
    <col min="9746" max="9746" width="38.42578125" style="51" customWidth="1"/>
    <col min="9747" max="9747" width="17.85546875" style="51" customWidth="1"/>
    <col min="9748" max="9748" width="35.5703125" style="51" customWidth="1"/>
    <col min="9749" max="9749" width="27.42578125" style="51" bestFit="1" customWidth="1"/>
    <col min="9750" max="9750" width="11.7109375" style="51" bestFit="1" customWidth="1"/>
    <col min="9751" max="9754" width="10.85546875" style="51" hidden="1" customWidth="1"/>
    <col min="9755" max="9984" width="10.85546875" style="51" hidden="1"/>
    <col min="9985" max="9985" width="44.28515625" style="51" bestFit="1" customWidth="1"/>
    <col min="9986" max="9986" width="46.85546875" style="51" bestFit="1" customWidth="1"/>
    <col min="9987" max="9987" width="32.85546875" style="51" bestFit="1" customWidth="1"/>
    <col min="9988" max="9988" width="65.7109375" style="51" bestFit="1" customWidth="1"/>
    <col min="9989" max="9989" width="61.140625" style="51" bestFit="1" customWidth="1"/>
    <col min="9990" max="9990" width="29.85546875" style="51" bestFit="1" customWidth="1"/>
    <col min="9991" max="9991" width="10.85546875" style="51" hidden="1" customWidth="1"/>
    <col min="9992" max="9992" width="15.28515625" style="51" bestFit="1" customWidth="1"/>
    <col min="9993" max="9994" width="10.85546875" style="51" hidden="1" customWidth="1"/>
    <col min="9995" max="9995" width="34.28515625" style="51" bestFit="1" customWidth="1"/>
    <col min="9996" max="9996" width="25.42578125" style="51" bestFit="1" customWidth="1"/>
    <col min="9997" max="9997" width="17.42578125" style="51" bestFit="1" customWidth="1"/>
    <col min="9998" max="9998" width="21" style="51" bestFit="1" customWidth="1"/>
    <col min="9999" max="9999" width="23.85546875" style="51" bestFit="1" customWidth="1"/>
    <col min="10000" max="10000" width="17" style="51" customWidth="1"/>
    <col min="10001" max="10001" width="22.140625" style="51" bestFit="1" customWidth="1"/>
    <col min="10002" max="10002" width="38.42578125" style="51" customWidth="1"/>
    <col min="10003" max="10003" width="17.85546875" style="51" customWidth="1"/>
    <col min="10004" max="10004" width="35.5703125" style="51" customWidth="1"/>
    <col min="10005" max="10005" width="27.42578125" style="51" bestFit="1" customWidth="1"/>
    <col min="10006" max="10006" width="11.7109375" style="51" bestFit="1" customWidth="1"/>
    <col min="10007" max="10010" width="10.85546875" style="51" hidden="1" customWidth="1"/>
    <col min="10011" max="10240" width="10.85546875" style="51" hidden="1"/>
    <col min="10241" max="10241" width="44.28515625" style="51" bestFit="1" customWidth="1"/>
    <col min="10242" max="10242" width="46.85546875" style="51" bestFit="1" customWidth="1"/>
    <col min="10243" max="10243" width="32.85546875" style="51" bestFit="1" customWidth="1"/>
    <col min="10244" max="10244" width="65.7109375" style="51" bestFit="1" customWidth="1"/>
    <col min="10245" max="10245" width="61.140625" style="51" bestFit="1" customWidth="1"/>
    <col min="10246" max="10246" width="29.85546875" style="51" bestFit="1" customWidth="1"/>
    <col min="10247" max="10247" width="10.85546875" style="51" hidden="1" customWidth="1"/>
    <col min="10248" max="10248" width="15.28515625" style="51" bestFit="1" customWidth="1"/>
    <col min="10249" max="10250" width="10.85546875" style="51" hidden="1" customWidth="1"/>
    <col min="10251" max="10251" width="34.28515625" style="51" bestFit="1" customWidth="1"/>
    <col min="10252" max="10252" width="25.42578125" style="51" bestFit="1" customWidth="1"/>
    <col min="10253" max="10253" width="17.42578125" style="51" bestFit="1" customWidth="1"/>
    <col min="10254" max="10254" width="21" style="51" bestFit="1" customWidth="1"/>
    <col min="10255" max="10255" width="23.85546875" style="51" bestFit="1" customWidth="1"/>
    <col min="10256" max="10256" width="17" style="51" customWidth="1"/>
    <col min="10257" max="10257" width="22.140625" style="51" bestFit="1" customWidth="1"/>
    <col min="10258" max="10258" width="38.42578125" style="51" customWidth="1"/>
    <col min="10259" max="10259" width="17.85546875" style="51" customWidth="1"/>
    <col min="10260" max="10260" width="35.5703125" style="51" customWidth="1"/>
    <col min="10261" max="10261" width="27.42578125" style="51" bestFit="1" customWidth="1"/>
    <col min="10262" max="10262" width="11.7109375" style="51" bestFit="1" customWidth="1"/>
    <col min="10263" max="10266" width="10.85546875" style="51" hidden="1" customWidth="1"/>
    <col min="10267" max="10496" width="10.85546875" style="51" hidden="1"/>
    <col min="10497" max="10497" width="44.28515625" style="51" bestFit="1" customWidth="1"/>
    <col min="10498" max="10498" width="46.85546875" style="51" bestFit="1" customWidth="1"/>
    <col min="10499" max="10499" width="32.85546875" style="51" bestFit="1" customWidth="1"/>
    <col min="10500" max="10500" width="65.7109375" style="51" bestFit="1" customWidth="1"/>
    <col min="10501" max="10501" width="61.140625" style="51" bestFit="1" customWidth="1"/>
    <col min="10502" max="10502" width="29.85546875" style="51" bestFit="1" customWidth="1"/>
    <col min="10503" max="10503" width="10.85546875" style="51" hidden="1" customWidth="1"/>
    <col min="10504" max="10504" width="15.28515625" style="51" bestFit="1" customWidth="1"/>
    <col min="10505" max="10506" width="10.85546875" style="51" hidden="1" customWidth="1"/>
    <col min="10507" max="10507" width="34.28515625" style="51" bestFit="1" customWidth="1"/>
    <col min="10508" max="10508" width="25.42578125" style="51" bestFit="1" customWidth="1"/>
    <col min="10509" max="10509" width="17.42578125" style="51" bestFit="1" customWidth="1"/>
    <col min="10510" max="10510" width="21" style="51" bestFit="1" customWidth="1"/>
    <col min="10511" max="10511" width="23.85546875" style="51" bestFit="1" customWidth="1"/>
    <col min="10512" max="10512" width="17" style="51" customWidth="1"/>
    <col min="10513" max="10513" width="22.140625" style="51" bestFit="1" customWidth="1"/>
    <col min="10514" max="10514" width="38.42578125" style="51" customWidth="1"/>
    <col min="10515" max="10515" width="17.85546875" style="51" customWidth="1"/>
    <col min="10516" max="10516" width="35.5703125" style="51" customWidth="1"/>
    <col min="10517" max="10517" width="27.42578125" style="51" bestFit="1" customWidth="1"/>
    <col min="10518" max="10518" width="11.7109375" style="51" bestFit="1" customWidth="1"/>
    <col min="10519" max="10522" width="10.85546875" style="51" hidden="1" customWidth="1"/>
    <col min="10523" max="10752" width="10.85546875" style="51" hidden="1"/>
    <col min="10753" max="10753" width="44.28515625" style="51" bestFit="1" customWidth="1"/>
    <col min="10754" max="10754" width="46.85546875" style="51" bestFit="1" customWidth="1"/>
    <col min="10755" max="10755" width="32.85546875" style="51" bestFit="1" customWidth="1"/>
    <col min="10756" max="10756" width="65.7109375" style="51" bestFit="1" customWidth="1"/>
    <col min="10757" max="10757" width="61.140625" style="51" bestFit="1" customWidth="1"/>
    <col min="10758" max="10758" width="29.85546875" style="51" bestFit="1" customWidth="1"/>
    <col min="10759" max="10759" width="10.85546875" style="51" hidden="1" customWidth="1"/>
    <col min="10760" max="10760" width="15.28515625" style="51" bestFit="1" customWidth="1"/>
    <col min="10761" max="10762" width="10.85546875" style="51" hidden="1" customWidth="1"/>
    <col min="10763" max="10763" width="34.28515625" style="51" bestFit="1" customWidth="1"/>
    <col min="10764" max="10764" width="25.42578125" style="51" bestFit="1" customWidth="1"/>
    <col min="10765" max="10765" width="17.42578125" style="51" bestFit="1" customWidth="1"/>
    <col min="10766" max="10766" width="21" style="51" bestFit="1" customWidth="1"/>
    <col min="10767" max="10767" width="23.85546875" style="51" bestFit="1" customWidth="1"/>
    <col min="10768" max="10768" width="17" style="51" customWidth="1"/>
    <col min="10769" max="10769" width="22.140625" style="51" bestFit="1" customWidth="1"/>
    <col min="10770" max="10770" width="38.42578125" style="51" customWidth="1"/>
    <col min="10771" max="10771" width="17.85546875" style="51" customWidth="1"/>
    <col min="10772" max="10772" width="35.5703125" style="51" customWidth="1"/>
    <col min="10773" max="10773" width="27.42578125" style="51" bestFit="1" customWidth="1"/>
    <col min="10774" max="10774" width="11.7109375" style="51" bestFit="1" customWidth="1"/>
    <col min="10775" max="10778" width="10.85546875" style="51" hidden="1" customWidth="1"/>
    <col min="10779" max="11008" width="10.85546875" style="51" hidden="1"/>
    <col min="11009" max="11009" width="44.28515625" style="51" bestFit="1" customWidth="1"/>
    <col min="11010" max="11010" width="46.85546875" style="51" bestFit="1" customWidth="1"/>
    <col min="11011" max="11011" width="32.85546875" style="51" bestFit="1" customWidth="1"/>
    <col min="11012" max="11012" width="65.7109375" style="51" bestFit="1" customWidth="1"/>
    <col min="11013" max="11013" width="61.140625" style="51" bestFit="1" customWidth="1"/>
    <col min="11014" max="11014" width="29.85546875" style="51" bestFit="1" customWidth="1"/>
    <col min="11015" max="11015" width="10.85546875" style="51" hidden="1" customWidth="1"/>
    <col min="11016" max="11016" width="15.28515625" style="51" bestFit="1" customWidth="1"/>
    <col min="11017" max="11018" width="10.85546875" style="51" hidden="1" customWidth="1"/>
    <col min="11019" max="11019" width="34.28515625" style="51" bestFit="1" customWidth="1"/>
    <col min="11020" max="11020" width="25.42578125" style="51" bestFit="1" customWidth="1"/>
    <col min="11021" max="11021" width="17.42578125" style="51" bestFit="1" customWidth="1"/>
    <col min="11022" max="11022" width="21" style="51" bestFit="1" customWidth="1"/>
    <col min="11023" max="11023" width="23.85546875" style="51" bestFit="1" customWidth="1"/>
    <col min="11024" max="11024" width="17" style="51" customWidth="1"/>
    <col min="11025" max="11025" width="22.140625" style="51" bestFit="1" customWidth="1"/>
    <col min="11026" max="11026" width="38.42578125" style="51" customWidth="1"/>
    <col min="11027" max="11027" width="17.85546875" style="51" customWidth="1"/>
    <col min="11028" max="11028" width="35.5703125" style="51" customWidth="1"/>
    <col min="11029" max="11029" width="27.42578125" style="51" bestFit="1" customWidth="1"/>
    <col min="11030" max="11030" width="11.7109375" style="51" bestFit="1" customWidth="1"/>
    <col min="11031" max="11034" width="10.85546875" style="51" hidden="1" customWidth="1"/>
    <col min="11035" max="11264" width="10.85546875" style="51" hidden="1"/>
    <col min="11265" max="11265" width="44.28515625" style="51" bestFit="1" customWidth="1"/>
    <col min="11266" max="11266" width="46.85546875" style="51" bestFit="1" customWidth="1"/>
    <col min="11267" max="11267" width="32.85546875" style="51" bestFit="1" customWidth="1"/>
    <col min="11268" max="11268" width="65.7109375" style="51" bestFit="1" customWidth="1"/>
    <col min="11269" max="11269" width="61.140625" style="51" bestFit="1" customWidth="1"/>
    <col min="11270" max="11270" width="29.85546875" style="51" bestFit="1" customWidth="1"/>
    <col min="11271" max="11271" width="10.85546875" style="51" hidden="1" customWidth="1"/>
    <col min="11272" max="11272" width="15.28515625" style="51" bestFit="1" customWidth="1"/>
    <col min="11273" max="11274" width="10.85546875" style="51" hidden="1" customWidth="1"/>
    <col min="11275" max="11275" width="34.28515625" style="51" bestFit="1" customWidth="1"/>
    <col min="11276" max="11276" width="25.42578125" style="51" bestFit="1" customWidth="1"/>
    <col min="11277" max="11277" width="17.42578125" style="51" bestFit="1" customWidth="1"/>
    <col min="11278" max="11278" width="21" style="51" bestFit="1" customWidth="1"/>
    <col min="11279" max="11279" width="23.85546875" style="51" bestFit="1" customWidth="1"/>
    <col min="11280" max="11280" width="17" style="51" customWidth="1"/>
    <col min="11281" max="11281" width="22.140625" style="51" bestFit="1" customWidth="1"/>
    <col min="11282" max="11282" width="38.42578125" style="51" customWidth="1"/>
    <col min="11283" max="11283" width="17.85546875" style="51" customWidth="1"/>
    <col min="11284" max="11284" width="35.5703125" style="51" customWidth="1"/>
    <col min="11285" max="11285" width="27.42578125" style="51" bestFit="1" customWidth="1"/>
    <col min="11286" max="11286" width="11.7109375" style="51" bestFit="1" customWidth="1"/>
    <col min="11287" max="11290" width="10.85546875" style="51" hidden="1" customWidth="1"/>
    <col min="11291" max="11520" width="10.85546875" style="51" hidden="1"/>
    <col min="11521" max="11521" width="44.28515625" style="51" bestFit="1" customWidth="1"/>
    <col min="11522" max="11522" width="46.85546875" style="51" bestFit="1" customWidth="1"/>
    <col min="11523" max="11523" width="32.85546875" style="51" bestFit="1" customWidth="1"/>
    <col min="11524" max="11524" width="65.7109375" style="51" bestFit="1" customWidth="1"/>
    <col min="11525" max="11525" width="61.140625" style="51" bestFit="1" customWidth="1"/>
    <col min="11526" max="11526" width="29.85546875" style="51" bestFit="1" customWidth="1"/>
    <col min="11527" max="11527" width="10.85546875" style="51" hidden="1" customWidth="1"/>
    <col min="11528" max="11528" width="15.28515625" style="51" bestFit="1" customWidth="1"/>
    <col min="11529" max="11530" width="10.85546875" style="51" hidden="1" customWidth="1"/>
    <col min="11531" max="11531" width="34.28515625" style="51" bestFit="1" customWidth="1"/>
    <col min="11532" max="11532" width="25.42578125" style="51" bestFit="1" customWidth="1"/>
    <col min="11533" max="11533" width="17.42578125" style="51" bestFit="1" customWidth="1"/>
    <col min="11534" max="11534" width="21" style="51" bestFit="1" customWidth="1"/>
    <col min="11535" max="11535" width="23.85546875" style="51" bestFit="1" customWidth="1"/>
    <col min="11536" max="11536" width="17" style="51" customWidth="1"/>
    <col min="11537" max="11537" width="22.140625" style="51" bestFit="1" customWidth="1"/>
    <col min="11538" max="11538" width="38.42578125" style="51" customWidth="1"/>
    <col min="11539" max="11539" width="17.85546875" style="51" customWidth="1"/>
    <col min="11540" max="11540" width="35.5703125" style="51" customWidth="1"/>
    <col min="11541" max="11541" width="27.42578125" style="51" bestFit="1" customWidth="1"/>
    <col min="11542" max="11542" width="11.7109375" style="51" bestFit="1" customWidth="1"/>
    <col min="11543" max="11546" width="10.85546875" style="51" hidden="1" customWidth="1"/>
    <col min="11547" max="11776" width="10.85546875" style="51" hidden="1"/>
    <col min="11777" max="11777" width="44.28515625" style="51" bestFit="1" customWidth="1"/>
    <col min="11778" max="11778" width="46.85546875" style="51" bestFit="1" customWidth="1"/>
    <col min="11779" max="11779" width="32.85546875" style="51" bestFit="1" customWidth="1"/>
    <col min="11780" max="11780" width="65.7109375" style="51" bestFit="1" customWidth="1"/>
    <col min="11781" max="11781" width="61.140625" style="51" bestFit="1" customWidth="1"/>
    <col min="11782" max="11782" width="29.85546875" style="51" bestFit="1" customWidth="1"/>
    <col min="11783" max="11783" width="10.85546875" style="51" hidden="1" customWidth="1"/>
    <col min="11784" max="11784" width="15.28515625" style="51" bestFit="1" customWidth="1"/>
    <col min="11785" max="11786" width="10.85546875" style="51" hidden="1" customWidth="1"/>
    <col min="11787" max="11787" width="34.28515625" style="51" bestFit="1" customWidth="1"/>
    <col min="11788" max="11788" width="25.42578125" style="51" bestFit="1" customWidth="1"/>
    <col min="11789" max="11789" width="17.42578125" style="51" bestFit="1" customWidth="1"/>
    <col min="11790" max="11790" width="21" style="51" bestFit="1" customWidth="1"/>
    <col min="11791" max="11791" width="23.85546875" style="51" bestFit="1" customWidth="1"/>
    <col min="11792" max="11792" width="17" style="51" customWidth="1"/>
    <col min="11793" max="11793" width="22.140625" style="51" bestFit="1" customWidth="1"/>
    <col min="11794" max="11794" width="38.42578125" style="51" customWidth="1"/>
    <col min="11795" max="11795" width="17.85546875" style="51" customWidth="1"/>
    <col min="11796" max="11796" width="35.5703125" style="51" customWidth="1"/>
    <col min="11797" max="11797" width="27.42578125" style="51" bestFit="1" customWidth="1"/>
    <col min="11798" max="11798" width="11.7109375" style="51" bestFit="1" customWidth="1"/>
    <col min="11799" max="11802" width="10.85546875" style="51" hidden="1" customWidth="1"/>
    <col min="11803" max="12032" width="10.85546875" style="51" hidden="1"/>
    <col min="12033" max="12033" width="44.28515625" style="51" bestFit="1" customWidth="1"/>
    <col min="12034" max="12034" width="46.85546875" style="51" bestFit="1" customWidth="1"/>
    <col min="12035" max="12035" width="32.85546875" style="51" bestFit="1" customWidth="1"/>
    <col min="12036" max="12036" width="65.7109375" style="51" bestFit="1" customWidth="1"/>
    <col min="12037" max="12037" width="61.140625" style="51" bestFit="1" customWidth="1"/>
    <col min="12038" max="12038" width="29.85546875" style="51" bestFit="1" customWidth="1"/>
    <col min="12039" max="12039" width="10.85546875" style="51" hidden="1" customWidth="1"/>
    <col min="12040" max="12040" width="15.28515625" style="51" bestFit="1" customWidth="1"/>
    <col min="12041" max="12042" width="10.85546875" style="51" hidden="1" customWidth="1"/>
    <col min="12043" max="12043" width="34.28515625" style="51" bestFit="1" customWidth="1"/>
    <col min="12044" max="12044" width="25.42578125" style="51" bestFit="1" customWidth="1"/>
    <col min="12045" max="12045" width="17.42578125" style="51" bestFit="1" customWidth="1"/>
    <col min="12046" max="12046" width="21" style="51" bestFit="1" customWidth="1"/>
    <col min="12047" max="12047" width="23.85546875" style="51" bestFit="1" customWidth="1"/>
    <col min="12048" max="12048" width="17" style="51" customWidth="1"/>
    <col min="12049" max="12049" width="22.140625" style="51" bestFit="1" customWidth="1"/>
    <col min="12050" max="12050" width="38.42578125" style="51" customWidth="1"/>
    <col min="12051" max="12051" width="17.85546875" style="51" customWidth="1"/>
    <col min="12052" max="12052" width="35.5703125" style="51" customWidth="1"/>
    <col min="12053" max="12053" width="27.42578125" style="51" bestFit="1" customWidth="1"/>
    <col min="12054" max="12054" width="11.7109375" style="51" bestFit="1" customWidth="1"/>
    <col min="12055" max="12058" width="10.85546875" style="51" hidden="1" customWidth="1"/>
    <col min="12059" max="12288" width="10.85546875" style="51" hidden="1"/>
    <col min="12289" max="12289" width="44.28515625" style="51" bestFit="1" customWidth="1"/>
    <col min="12290" max="12290" width="46.85546875" style="51" bestFit="1" customWidth="1"/>
    <col min="12291" max="12291" width="32.85546875" style="51" bestFit="1" customWidth="1"/>
    <col min="12292" max="12292" width="65.7109375" style="51" bestFit="1" customWidth="1"/>
    <col min="12293" max="12293" width="61.140625" style="51" bestFit="1" customWidth="1"/>
    <col min="12294" max="12294" width="29.85546875" style="51" bestFit="1" customWidth="1"/>
    <col min="12295" max="12295" width="10.85546875" style="51" hidden="1" customWidth="1"/>
    <col min="12296" max="12296" width="15.28515625" style="51" bestFit="1" customWidth="1"/>
    <col min="12297" max="12298" width="10.85546875" style="51" hidden="1" customWidth="1"/>
    <col min="12299" max="12299" width="34.28515625" style="51" bestFit="1" customWidth="1"/>
    <col min="12300" max="12300" width="25.42578125" style="51" bestFit="1" customWidth="1"/>
    <col min="12301" max="12301" width="17.42578125" style="51" bestFit="1" customWidth="1"/>
    <col min="12302" max="12302" width="21" style="51" bestFit="1" customWidth="1"/>
    <col min="12303" max="12303" width="23.85546875" style="51" bestFit="1" customWidth="1"/>
    <col min="12304" max="12304" width="17" style="51" customWidth="1"/>
    <col min="12305" max="12305" width="22.140625" style="51" bestFit="1" customWidth="1"/>
    <col min="12306" max="12306" width="38.42578125" style="51" customWidth="1"/>
    <col min="12307" max="12307" width="17.85546875" style="51" customWidth="1"/>
    <col min="12308" max="12308" width="35.5703125" style="51" customWidth="1"/>
    <col min="12309" max="12309" width="27.42578125" style="51" bestFit="1" customWidth="1"/>
    <col min="12310" max="12310" width="11.7109375" style="51" bestFit="1" customWidth="1"/>
    <col min="12311" max="12314" width="10.85546875" style="51" hidden="1" customWidth="1"/>
    <col min="12315" max="12544" width="10.85546875" style="51" hidden="1"/>
    <col min="12545" max="12545" width="44.28515625" style="51" bestFit="1" customWidth="1"/>
    <col min="12546" max="12546" width="46.85546875" style="51" bestFit="1" customWidth="1"/>
    <col min="12547" max="12547" width="32.85546875" style="51" bestFit="1" customWidth="1"/>
    <col min="12548" max="12548" width="65.7109375" style="51" bestFit="1" customWidth="1"/>
    <col min="12549" max="12549" width="61.140625" style="51" bestFit="1" customWidth="1"/>
    <col min="12550" max="12550" width="29.85546875" style="51" bestFit="1" customWidth="1"/>
    <col min="12551" max="12551" width="10.85546875" style="51" hidden="1" customWidth="1"/>
    <col min="12552" max="12552" width="15.28515625" style="51" bestFit="1" customWidth="1"/>
    <col min="12553" max="12554" width="10.85546875" style="51" hidden="1" customWidth="1"/>
    <col min="12555" max="12555" width="34.28515625" style="51" bestFit="1" customWidth="1"/>
    <col min="12556" max="12556" width="25.42578125" style="51" bestFit="1" customWidth="1"/>
    <col min="12557" max="12557" width="17.42578125" style="51" bestFit="1" customWidth="1"/>
    <col min="12558" max="12558" width="21" style="51" bestFit="1" customWidth="1"/>
    <col min="12559" max="12559" width="23.85546875" style="51" bestFit="1" customWidth="1"/>
    <col min="12560" max="12560" width="17" style="51" customWidth="1"/>
    <col min="12561" max="12561" width="22.140625" style="51" bestFit="1" customWidth="1"/>
    <col min="12562" max="12562" width="38.42578125" style="51" customWidth="1"/>
    <col min="12563" max="12563" width="17.85546875" style="51" customWidth="1"/>
    <col min="12564" max="12564" width="35.5703125" style="51" customWidth="1"/>
    <col min="12565" max="12565" width="27.42578125" style="51" bestFit="1" customWidth="1"/>
    <col min="12566" max="12566" width="11.7109375" style="51" bestFit="1" customWidth="1"/>
    <col min="12567" max="12570" width="10.85546875" style="51" hidden="1" customWidth="1"/>
    <col min="12571" max="12800" width="10.85546875" style="51" hidden="1"/>
    <col min="12801" max="12801" width="44.28515625" style="51" bestFit="1" customWidth="1"/>
    <col min="12802" max="12802" width="46.85546875" style="51" bestFit="1" customWidth="1"/>
    <col min="12803" max="12803" width="32.85546875" style="51" bestFit="1" customWidth="1"/>
    <col min="12804" max="12804" width="65.7109375" style="51" bestFit="1" customWidth="1"/>
    <col min="12805" max="12805" width="61.140625" style="51" bestFit="1" customWidth="1"/>
    <col min="12806" max="12806" width="29.85546875" style="51" bestFit="1" customWidth="1"/>
    <col min="12807" max="12807" width="10.85546875" style="51" hidden="1" customWidth="1"/>
    <col min="12808" max="12808" width="15.28515625" style="51" bestFit="1" customWidth="1"/>
    <col min="12809" max="12810" width="10.85546875" style="51" hidden="1" customWidth="1"/>
    <col min="12811" max="12811" width="34.28515625" style="51" bestFit="1" customWidth="1"/>
    <col min="12812" max="12812" width="25.42578125" style="51" bestFit="1" customWidth="1"/>
    <col min="12813" max="12813" width="17.42578125" style="51" bestFit="1" customWidth="1"/>
    <col min="12814" max="12814" width="21" style="51" bestFit="1" customWidth="1"/>
    <col min="12815" max="12815" width="23.85546875" style="51" bestFit="1" customWidth="1"/>
    <col min="12816" max="12816" width="17" style="51" customWidth="1"/>
    <col min="12817" max="12817" width="22.140625" style="51" bestFit="1" customWidth="1"/>
    <col min="12818" max="12818" width="38.42578125" style="51" customWidth="1"/>
    <col min="12819" max="12819" width="17.85546875" style="51" customWidth="1"/>
    <col min="12820" max="12820" width="35.5703125" style="51" customWidth="1"/>
    <col min="12821" max="12821" width="27.42578125" style="51" bestFit="1" customWidth="1"/>
    <col min="12822" max="12822" width="11.7109375" style="51" bestFit="1" customWidth="1"/>
    <col min="12823" max="12826" width="10.85546875" style="51" hidden="1" customWidth="1"/>
    <col min="12827" max="13056" width="10.85546875" style="51" hidden="1"/>
    <col min="13057" max="13057" width="44.28515625" style="51" bestFit="1" customWidth="1"/>
    <col min="13058" max="13058" width="46.85546875" style="51" bestFit="1" customWidth="1"/>
    <col min="13059" max="13059" width="32.85546875" style="51" bestFit="1" customWidth="1"/>
    <col min="13060" max="13060" width="65.7109375" style="51" bestFit="1" customWidth="1"/>
    <col min="13061" max="13061" width="61.140625" style="51" bestFit="1" customWidth="1"/>
    <col min="13062" max="13062" width="29.85546875" style="51" bestFit="1" customWidth="1"/>
    <col min="13063" max="13063" width="10.85546875" style="51" hidden="1" customWidth="1"/>
    <col min="13064" max="13064" width="15.28515625" style="51" bestFit="1" customWidth="1"/>
    <col min="13065" max="13066" width="10.85546875" style="51" hidden="1" customWidth="1"/>
    <col min="13067" max="13067" width="34.28515625" style="51" bestFit="1" customWidth="1"/>
    <col min="13068" max="13068" width="25.42578125" style="51" bestFit="1" customWidth="1"/>
    <col min="13069" max="13069" width="17.42578125" style="51" bestFit="1" customWidth="1"/>
    <col min="13070" max="13070" width="21" style="51" bestFit="1" customWidth="1"/>
    <col min="13071" max="13071" width="23.85546875" style="51" bestFit="1" customWidth="1"/>
    <col min="13072" max="13072" width="17" style="51" customWidth="1"/>
    <col min="13073" max="13073" width="22.140625" style="51" bestFit="1" customWidth="1"/>
    <col min="13074" max="13074" width="38.42578125" style="51" customWidth="1"/>
    <col min="13075" max="13075" width="17.85546875" style="51" customWidth="1"/>
    <col min="13076" max="13076" width="35.5703125" style="51" customWidth="1"/>
    <col min="13077" max="13077" width="27.42578125" style="51" bestFit="1" customWidth="1"/>
    <col min="13078" max="13078" width="11.7109375" style="51" bestFit="1" customWidth="1"/>
    <col min="13079" max="13082" width="10.85546875" style="51" hidden="1" customWidth="1"/>
    <col min="13083" max="13312" width="10.85546875" style="51" hidden="1"/>
    <col min="13313" max="13313" width="44.28515625" style="51" bestFit="1" customWidth="1"/>
    <col min="13314" max="13314" width="46.85546875" style="51" bestFit="1" customWidth="1"/>
    <col min="13315" max="13315" width="32.85546875" style="51" bestFit="1" customWidth="1"/>
    <col min="13316" max="13316" width="65.7109375" style="51" bestFit="1" customWidth="1"/>
    <col min="13317" max="13317" width="61.140625" style="51" bestFit="1" customWidth="1"/>
    <col min="13318" max="13318" width="29.85546875" style="51" bestFit="1" customWidth="1"/>
    <col min="13319" max="13319" width="10.85546875" style="51" hidden="1" customWidth="1"/>
    <col min="13320" max="13320" width="15.28515625" style="51" bestFit="1" customWidth="1"/>
    <col min="13321" max="13322" width="10.85546875" style="51" hidden="1" customWidth="1"/>
    <col min="13323" max="13323" width="34.28515625" style="51" bestFit="1" customWidth="1"/>
    <col min="13324" max="13324" width="25.42578125" style="51" bestFit="1" customWidth="1"/>
    <col min="13325" max="13325" width="17.42578125" style="51" bestFit="1" customWidth="1"/>
    <col min="13326" max="13326" width="21" style="51" bestFit="1" customWidth="1"/>
    <col min="13327" max="13327" width="23.85546875" style="51" bestFit="1" customWidth="1"/>
    <col min="13328" max="13328" width="17" style="51" customWidth="1"/>
    <col min="13329" max="13329" width="22.140625" style="51" bestFit="1" customWidth="1"/>
    <col min="13330" max="13330" width="38.42578125" style="51" customWidth="1"/>
    <col min="13331" max="13331" width="17.85546875" style="51" customWidth="1"/>
    <col min="13332" max="13332" width="35.5703125" style="51" customWidth="1"/>
    <col min="13333" max="13333" width="27.42578125" style="51" bestFit="1" customWidth="1"/>
    <col min="13334" max="13334" width="11.7109375" style="51" bestFit="1" customWidth="1"/>
    <col min="13335" max="13338" width="10.85546875" style="51" hidden="1" customWidth="1"/>
    <col min="13339" max="13568" width="10.85546875" style="51" hidden="1"/>
    <col min="13569" max="13569" width="44.28515625" style="51" bestFit="1" customWidth="1"/>
    <col min="13570" max="13570" width="46.85546875" style="51" bestFit="1" customWidth="1"/>
    <col min="13571" max="13571" width="32.85546875" style="51" bestFit="1" customWidth="1"/>
    <col min="13572" max="13572" width="65.7109375" style="51" bestFit="1" customWidth="1"/>
    <col min="13573" max="13573" width="61.140625" style="51" bestFit="1" customWidth="1"/>
    <col min="13574" max="13574" width="29.85546875" style="51" bestFit="1" customWidth="1"/>
    <col min="13575" max="13575" width="10.85546875" style="51" hidden="1" customWidth="1"/>
    <col min="13576" max="13576" width="15.28515625" style="51" bestFit="1" customWidth="1"/>
    <col min="13577" max="13578" width="10.85546875" style="51" hidden="1" customWidth="1"/>
    <col min="13579" max="13579" width="34.28515625" style="51" bestFit="1" customWidth="1"/>
    <col min="13580" max="13580" width="25.42578125" style="51" bestFit="1" customWidth="1"/>
    <col min="13581" max="13581" width="17.42578125" style="51" bestFit="1" customWidth="1"/>
    <col min="13582" max="13582" width="21" style="51" bestFit="1" customWidth="1"/>
    <col min="13583" max="13583" width="23.85546875" style="51" bestFit="1" customWidth="1"/>
    <col min="13584" max="13584" width="17" style="51" customWidth="1"/>
    <col min="13585" max="13585" width="22.140625" style="51" bestFit="1" customWidth="1"/>
    <col min="13586" max="13586" width="38.42578125" style="51" customWidth="1"/>
    <col min="13587" max="13587" width="17.85546875" style="51" customWidth="1"/>
    <col min="13588" max="13588" width="35.5703125" style="51" customWidth="1"/>
    <col min="13589" max="13589" width="27.42578125" style="51" bestFit="1" customWidth="1"/>
    <col min="13590" max="13590" width="11.7109375" style="51" bestFit="1" customWidth="1"/>
    <col min="13591" max="13594" width="10.85546875" style="51" hidden="1" customWidth="1"/>
    <col min="13595" max="13824" width="10.85546875" style="51" hidden="1"/>
    <col min="13825" max="13825" width="44.28515625" style="51" bestFit="1" customWidth="1"/>
    <col min="13826" max="13826" width="46.85546875" style="51" bestFit="1" customWidth="1"/>
    <col min="13827" max="13827" width="32.85546875" style="51" bestFit="1" customWidth="1"/>
    <col min="13828" max="13828" width="65.7109375" style="51" bestFit="1" customWidth="1"/>
    <col min="13829" max="13829" width="61.140625" style="51" bestFit="1" customWidth="1"/>
    <col min="13830" max="13830" width="29.85546875" style="51" bestFit="1" customWidth="1"/>
    <col min="13831" max="13831" width="10.85546875" style="51" hidden="1" customWidth="1"/>
    <col min="13832" max="13832" width="15.28515625" style="51" bestFit="1" customWidth="1"/>
    <col min="13833" max="13834" width="10.85546875" style="51" hidden="1" customWidth="1"/>
    <col min="13835" max="13835" width="34.28515625" style="51" bestFit="1" customWidth="1"/>
    <col min="13836" max="13836" width="25.42578125" style="51" bestFit="1" customWidth="1"/>
    <col min="13837" max="13837" width="17.42578125" style="51" bestFit="1" customWidth="1"/>
    <col min="13838" max="13838" width="21" style="51" bestFit="1" customWidth="1"/>
    <col min="13839" max="13839" width="23.85546875" style="51" bestFit="1" customWidth="1"/>
    <col min="13840" max="13840" width="17" style="51" customWidth="1"/>
    <col min="13841" max="13841" width="22.140625" style="51" bestFit="1" customWidth="1"/>
    <col min="13842" max="13842" width="38.42578125" style="51" customWidth="1"/>
    <col min="13843" max="13843" width="17.85546875" style="51" customWidth="1"/>
    <col min="13844" max="13844" width="35.5703125" style="51" customWidth="1"/>
    <col min="13845" max="13845" width="27.42578125" style="51" bestFit="1" customWidth="1"/>
    <col min="13846" max="13846" width="11.7109375" style="51" bestFit="1" customWidth="1"/>
    <col min="13847" max="13850" width="10.85546875" style="51" hidden="1" customWidth="1"/>
    <col min="13851" max="14080" width="10.85546875" style="51" hidden="1"/>
    <col min="14081" max="14081" width="44.28515625" style="51" bestFit="1" customWidth="1"/>
    <col min="14082" max="14082" width="46.85546875" style="51" bestFit="1" customWidth="1"/>
    <col min="14083" max="14083" width="32.85546875" style="51" bestFit="1" customWidth="1"/>
    <col min="14084" max="14084" width="65.7109375" style="51" bestFit="1" customWidth="1"/>
    <col min="14085" max="14085" width="61.140625" style="51" bestFit="1" customWidth="1"/>
    <col min="14086" max="14086" width="29.85546875" style="51" bestFit="1" customWidth="1"/>
    <col min="14087" max="14087" width="10.85546875" style="51" hidden="1" customWidth="1"/>
    <col min="14088" max="14088" width="15.28515625" style="51" bestFit="1" customWidth="1"/>
    <col min="14089" max="14090" width="10.85546875" style="51" hidden="1" customWidth="1"/>
    <col min="14091" max="14091" width="34.28515625" style="51" bestFit="1" customWidth="1"/>
    <col min="14092" max="14092" width="25.42578125" style="51" bestFit="1" customWidth="1"/>
    <col min="14093" max="14093" width="17.42578125" style="51" bestFit="1" customWidth="1"/>
    <col min="14094" max="14094" width="21" style="51" bestFit="1" customWidth="1"/>
    <col min="14095" max="14095" width="23.85546875" style="51" bestFit="1" customWidth="1"/>
    <col min="14096" max="14096" width="17" style="51" customWidth="1"/>
    <col min="14097" max="14097" width="22.140625" style="51" bestFit="1" customWidth="1"/>
    <col min="14098" max="14098" width="38.42578125" style="51" customWidth="1"/>
    <col min="14099" max="14099" width="17.85546875" style="51" customWidth="1"/>
    <col min="14100" max="14100" width="35.5703125" style="51" customWidth="1"/>
    <col min="14101" max="14101" width="27.42578125" style="51" bestFit="1" customWidth="1"/>
    <col min="14102" max="14102" width="11.7109375" style="51" bestFit="1" customWidth="1"/>
    <col min="14103" max="14106" width="10.85546875" style="51" hidden="1" customWidth="1"/>
    <col min="14107" max="14336" width="10.85546875" style="51" hidden="1"/>
    <col min="14337" max="14337" width="44.28515625" style="51" bestFit="1" customWidth="1"/>
    <col min="14338" max="14338" width="46.85546875" style="51" bestFit="1" customWidth="1"/>
    <col min="14339" max="14339" width="32.85546875" style="51" bestFit="1" customWidth="1"/>
    <col min="14340" max="14340" width="65.7109375" style="51" bestFit="1" customWidth="1"/>
    <col min="14341" max="14341" width="61.140625" style="51" bestFit="1" customWidth="1"/>
    <col min="14342" max="14342" width="29.85546875" style="51" bestFit="1" customWidth="1"/>
    <col min="14343" max="14343" width="10.85546875" style="51" hidden="1" customWidth="1"/>
    <col min="14344" max="14344" width="15.28515625" style="51" bestFit="1" customWidth="1"/>
    <col min="14345" max="14346" width="10.85546875" style="51" hidden="1" customWidth="1"/>
    <col min="14347" max="14347" width="34.28515625" style="51" bestFit="1" customWidth="1"/>
    <col min="14348" max="14348" width="25.42578125" style="51" bestFit="1" customWidth="1"/>
    <col min="14349" max="14349" width="17.42578125" style="51" bestFit="1" customWidth="1"/>
    <col min="14350" max="14350" width="21" style="51" bestFit="1" customWidth="1"/>
    <col min="14351" max="14351" width="23.85546875" style="51" bestFit="1" customWidth="1"/>
    <col min="14352" max="14352" width="17" style="51" customWidth="1"/>
    <col min="14353" max="14353" width="22.140625" style="51" bestFit="1" customWidth="1"/>
    <col min="14354" max="14354" width="38.42578125" style="51" customWidth="1"/>
    <col min="14355" max="14355" width="17.85546875" style="51" customWidth="1"/>
    <col min="14356" max="14356" width="35.5703125" style="51" customWidth="1"/>
    <col min="14357" max="14357" width="27.42578125" style="51" bestFit="1" customWidth="1"/>
    <col min="14358" max="14358" width="11.7109375" style="51" bestFit="1" customWidth="1"/>
    <col min="14359" max="14362" width="10.85546875" style="51" hidden="1" customWidth="1"/>
    <col min="14363" max="14592" width="10.85546875" style="51" hidden="1"/>
    <col min="14593" max="14593" width="44.28515625" style="51" bestFit="1" customWidth="1"/>
    <col min="14594" max="14594" width="46.85546875" style="51" bestFit="1" customWidth="1"/>
    <col min="14595" max="14595" width="32.85546875" style="51" bestFit="1" customWidth="1"/>
    <col min="14596" max="14596" width="65.7109375" style="51" bestFit="1" customWidth="1"/>
    <col min="14597" max="14597" width="61.140625" style="51" bestFit="1" customWidth="1"/>
    <col min="14598" max="14598" width="29.85546875" style="51" bestFit="1" customWidth="1"/>
    <col min="14599" max="14599" width="10.85546875" style="51" hidden="1" customWidth="1"/>
    <col min="14600" max="14600" width="15.28515625" style="51" bestFit="1" customWidth="1"/>
    <col min="14601" max="14602" width="10.85546875" style="51" hidden="1" customWidth="1"/>
    <col min="14603" max="14603" width="34.28515625" style="51" bestFit="1" customWidth="1"/>
    <col min="14604" max="14604" width="25.42578125" style="51" bestFit="1" customWidth="1"/>
    <col min="14605" max="14605" width="17.42578125" style="51" bestFit="1" customWidth="1"/>
    <col min="14606" max="14606" width="21" style="51" bestFit="1" customWidth="1"/>
    <col min="14607" max="14607" width="23.85546875" style="51" bestFit="1" customWidth="1"/>
    <col min="14608" max="14608" width="17" style="51" customWidth="1"/>
    <col min="14609" max="14609" width="22.140625" style="51" bestFit="1" customWidth="1"/>
    <col min="14610" max="14610" width="38.42578125" style="51" customWidth="1"/>
    <col min="14611" max="14611" width="17.85546875" style="51" customWidth="1"/>
    <col min="14612" max="14612" width="35.5703125" style="51" customWidth="1"/>
    <col min="14613" max="14613" width="27.42578125" style="51" bestFit="1" customWidth="1"/>
    <col min="14614" max="14614" width="11.7109375" style="51" bestFit="1" customWidth="1"/>
    <col min="14615" max="14618" width="10.85546875" style="51" hidden="1" customWidth="1"/>
    <col min="14619" max="14848" width="10.85546875" style="51" hidden="1"/>
    <col min="14849" max="14849" width="44.28515625" style="51" bestFit="1" customWidth="1"/>
    <col min="14850" max="14850" width="46.85546875" style="51" bestFit="1" customWidth="1"/>
    <col min="14851" max="14851" width="32.85546875" style="51" bestFit="1" customWidth="1"/>
    <col min="14852" max="14852" width="65.7109375" style="51" bestFit="1" customWidth="1"/>
    <col min="14853" max="14853" width="61.140625" style="51" bestFit="1" customWidth="1"/>
    <col min="14854" max="14854" width="29.85546875" style="51" bestFit="1" customWidth="1"/>
    <col min="14855" max="14855" width="10.85546875" style="51" hidden="1" customWidth="1"/>
    <col min="14856" max="14856" width="15.28515625" style="51" bestFit="1" customWidth="1"/>
    <col min="14857" max="14858" width="10.85546875" style="51" hidden="1" customWidth="1"/>
    <col min="14859" max="14859" width="34.28515625" style="51" bestFit="1" customWidth="1"/>
    <col min="14860" max="14860" width="25.42578125" style="51" bestFit="1" customWidth="1"/>
    <col min="14861" max="14861" width="17.42578125" style="51" bestFit="1" customWidth="1"/>
    <col min="14862" max="14862" width="21" style="51" bestFit="1" customWidth="1"/>
    <col min="14863" max="14863" width="23.85546875" style="51" bestFit="1" customWidth="1"/>
    <col min="14864" max="14864" width="17" style="51" customWidth="1"/>
    <col min="14865" max="14865" width="22.140625" style="51" bestFit="1" customWidth="1"/>
    <col min="14866" max="14866" width="38.42578125" style="51" customWidth="1"/>
    <col min="14867" max="14867" width="17.85546875" style="51" customWidth="1"/>
    <col min="14868" max="14868" width="35.5703125" style="51" customWidth="1"/>
    <col min="14869" max="14869" width="27.42578125" style="51" bestFit="1" customWidth="1"/>
    <col min="14870" max="14870" width="11.7109375" style="51" bestFit="1" customWidth="1"/>
    <col min="14871" max="14874" width="10.85546875" style="51" hidden="1" customWidth="1"/>
    <col min="14875" max="15104" width="10.85546875" style="51" hidden="1"/>
    <col min="15105" max="15105" width="44.28515625" style="51" bestFit="1" customWidth="1"/>
    <col min="15106" max="15106" width="46.85546875" style="51" bestFit="1" customWidth="1"/>
    <col min="15107" max="15107" width="32.85546875" style="51" bestFit="1" customWidth="1"/>
    <col min="15108" max="15108" width="65.7109375" style="51" bestFit="1" customWidth="1"/>
    <col min="15109" max="15109" width="61.140625" style="51" bestFit="1" customWidth="1"/>
    <col min="15110" max="15110" width="29.85546875" style="51" bestFit="1" customWidth="1"/>
    <col min="15111" max="15111" width="10.85546875" style="51" hidden="1" customWidth="1"/>
    <col min="15112" max="15112" width="15.28515625" style="51" bestFit="1" customWidth="1"/>
    <col min="15113" max="15114" width="10.85546875" style="51" hidden="1" customWidth="1"/>
    <col min="15115" max="15115" width="34.28515625" style="51" bestFit="1" customWidth="1"/>
    <col min="15116" max="15116" width="25.42578125" style="51" bestFit="1" customWidth="1"/>
    <col min="15117" max="15117" width="17.42578125" style="51" bestFit="1" customWidth="1"/>
    <col min="15118" max="15118" width="21" style="51" bestFit="1" customWidth="1"/>
    <col min="15119" max="15119" width="23.85546875" style="51" bestFit="1" customWidth="1"/>
    <col min="15120" max="15120" width="17" style="51" customWidth="1"/>
    <col min="15121" max="15121" width="22.140625" style="51" bestFit="1" customWidth="1"/>
    <col min="15122" max="15122" width="38.42578125" style="51" customWidth="1"/>
    <col min="15123" max="15123" width="17.85546875" style="51" customWidth="1"/>
    <col min="15124" max="15124" width="35.5703125" style="51" customWidth="1"/>
    <col min="15125" max="15125" width="27.42578125" style="51" bestFit="1" customWidth="1"/>
    <col min="15126" max="15126" width="11.7109375" style="51" bestFit="1" customWidth="1"/>
    <col min="15127" max="15130" width="10.85546875" style="51" hidden="1" customWidth="1"/>
    <col min="15131" max="15360" width="10.85546875" style="51" hidden="1"/>
    <col min="15361" max="15361" width="44.28515625" style="51" bestFit="1" customWidth="1"/>
    <col min="15362" max="15362" width="46.85546875" style="51" bestFit="1" customWidth="1"/>
    <col min="15363" max="15363" width="32.85546875" style="51" bestFit="1" customWidth="1"/>
    <col min="15364" max="15364" width="65.7109375" style="51" bestFit="1" customWidth="1"/>
    <col min="15365" max="15365" width="61.140625" style="51" bestFit="1" customWidth="1"/>
    <col min="15366" max="15366" width="29.85546875" style="51" bestFit="1" customWidth="1"/>
    <col min="15367" max="15367" width="10.85546875" style="51" hidden="1" customWidth="1"/>
    <col min="15368" max="15368" width="15.28515625" style="51" bestFit="1" customWidth="1"/>
    <col min="15369" max="15370" width="10.85546875" style="51" hidden="1" customWidth="1"/>
    <col min="15371" max="15371" width="34.28515625" style="51" bestFit="1" customWidth="1"/>
    <col min="15372" max="15372" width="25.42578125" style="51" bestFit="1" customWidth="1"/>
    <col min="15373" max="15373" width="17.42578125" style="51" bestFit="1" customWidth="1"/>
    <col min="15374" max="15374" width="21" style="51" bestFit="1" customWidth="1"/>
    <col min="15375" max="15375" width="23.85546875" style="51" bestFit="1" customWidth="1"/>
    <col min="15376" max="15376" width="17" style="51" customWidth="1"/>
    <col min="15377" max="15377" width="22.140625" style="51" bestFit="1" customWidth="1"/>
    <col min="15378" max="15378" width="38.42578125" style="51" customWidth="1"/>
    <col min="15379" max="15379" width="17.85546875" style="51" customWidth="1"/>
    <col min="15380" max="15380" width="35.5703125" style="51" customWidth="1"/>
    <col min="15381" max="15381" width="27.42578125" style="51" bestFit="1" customWidth="1"/>
    <col min="15382" max="15382" width="11.7109375" style="51" bestFit="1" customWidth="1"/>
    <col min="15383" max="15386" width="10.85546875" style="51" hidden="1" customWidth="1"/>
    <col min="15387" max="15616" width="10.85546875" style="51" hidden="1"/>
    <col min="15617" max="15617" width="44.28515625" style="51" bestFit="1" customWidth="1"/>
    <col min="15618" max="15618" width="46.85546875" style="51" bestFit="1" customWidth="1"/>
    <col min="15619" max="15619" width="32.85546875" style="51" bestFit="1" customWidth="1"/>
    <col min="15620" max="15620" width="65.7109375" style="51" bestFit="1" customWidth="1"/>
    <col min="15621" max="15621" width="61.140625" style="51" bestFit="1" customWidth="1"/>
    <col min="15622" max="15622" width="29.85546875" style="51" bestFit="1" customWidth="1"/>
    <col min="15623" max="15623" width="10.85546875" style="51" hidden="1" customWidth="1"/>
    <col min="15624" max="15624" width="15.28515625" style="51" bestFit="1" customWidth="1"/>
    <col min="15625" max="15626" width="10.85546875" style="51" hidden="1" customWidth="1"/>
    <col min="15627" max="15627" width="34.28515625" style="51" bestFit="1" customWidth="1"/>
    <col min="15628" max="15628" width="25.42578125" style="51" bestFit="1" customWidth="1"/>
    <col min="15629" max="15629" width="17.42578125" style="51" bestFit="1" customWidth="1"/>
    <col min="15630" max="15630" width="21" style="51" bestFit="1" customWidth="1"/>
    <col min="15631" max="15631" width="23.85546875" style="51" bestFit="1" customWidth="1"/>
    <col min="15632" max="15632" width="17" style="51" customWidth="1"/>
    <col min="15633" max="15633" width="22.140625" style="51" bestFit="1" customWidth="1"/>
    <col min="15634" max="15634" width="38.42578125" style="51" customWidth="1"/>
    <col min="15635" max="15635" width="17.85546875" style="51" customWidth="1"/>
    <col min="15636" max="15636" width="35.5703125" style="51" customWidth="1"/>
    <col min="15637" max="15637" width="27.42578125" style="51" bestFit="1" customWidth="1"/>
    <col min="15638" max="15638" width="11.7109375" style="51" bestFit="1" customWidth="1"/>
    <col min="15639" max="15642" width="10.85546875" style="51" hidden="1" customWidth="1"/>
    <col min="15643" max="15872" width="10.85546875" style="51" hidden="1"/>
    <col min="15873" max="15873" width="44.28515625" style="51" bestFit="1" customWidth="1"/>
    <col min="15874" max="15874" width="46.85546875" style="51" bestFit="1" customWidth="1"/>
    <col min="15875" max="15875" width="32.85546875" style="51" bestFit="1" customWidth="1"/>
    <col min="15876" max="15876" width="65.7109375" style="51" bestFit="1" customWidth="1"/>
    <col min="15877" max="15877" width="61.140625" style="51" bestFit="1" customWidth="1"/>
    <col min="15878" max="15878" width="29.85546875" style="51" bestFit="1" customWidth="1"/>
    <col min="15879" max="15879" width="10.85546875" style="51" hidden="1" customWidth="1"/>
    <col min="15880" max="15880" width="15.28515625" style="51" bestFit="1" customWidth="1"/>
    <col min="15881" max="15882" width="10.85546875" style="51" hidden="1" customWidth="1"/>
    <col min="15883" max="15883" width="34.28515625" style="51" bestFit="1" customWidth="1"/>
    <col min="15884" max="15884" width="25.42578125" style="51" bestFit="1" customWidth="1"/>
    <col min="15885" max="15885" width="17.42578125" style="51" bestFit="1" customWidth="1"/>
    <col min="15886" max="15886" width="21" style="51" bestFit="1" customWidth="1"/>
    <col min="15887" max="15887" width="23.85546875" style="51" bestFit="1" customWidth="1"/>
    <col min="15888" max="15888" width="17" style="51" customWidth="1"/>
    <col min="15889" max="15889" width="22.140625" style="51" bestFit="1" customWidth="1"/>
    <col min="15890" max="15890" width="38.42578125" style="51" customWidth="1"/>
    <col min="15891" max="15891" width="17.85546875" style="51" customWidth="1"/>
    <col min="15892" max="15892" width="35.5703125" style="51" customWidth="1"/>
    <col min="15893" max="15893" width="27.42578125" style="51" bestFit="1" customWidth="1"/>
    <col min="15894" max="15894" width="11.7109375" style="51" bestFit="1" customWidth="1"/>
    <col min="15895" max="15898" width="10.85546875" style="51" hidden="1" customWidth="1"/>
    <col min="15899" max="16128" width="10.85546875" style="51" hidden="1"/>
    <col min="16129" max="16129" width="44.28515625" style="51" bestFit="1" customWidth="1"/>
    <col min="16130" max="16130" width="46.85546875" style="51" bestFit="1" customWidth="1"/>
    <col min="16131" max="16131" width="32.85546875" style="51" bestFit="1" customWidth="1"/>
    <col min="16132" max="16132" width="65.7109375" style="51" bestFit="1" customWidth="1"/>
    <col min="16133" max="16133" width="61.140625" style="51" bestFit="1" customWidth="1"/>
    <col min="16134" max="16134" width="29.85546875" style="51" bestFit="1" customWidth="1"/>
    <col min="16135" max="16135" width="10.85546875" style="51" hidden="1" customWidth="1"/>
    <col min="16136" max="16136" width="15.28515625" style="51" bestFit="1" customWidth="1"/>
    <col min="16137" max="16138" width="10.85546875" style="51" hidden="1" customWidth="1"/>
    <col min="16139" max="16139" width="34.28515625" style="51" bestFit="1" customWidth="1"/>
    <col min="16140" max="16140" width="25.42578125" style="51" bestFit="1" customWidth="1"/>
    <col min="16141" max="16141" width="17.42578125" style="51" bestFit="1" customWidth="1"/>
    <col min="16142" max="16142" width="21" style="51" bestFit="1" customWidth="1"/>
    <col min="16143" max="16143" width="23.85546875" style="51" bestFit="1" customWidth="1"/>
    <col min="16144" max="16144" width="17" style="51" customWidth="1"/>
    <col min="16145" max="16145" width="22.140625" style="51" bestFit="1" customWidth="1"/>
    <col min="16146" max="16146" width="38.42578125" style="51" customWidth="1"/>
    <col min="16147" max="16147" width="17.85546875" style="51" customWidth="1"/>
    <col min="16148" max="16148" width="35.5703125" style="51" customWidth="1"/>
    <col min="16149" max="16149" width="27.42578125" style="51" bestFit="1" customWidth="1"/>
    <col min="16150" max="16150" width="11.7109375" style="51" bestFit="1" customWidth="1"/>
    <col min="16151" max="16154" width="10.85546875" style="51" hidden="1" customWidth="1"/>
    <col min="16155" max="16384" width="10.85546875" style="51" hidden="1"/>
  </cols>
  <sheetData>
    <row r="1" spans="1:256" ht="96.75" customHeight="1" x14ac:dyDescent="0.25">
      <c r="A1" s="48"/>
      <c r="B1" s="49" t="s">
        <v>314</v>
      </c>
      <c r="C1" s="50" t="s">
        <v>315</v>
      </c>
      <c r="E1" s="52"/>
      <c r="F1" s="53"/>
      <c r="G1" s="52"/>
      <c r="H1" s="54"/>
      <c r="I1" s="55"/>
      <c r="J1" s="55"/>
      <c r="K1" s="56"/>
      <c r="L1" s="52"/>
      <c r="M1" s="54"/>
      <c r="N1" s="55"/>
      <c r="O1" s="55"/>
      <c r="P1" s="57"/>
      <c r="Q1" s="55"/>
      <c r="R1" s="57">
        <f>Q1*5%</f>
        <v>0</v>
      </c>
      <c r="S1" s="57">
        <f>Q1+R1</f>
        <v>0</v>
      </c>
      <c r="T1" s="58"/>
      <c r="U1" s="58"/>
    </row>
    <row r="2" spans="1:256" ht="60" x14ac:dyDescent="0.25">
      <c r="A2" s="59" t="s">
        <v>316</v>
      </c>
      <c r="B2" s="60" t="s">
        <v>317</v>
      </c>
      <c r="C2" s="61" t="s">
        <v>318</v>
      </c>
      <c r="D2" s="60" t="s">
        <v>319</v>
      </c>
      <c r="E2" s="60" t="s">
        <v>320</v>
      </c>
      <c r="F2" s="60" t="s">
        <v>321</v>
      </c>
      <c r="G2" s="60" t="s">
        <v>322</v>
      </c>
      <c r="H2" s="60" t="s">
        <v>323</v>
      </c>
      <c r="I2" s="60" t="s">
        <v>324</v>
      </c>
      <c r="J2" s="60" t="s">
        <v>325</v>
      </c>
      <c r="K2" s="60" t="s">
        <v>326</v>
      </c>
      <c r="L2" s="60" t="s">
        <v>327</v>
      </c>
      <c r="M2" s="60" t="s">
        <v>328</v>
      </c>
      <c r="N2" s="60" t="s">
        <v>329</v>
      </c>
      <c r="O2" s="62" t="s">
        <v>330</v>
      </c>
      <c r="P2" s="60" t="s">
        <v>331</v>
      </c>
      <c r="Q2" s="60" t="s">
        <v>332</v>
      </c>
      <c r="R2" s="62" t="s">
        <v>333</v>
      </c>
      <c r="S2" s="60" t="s">
        <v>334</v>
      </c>
      <c r="T2" s="60" t="s">
        <v>335</v>
      </c>
      <c r="U2" s="60" t="s">
        <v>336</v>
      </c>
    </row>
    <row r="3" spans="1:256" s="65" customFormat="1" ht="30" x14ac:dyDescent="0.25">
      <c r="A3" s="63" t="s">
        <v>337</v>
      </c>
      <c r="B3" s="63"/>
      <c r="C3" s="63" t="s">
        <v>338</v>
      </c>
      <c r="D3" s="63"/>
      <c r="E3" s="63" t="s">
        <v>339</v>
      </c>
      <c r="F3" s="63" t="s">
        <v>340</v>
      </c>
      <c r="G3" s="63" t="s">
        <v>340</v>
      </c>
      <c r="H3" s="63">
        <v>11</v>
      </c>
      <c r="I3" s="63"/>
      <c r="J3" s="63" t="s">
        <v>341</v>
      </c>
      <c r="K3" s="63" t="s">
        <v>290</v>
      </c>
      <c r="L3" s="64">
        <v>75285000</v>
      </c>
      <c r="M3" s="64">
        <v>75285000</v>
      </c>
      <c r="N3" s="63" t="s">
        <v>342</v>
      </c>
      <c r="O3" s="64" t="s">
        <v>343</v>
      </c>
      <c r="P3" s="63" t="s">
        <v>343</v>
      </c>
      <c r="Q3" s="63" t="s">
        <v>344</v>
      </c>
      <c r="R3" s="63"/>
      <c r="S3" s="63"/>
      <c r="T3" s="63"/>
      <c r="U3" s="63"/>
    </row>
    <row r="4" spans="1:256" s="65" customFormat="1" ht="30" x14ac:dyDescent="0.25">
      <c r="A4" s="63">
        <v>93151501</v>
      </c>
      <c r="B4" s="63" t="s">
        <v>345</v>
      </c>
      <c r="C4" s="63" t="s">
        <v>338</v>
      </c>
      <c r="D4" s="63" t="s">
        <v>346</v>
      </c>
      <c r="E4" s="63" t="s">
        <v>347</v>
      </c>
      <c r="F4" s="63" t="s">
        <v>340</v>
      </c>
      <c r="G4" s="63" t="s">
        <v>340</v>
      </c>
      <c r="H4" s="63">
        <v>11</v>
      </c>
      <c r="I4" s="63">
        <v>10</v>
      </c>
      <c r="J4" s="63" t="s">
        <v>341</v>
      </c>
      <c r="K4" s="63" t="s">
        <v>290</v>
      </c>
      <c r="L4" s="64">
        <v>42011200.350000001</v>
      </c>
      <c r="M4" s="64">
        <v>42011200.350000001</v>
      </c>
      <c r="N4" s="63" t="s">
        <v>342</v>
      </c>
      <c r="O4" s="64" t="s">
        <v>343</v>
      </c>
      <c r="P4" s="63" t="s">
        <v>343</v>
      </c>
      <c r="Q4" s="63" t="s">
        <v>344</v>
      </c>
      <c r="R4" s="63" t="s">
        <v>348</v>
      </c>
      <c r="S4" s="63" t="s">
        <v>349</v>
      </c>
      <c r="T4" s="63" t="s">
        <v>350</v>
      </c>
      <c r="U4" s="63"/>
    </row>
    <row r="5" spans="1:256" s="65" customFormat="1" ht="30" x14ac:dyDescent="0.25">
      <c r="A5" s="63">
        <v>82121500</v>
      </c>
      <c r="B5" s="63" t="s">
        <v>345</v>
      </c>
      <c r="C5" s="63" t="s">
        <v>338</v>
      </c>
      <c r="D5" s="66" t="s">
        <v>351</v>
      </c>
      <c r="E5" s="63" t="s">
        <v>153</v>
      </c>
      <c r="F5" s="63" t="s">
        <v>352</v>
      </c>
      <c r="G5" s="63"/>
      <c r="H5" s="63">
        <v>7</v>
      </c>
      <c r="I5" s="63"/>
      <c r="J5" s="63" t="s">
        <v>341</v>
      </c>
      <c r="K5" s="63" t="s">
        <v>290</v>
      </c>
      <c r="L5" s="67">
        <v>2000000</v>
      </c>
      <c r="M5" s="64">
        <v>4000000</v>
      </c>
      <c r="N5" s="63" t="s">
        <v>342</v>
      </c>
      <c r="O5" s="64" t="s">
        <v>343</v>
      </c>
      <c r="P5" s="63" t="s">
        <v>343</v>
      </c>
      <c r="Q5" s="63" t="s">
        <v>344</v>
      </c>
      <c r="R5" s="63" t="s">
        <v>348</v>
      </c>
      <c r="S5" s="63" t="s">
        <v>349</v>
      </c>
      <c r="T5" s="63" t="s">
        <v>350</v>
      </c>
      <c r="U5" s="63"/>
    </row>
    <row r="6" spans="1:256" s="65" customFormat="1" ht="30" x14ac:dyDescent="0.25">
      <c r="A6" s="63">
        <v>80161504</v>
      </c>
      <c r="B6" s="63" t="s">
        <v>345</v>
      </c>
      <c r="C6" s="63" t="s">
        <v>353</v>
      </c>
      <c r="D6" s="63" t="s">
        <v>344</v>
      </c>
      <c r="E6" s="63" t="s">
        <v>354</v>
      </c>
      <c r="F6" s="63" t="s">
        <v>340</v>
      </c>
      <c r="G6" s="63" t="s">
        <v>340</v>
      </c>
      <c r="H6" s="63">
        <v>11</v>
      </c>
      <c r="I6" s="63">
        <v>15</v>
      </c>
      <c r="J6" s="63" t="s">
        <v>341</v>
      </c>
      <c r="K6" s="63" t="s">
        <v>290</v>
      </c>
      <c r="L6" s="64">
        <v>28728000</v>
      </c>
      <c r="M6" s="64">
        <v>28728000</v>
      </c>
      <c r="N6" s="63" t="s">
        <v>342</v>
      </c>
      <c r="O6" s="64" t="s">
        <v>343</v>
      </c>
      <c r="P6" s="63" t="s">
        <v>343</v>
      </c>
      <c r="Q6" s="63" t="s">
        <v>344</v>
      </c>
      <c r="R6" s="63" t="s">
        <v>355</v>
      </c>
      <c r="S6" s="63" t="s">
        <v>356</v>
      </c>
      <c r="T6" s="63" t="s">
        <v>357</v>
      </c>
      <c r="U6" s="63"/>
    </row>
    <row r="7" spans="1:256" s="69" customFormat="1" ht="30" x14ac:dyDescent="0.25">
      <c r="A7" s="63">
        <v>81112101</v>
      </c>
      <c r="B7" s="63" t="s">
        <v>345</v>
      </c>
      <c r="C7" s="63" t="s">
        <v>358</v>
      </c>
      <c r="D7" s="63" t="s">
        <v>359</v>
      </c>
      <c r="E7" s="63" t="s">
        <v>360</v>
      </c>
      <c r="F7" s="63" t="s">
        <v>361</v>
      </c>
      <c r="G7" s="63"/>
      <c r="H7" s="63">
        <v>10</v>
      </c>
      <c r="I7" s="63">
        <v>25</v>
      </c>
      <c r="J7" s="63" t="s">
        <v>362</v>
      </c>
      <c r="K7" s="63" t="s">
        <v>290</v>
      </c>
      <c r="L7" s="67">
        <v>30000000</v>
      </c>
      <c r="M7" s="64">
        <f>35000000-O7</f>
        <v>32499691</v>
      </c>
      <c r="N7" s="63" t="s">
        <v>363</v>
      </c>
      <c r="O7" s="68">
        <v>2500309</v>
      </c>
      <c r="P7" s="64" t="s">
        <v>364</v>
      </c>
      <c r="Q7" s="63" t="s">
        <v>344</v>
      </c>
      <c r="R7" s="63" t="s">
        <v>365</v>
      </c>
      <c r="S7" s="63" t="s">
        <v>366</v>
      </c>
      <c r="T7" s="63" t="s">
        <v>367</v>
      </c>
      <c r="U7" s="63"/>
      <c r="V7" s="65"/>
      <c r="W7" s="63"/>
      <c r="X7" s="63"/>
      <c r="Y7" s="63"/>
      <c r="Z7" s="63"/>
      <c r="AA7" s="63"/>
      <c r="AB7" s="65"/>
      <c r="AC7" s="63"/>
      <c r="AD7" s="63"/>
      <c r="AE7" s="63"/>
      <c r="AF7" s="63"/>
      <c r="AG7" s="63"/>
      <c r="AH7" s="65"/>
      <c r="AI7" s="63"/>
      <c r="AJ7" s="63"/>
      <c r="AK7" s="63"/>
      <c r="AL7" s="63"/>
      <c r="AM7" s="63"/>
      <c r="AN7" s="65"/>
      <c r="AO7" s="63"/>
      <c r="AP7" s="63"/>
      <c r="AQ7" s="63"/>
      <c r="AR7" s="63"/>
      <c r="AS7" s="63"/>
      <c r="AT7" s="65"/>
      <c r="AU7" s="63"/>
      <c r="AV7" s="63"/>
      <c r="AW7" s="63"/>
      <c r="AX7" s="63"/>
      <c r="AY7" s="63"/>
      <c r="AZ7" s="65"/>
      <c r="BA7" s="63"/>
      <c r="BB7" s="63"/>
      <c r="BC7" s="63"/>
      <c r="BD7" s="63"/>
      <c r="BE7" s="63"/>
      <c r="BF7" s="65"/>
      <c r="BG7" s="63"/>
      <c r="BH7" s="63"/>
      <c r="BI7" s="63"/>
      <c r="BJ7" s="63"/>
      <c r="BK7" s="63"/>
      <c r="BL7" s="65"/>
      <c r="BM7" s="63"/>
      <c r="BN7" s="63"/>
      <c r="BO7" s="63"/>
      <c r="BP7" s="63"/>
      <c r="BQ7" s="63"/>
      <c r="BR7" s="65"/>
      <c r="BS7" s="63"/>
      <c r="BT7" s="63"/>
      <c r="BU7" s="63"/>
      <c r="BV7" s="63"/>
      <c r="BW7" s="63"/>
      <c r="BX7" s="65"/>
      <c r="BY7" s="63"/>
      <c r="BZ7" s="63"/>
      <c r="CA7" s="63"/>
      <c r="CB7" s="63"/>
      <c r="CC7" s="63"/>
      <c r="CD7" s="65"/>
      <c r="CE7" s="63"/>
      <c r="CF7" s="63"/>
      <c r="CG7" s="63"/>
      <c r="CH7" s="63"/>
      <c r="CI7" s="63"/>
      <c r="CJ7" s="65"/>
      <c r="CK7" s="63"/>
      <c r="CL7" s="63"/>
      <c r="CM7" s="63"/>
      <c r="CN7" s="63"/>
      <c r="CO7" s="63"/>
      <c r="CP7" s="65"/>
      <c r="CQ7" s="63"/>
      <c r="CR7" s="63"/>
      <c r="CS7" s="63"/>
      <c r="CT7" s="63"/>
      <c r="CU7" s="63"/>
      <c r="CV7" s="65"/>
      <c r="CW7" s="63"/>
      <c r="CX7" s="63"/>
      <c r="CY7" s="63"/>
      <c r="CZ7" s="63"/>
      <c r="DA7" s="63"/>
      <c r="DB7" s="65"/>
      <c r="DC7" s="63"/>
      <c r="DD7" s="63"/>
      <c r="DE7" s="63"/>
      <c r="DF7" s="63"/>
      <c r="DG7" s="63"/>
      <c r="DH7" s="65"/>
      <c r="DI7" s="63"/>
      <c r="DJ7" s="63"/>
      <c r="DK7" s="63"/>
      <c r="DL7" s="63"/>
      <c r="DM7" s="63"/>
      <c r="DN7" s="65"/>
      <c r="DO7" s="63"/>
      <c r="DP7" s="63"/>
      <c r="DQ7" s="63"/>
      <c r="DR7" s="63"/>
      <c r="DS7" s="63"/>
      <c r="DT7" s="65"/>
      <c r="DU7" s="63"/>
      <c r="DV7" s="63"/>
      <c r="DW7" s="63"/>
      <c r="DX7" s="63"/>
      <c r="DY7" s="63"/>
      <c r="DZ7" s="65"/>
      <c r="EA7" s="63"/>
      <c r="EB7" s="63"/>
      <c r="EC7" s="63"/>
      <c r="ED7" s="63"/>
      <c r="EE7" s="63"/>
      <c r="EF7" s="65"/>
      <c r="EG7" s="63"/>
      <c r="EH7" s="63"/>
      <c r="EI7" s="63"/>
      <c r="EJ7" s="63"/>
      <c r="EK7" s="63"/>
      <c r="EL7" s="65"/>
      <c r="EM7" s="63"/>
      <c r="EN7" s="63"/>
      <c r="EO7" s="63"/>
      <c r="EP7" s="63"/>
      <c r="EQ7" s="63"/>
      <c r="ER7" s="65"/>
      <c r="ES7" s="63"/>
      <c r="ET7" s="63"/>
      <c r="EU7" s="63"/>
      <c r="EV7" s="63"/>
      <c r="EW7" s="63"/>
      <c r="EX7" s="65"/>
      <c r="EY7" s="63"/>
      <c r="EZ7" s="63"/>
      <c r="FA7" s="63"/>
      <c r="FB7" s="63"/>
      <c r="FC7" s="63"/>
      <c r="FD7" s="65"/>
      <c r="FE7" s="63"/>
      <c r="FF7" s="63"/>
      <c r="FG7" s="63"/>
      <c r="FH7" s="63"/>
      <c r="FI7" s="63"/>
      <c r="FJ7" s="65"/>
      <c r="FK7" s="63"/>
      <c r="FL7" s="63"/>
      <c r="FM7" s="63"/>
      <c r="FN7" s="63"/>
      <c r="FO7" s="63"/>
      <c r="FP7" s="65"/>
      <c r="FQ7" s="63"/>
      <c r="FR7" s="63"/>
      <c r="FS7" s="63"/>
      <c r="FT7" s="63"/>
      <c r="FU7" s="63"/>
      <c r="FV7" s="65"/>
      <c r="FW7" s="63"/>
      <c r="FX7" s="63"/>
      <c r="FY7" s="63"/>
      <c r="FZ7" s="63"/>
      <c r="GA7" s="63"/>
      <c r="GB7" s="65"/>
      <c r="GC7" s="63"/>
      <c r="GD7" s="63"/>
      <c r="GE7" s="63"/>
      <c r="GF7" s="63"/>
      <c r="GG7" s="63"/>
      <c r="GH7" s="65"/>
      <c r="GI7" s="63"/>
      <c r="GJ7" s="63"/>
      <c r="GK7" s="63"/>
      <c r="GL7" s="63"/>
      <c r="GM7" s="63"/>
      <c r="GN7" s="65"/>
      <c r="GO7" s="63"/>
      <c r="GP7" s="63"/>
      <c r="GQ7" s="63"/>
      <c r="GR7" s="63"/>
      <c r="GS7" s="63"/>
      <c r="GT7" s="65"/>
      <c r="GU7" s="63"/>
      <c r="GV7" s="63"/>
      <c r="GW7" s="63"/>
      <c r="GX7" s="63"/>
      <c r="GY7" s="63"/>
      <c r="GZ7" s="65"/>
      <c r="HA7" s="63"/>
      <c r="HB7" s="63"/>
      <c r="HC7" s="63"/>
      <c r="HD7" s="63"/>
      <c r="HE7" s="63"/>
      <c r="HF7" s="65"/>
      <c r="HG7" s="63"/>
      <c r="HH7" s="63"/>
      <c r="HI7" s="63"/>
      <c r="HJ7" s="63"/>
      <c r="HK7" s="63"/>
      <c r="HL7" s="65"/>
      <c r="HM7" s="63"/>
      <c r="HN7" s="63"/>
      <c r="HO7" s="63"/>
      <c r="HP7" s="63"/>
      <c r="HQ7" s="63"/>
      <c r="HR7" s="65"/>
      <c r="HS7" s="63"/>
      <c r="HT7" s="63"/>
      <c r="HU7" s="63"/>
      <c r="HV7" s="63"/>
      <c r="HW7" s="63"/>
      <c r="HX7" s="65"/>
      <c r="HY7" s="63"/>
      <c r="HZ7" s="63"/>
      <c r="IA7" s="63"/>
      <c r="IB7" s="63"/>
      <c r="IC7" s="63"/>
      <c r="ID7" s="65"/>
      <c r="IE7" s="63"/>
      <c r="IF7" s="63"/>
      <c r="IG7" s="63"/>
      <c r="IH7" s="63"/>
      <c r="II7" s="63"/>
      <c r="IJ7" s="65"/>
      <c r="IK7" s="63"/>
      <c r="IL7" s="63"/>
      <c r="IM7" s="63"/>
      <c r="IN7" s="63"/>
      <c r="IO7" s="63"/>
      <c r="IP7" s="65"/>
      <c r="IQ7" s="63"/>
      <c r="IR7" s="63"/>
      <c r="IS7" s="63"/>
      <c r="IT7" s="63"/>
      <c r="IU7" s="63"/>
      <c r="IV7" s="65"/>
    </row>
    <row r="8" spans="1:256" ht="30" x14ac:dyDescent="0.25">
      <c r="A8" s="70">
        <v>80161501</v>
      </c>
      <c r="B8" s="70" t="s">
        <v>345</v>
      </c>
      <c r="C8" s="70" t="s">
        <v>368</v>
      </c>
      <c r="D8" s="70" t="s">
        <v>369</v>
      </c>
      <c r="E8" s="71" t="s">
        <v>370</v>
      </c>
      <c r="F8" s="70" t="s">
        <v>340</v>
      </c>
      <c r="G8" s="70" t="s">
        <v>340</v>
      </c>
      <c r="H8" s="63">
        <v>10</v>
      </c>
      <c r="I8" s="70"/>
      <c r="J8" s="70" t="s">
        <v>341</v>
      </c>
      <c r="K8" s="70" t="s">
        <v>209</v>
      </c>
      <c r="L8" s="64">
        <v>42000000</v>
      </c>
      <c r="M8" s="64">
        <v>42000000</v>
      </c>
      <c r="N8" s="70" t="s">
        <v>342</v>
      </c>
      <c r="O8" s="64" t="s">
        <v>343</v>
      </c>
      <c r="P8" s="63" t="s">
        <v>343</v>
      </c>
      <c r="Q8" s="63" t="s">
        <v>344</v>
      </c>
      <c r="R8" s="70" t="s">
        <v>371</v>
      </c>
      <c r="S8" s="70" t="s">
        <v>372</v>
      </c>
      <c r="T8" s="70" t="s">
        <v>373</v>
      </c>
      <c r="U8" s="70"/>
    </row>
    <row r="9" spans="1:256" ht="120" x14ac:dyDescent="0.25">
      <c r="A9" s="70" t="s">
        <v>374</v>
      </c>
      <c r="B9" s="70" t="s">
        <v>345</v>
      </c>
      <c r="C9" s="70" t="s">
        <v>368</v>
      </c>
      <c r="D9" s="70" t="s">
        <v>375</v>
      </c>
      <c r="E9" s="70" t="s">
        <v>376</v>
      </c>
      <c r="F9" s="70" t="s">
        <v>340</v>
      </c>
      <c r="G9" s="70"/>
      <c r="H9" s="63">
        <v>11</v>
      </c>
      <c r="I9" s="70"/>
      <c r="J9" s="70" t="s">
        <v>341</v>
      </c>
      <c r="K9" s="70" t="s">
        <v>209</v>
      </c>
      <c r="L9" s="64">
        <v>48461980</v>
      </c>
      <c r="M9" s="64">
        <v>48461980</v>
      </c>
      <c r="N9" s="70" t="s">
        <v>342</v>
      </c>
      <c r="O9" s="72" t="s">
        <v>343</v>
      </c>
      <c r="P9" s="63" t="s">
        <v>343</v>
      </c>
      <c r="Q9" s="63" t="s">
        <v>344</v>
      </c>
      <c r="R9" s="70" t="s">
        <v>377</v>
      </c>
      <c r="S9" s="70" t="s">
        <v>378</v>
      </c>
      <c r="T9" s="70" t="s">
        <v>379</v>
      </c>
      <c r="U9" s="70" t="s">
        <v>380</v>
      </c>
    </row>
    <row r="10" spans="1:256" ht="45" x14ac:dyDescent="0.25">
      <c r="A10" s="70"/>
      <c r="B10" s="70" t="s">
        <v>345</v>
      </c>
      <c r="C10" s="70" t="s">
        <v>368</v>
      </c>
      <c r="D10" s="70" t="s">
        <v>375</v>
      </c>
      <c r="E10" s="70" t="s">
        <v>381</v>
      </c>
      <c r="F10" s="70" t="s">
        <v>340</v>
      </c>
      <c r="G10" s="70"/>
      <c r="H10" s="63">
        <v>11</v>
      </c>
      <c r="I10" s="70"/>
      <c r="J10" s="73"/>
      <c r="K10" s="70" t="s">
        <v>290</v>
      </c>
      <c r="L10" s="67">
        <v>13200000</v>
      </c>
      <c r="M10" s="64">
        <v>19800000</v>
      </c>
      <c r="N10" s="70" t="s">
        <v>342</v>
      </c>
      <c r="O10" s="64" t="s">
        <v>343</v>
      </c>
      <c r="P10" s="63" t="s">
        <v>343</v>
      </c>
      <c r="Q10" s="63" t="s">
        <v>344</v>
      </c>
      <c r="R10" s="70" t="s">
        <v>382</v>
      </c>
      <c r="S10" s="70" t="s">
        <v>383</v>
      </c>
      <c r="T10" s="70" t="s">
        <v>384</v>
      </c>
      <c r="U10" s="70" t="s">
        <v>385</v>
      </c>
    </row>
    <row r="11" spans="1:256" ht="195" x14ac:dyDescent="0.25">
      <c r="A11" s="70"/>
      <c r="B11" s="70" t="s">
        <v>345</v>
      </c>
      <c r="C11" s="70" t="s">
        <v>368</v>
      </c>
      <c r="D11" s="70" t="s">
        <v>386</v>
      </c>
      <c r="E11" s="70" t="s">
        <v>106</v>
      </c>
      <c r="F11" s="70" t="s">
        <v>340</v>
      </c>
      <c r="G11" s="70"/>
      <c r="H11" s="63">
        <v>11</v>
      </c>
      <c r="I11" s="70"/>
      <c r="J11" s="73"/>
      <c r="K11" s="70" t="s">
        <v>209</v>
      </c>
      <c r="L11" s="64">
        <v>1070400</v>
      </c>
      <c r="M11" s="64">
        <v>1070400</v>
      </c>
      <c r="N11" s="70" t="s">
        <v>342</v>
      </c>
      <c r="O11" s="72" t="s">
        <v>343</v>
      </c>
      <c r="P11" s="63" t="s">
        <v>343</v>
      </c>
      <c r="Q11" s="63" t="s">
        <v>344</v>
      </c>
      <c r="R11" s="70" t="s">
        <v>371</v>
      </c>
      <c r="S11" s="70" t="s">
        <v>372</v>
      </c>
      <c r="T11" s="70" t="s">
        <v>373</v>
      </c>
      <c r="U11" s="70" t="s">
        <v>387</v>
      </c>
    </row>
    <row r="12" spans="1:256" ht="90" x14ac:dyDescent="0.25">
      <c r="A12" s="70"/>
      <c r="B12" s="70" t="s">
        <v>345</v>
      </c>
      <c r="C12" s="70" t="s">
        <v>368</v>
      </c>
      <c r="D12" s="70" t="s">
        <v>386</v>
      </c>
      <c r="E12" s="70" t="s">
        <v>106</v>
      </c>
      <c r="F12" s="70"/>
      <c r="G12" s="70"/>
      <c r="H12" s="63"/>
      <c r="I12" s="70"/>
      <c r="J12" s="73"/>
      <c r="K12" s="70" t="s">
        <v>290</v>
      </c>
      <c r="L12" s="64">
        <v>129600</v>
      </c>
      <c r="M12" s="64">
        <v>129600</v>
      </c>
      <c r="N12" s="70" t="s">
        <v>342</v>
      </c>
      <c r="O12" s="64" t="s">
        <v>343</v>
      </c>
      <c r="P12" s="63" t="s">
        <v>343</v>
      </c>
      <c r="Q12" s="63" t="s">
        <v>344</v>
      </c>
      <c r="R12" s="70" t="s">
        <v>371</v>
      </c>
      <c r="S12" s="70" t="s">
        <v>372</v>
      </c>
      <c r="T12" s="70" t="s">
        <v>373</v>
      </c>
      <c r="U12" s="70" t="s">
        <v>388</v>
      </c>
    </row>
    <row r="13" spans="1:256" ht="150" x14ac:dyDescent="0.25">
      <c r="A13" s="70"/>
      <c r="B13" s="70" t="s">
        <v>345</v>
      </c>
      <c r="C13" s="70" t="s">
        <v>368</v>
      </c>
      <c r="D13" s="70" t="s">
        <v>375</v>
      </c>
      <c r="E13" s="70" t="s">
        <v>165</v>
      </c>
      <c r="F13" s="70" t="s">
        <v>340</v>
      </c>
      <c r="G13" s="70"/>
      <c r="H13" s="63">
        <v>11</v>
      </c>
      <c r="I13" s="70">
        <v>25</v>
      </c>
      <c r="J13" s="70"/>
      <c r="K13" s="70" t="s">
        <v>290</v>
      </c>
      <c r="L13" s="74"/>
      <c r="M13" s="74">
        <v>129540945</v>
      </c>
      <c r="N13" s="70" t="s">
        <v>342</v>
      </c>
      <c r="O13" s="72" t="s">
        <v>343</v>
      </c>
      <c r="P13" s="63" t="s">
        <v>343</v>
      </c>
      <c r="Q13" s="63" t="s">
        <v>344</v>
      </c>
      <c r="R13" s="70" t="s">
        <v>371</v>
      </c>
      <c r="S13" s="70" t="s">
        <v>372</v>
      </c>
      <c r="T13" s="70" t="s">
        <v>373</v>
      </c>
      <c r="U13" s="70" t="s">
        <v>389</v>
      </c>
    </row>
    <row r="14" spans="1:256" ht="60" x14ac:dyDescent="0.25">
      <c r="A14" s="70"/>
      <c r="B14" s="70" t="s">
        <v>345</v>
      </c>
      <c r="C14" s="70" t="s">
        <v>368</v>
      </c>
      <c r="D14" s="70" t="s">
        <v>375</v>
      </c>
      <c r="E14" s="70" t="s">
        <v>192</v>
      </c>
      <c r="F14" s="70" t="s">
        <v>390</v>
      </c>
      <c r="G14" s="70"/>
      <c r="H14" s="63">
        <v>1</v>
      </c>
      <c r="I14" s="70"/>
      <c r="J14" s="70"/>
      <c r="K14" s="70" t="s">
        <v>290</v>
      </c>
      <c r="L14" s="74"/>
      <c r="M14" s="74">
        <v>21000807</v>
      </c>
      <c r="N14" s="70" t="s">
        <v>342</v>
      </c>
      <c r="O14" s="64" t="s">
        <v>343</v>
      </c>
      <c r="P14" s="63" t="s">
        <v>343</v>
      </c>
      <c r="Q14" s="63" t="s">
        <v>344</v>
      </c>
      <c r="R14" s="70" t="s">
        <v>371</v>
      </c>
      <c r="S14" s="70" t="s">
        <v>391</v>
      </c>
      <c r="T14" s="70" t="s">
        <v>373</v>
      </c>
      <c r="U14" s="70" t="s">
        <v>392</v>
      </c>
    </row>
    <row r="15" spans="1:256" ht="90" x14ac:dyDescent="0.25">
      <c r="A15" s="70"/>
      <c r="B15" s="70" t="s">
        <v>345</v>
      </c>
      <c r="C15" s="70" t="s">
        <v>368</v>
      </c>
      <c r="D15" s="70" t="s">
        <v>375</v>
      </c>
      <c r="E15" s="70" t="s">
        <v>173</v>
      </c>
      <c r="F15" s="70" t="s">
        <v>352</v>
      </c>
      <c r="G15" s="70"/>
      <c r="H15" s="63">
        <v>2</v>
      </c>
      <c r="I15" s="70"/>
      <c r="J15" s="75"/>
      <c r="K15" s="70" t="s">
        <v>290</v>
      </c>
      <c r="L15" s="74"/>
      <c r="M15" s="74">
        <v>6768318</v>
      </c>
      <c r="N15" s="70" t="s">
        <v>342</v>
      </c>
      <c r="O15" s="72" t="s">
        <v>343</v>
      </c>
      <c r="P15" s="63" t="s">
        <v>343</v>
      </c>
      <c r="Q15" s="63" t="s">
        <v>344</v>
      </c>
      <c r="R15" s="70" t="s">
        <v>371</v>
      </c>
      <c r="S15" s="70" t="s">
        <v>372</v>
      </c>
      <c r="T15" s="70" t="s">
        <v>373</v>
      </c>
      <c r="U15" s="70" t="s">
        <v>393</v>
      </c>
    </row>
    <row r="16" spans="1:256" ht="30" x14ac:dyDescent="0.25">
      <c r="A16" s="70">
        <v>80111620</v>
      </c>
      <c r="B16" s="70" t="s">
        <v>345</v>
      </c>
      <c r="C16" s="70" t="s">
        <v>394</v>
      </c>
      <c r="D16" s="70" t="s">
        <v>395</v>
      </c>
      <c r="E16" s="71" t="s">
        <v>396</v>
      </c>
      <c r="F16" s="70" t="s">
        <v>340</v>
      </c>
      <c r="G16" s="70"/>
      <c r="H16" s="63">
        <v>11</v>
      </c>
      <c r="I16" s="70"/>
      <c r="J16" s="70" t="s">
        <v>341</v>
      </c>
      <c r="K16" s="63" t="s">
        <v>290</v>
      </c>
      <c r="L16" s="64">
        <v>35564000</v>
      </c>
      <c r="M16" s="64">
        <v>35564000</v>
      </c>
      <c r="N16" s="70" t="s">
        <v>342</v>
      </c>
      <c r="O16" s="64" t="s">
        <v>343</v>
      </c>
      <c r="P16" s="70" t="s">
        <v>343</v>
      </c>
      <c r="Q16" s="63" t="s">
        <v>344</v>
      </c>
      <c r="R16" s="70" t="s">
        <v>377</v>
      </c>
      <c r="S16" s="70" t="s">
        <v>378</v>
      </c>
      <c r="T16" s="70" t="s">
        <v>397</v>
      </c>
      <c r="U16" s="70"/>
    </row>
    <row r="17" spans="1:21" ht="30" x14ac:dyDescent="0.25">
      <c r="A17" s="70">
        <v>80111620</v>
      </c>
      <c r="B17" s="70" t="s">
        <v>345</v>
      </c>
      <c r="C17" s="70" t="s">
        <v>394</v>
      </c>
      <c r="D17" s="70" t="s">
        <v>55</v>
      </c>
      <c r="E17" s="70" t="s">
        <v>398</v>
      </c>
      <c r="F17" s="70" t="s">
        <v>399</v>
      </c>
      <c r="G17" s="70"/>
      <c r="H17" s="63">
        <v>11</v>
      </c>
      <c r="I17" s="70"/>
      <c r="J17" s="70" t="s">
        <v>341</v>
      </c>
      <c r="K17" s="63" t="s">
        <v>290</v>
      </c>
      <c r="L17" s="64">
        <v>40425000</v>
      </c>
      <c r="M17" s="64">
        <v>40425000</v>
      </c>
      <c r="N17" s="70" t="s">
        <v>342</v>
      </c>
      <c r="O17" s="72" t="s">
        <v>343</v>
      </c>
      <c r="P17" s="70" t="s">
        <v>343</v>
      </c>
      <c r="Q17" s="63" t="s">
        <v>344</v>
      </c>
      <c r="R17" s="70" t="s">
        <v>377</v>
      </c>
      <c r="S17" s="70" t="s">
        <v>378</v>
      </c>
      <c r="T17" s="70" t="s">
        <v>397</v>
      </c>
      <c r="U17" s="70"/>
    </row>
    <row r="18" spans="1:21" ht="30" x14ac:dyDescent="0.25">
      <c r="A18" s="70">
        <v>80111707</v>
      </c>
      <c r="B18" s="70" t="s">
        <v>345</v>
      </c>
      <c r="C18" s="70" t="s">
        <v>394</v>
      </c>
      <c r="D18" s="70" t="s">
        <v>55</v>
      </c>
      <c r="E18" s="71" t="s">
        <v>400</v>
      </c>
      <c r="F18" s="70" t="s">
        <v>401</v>
      </c>
      <c r="G18" s="70"/>
      <c r="H18" s="63">
        <v>8</v>
      </c>
      <c r="I18" s="70"/>
      <c r="J18" s="70" t="s">
        <v>362</v>
      </c>
      <c r="K18" s="63" t="s">
        <v>290</v>
      </c>
      <c r="L18" s="67">
        <v>24000000</v>
      </c>
      <c r="M18" s="64">
        <v>30000000</v>
      </c>
      <c r="N18" s="70" t="s">
        <v>342</v>
      </c>
      <c r="O18" s="64" t="s">
        <v>343</v>
      </c>
      <c r="P18" s="70" t="s">
        <v>343</v>
      </c>
      <c r="Q18" s="63" t="s">
        <v>344</v>
      </c>
      <c r="R18" s="70" t="s">
        <v>377</v>
      </c>
      <c r="S18" s="70" t="s">
        <v>378</v>
      </c>
      <c r="T18" s="70" t="s">
        <v>397</v>
      </c>
      <c r="U18" s="70"/>
    </row>
    <row r="19" spans="1:21" ht="30" x14ac:dyDescent="0.25">
      <c r="A19" s="70">
        <v>93141506</v>
      </c>
      <c r="B19" s="70" t="s">
        <v>345</v>
      </c>
      <c r="C19" s="70" t="s">
        <v>394</v>
      </c>
      <c r="D19" s="70" t="s">
        <v>402</v>
      </c>
      <c r="E19" s="70" t="s">
        <v>403</v>
      </c>
      <c r="F19" s="70" t="s">
        <v>401</v>
      </c>
      <c r="G19" s="70"/>
      <c r="H19" s="63">
        <v>8</v>
      </c>
      <c r="I19" s="70"/>
      <c r="J19" s="70" t="s">
        <v>341</v>
      </c>
      <c r="K19" s="63" t="s">
        <v>290</v>
      </c>
      <c r="L19" s="67">
        <v>30000000</v>
      </c>
      <c r="M19" s="64">
        <v>35000000</v>
      </c>
      <c r="N19" s="70" t="s">
        <v>342</v>
      </c>
      <c r="O19" s="72" t="s">
        <v>343</v>
      </c>
      <c r="P19" s="70" t="s">
        <v>343</v>
      </c>
      <c r="Q19" s="63" t="s">
        <v>344</v>
      </c>
      <c r="R19" s="70" t="s">
        <v>377</v>
      </c>
      <c r="S19" s="70" t="s">
        <v>378</v>
      </c>
      <c r="T19" s="70" t="s">
        <v>404</v>
      </c>
      <c r="U19" s="70"/>
    </row>
    <row r="20" spans="1:21" ht="30" x14ac:dyDescent="0.25">
      <c r="A20" s="70" t="s">
        <v>405</v>
      </c>
      <c r="B20" s="70" t="s">
        <v>345</v>
      </c>
      <c r="C20" s="70" t="s">
        <v>394</v>
      </c>
      <c r="D20" s="70" t="s">
        <v>406</v>
      </c>
      <c r="E20" s="71" t="s">
        <v>79</v>
      </c>
      <c r="F20" s="70" t="s">
        <v>399</v>
      </c>
      <c r="G20" s="70"/>
      <c r="H20" s="63">
        <v>4</v>
      </c>
      <c r="I20" s="70"/>
      <c r="J20" s="70" t="s">
        <v>407</v>
      </c>
      <c r="K20" s="63" t="s">
        <v>290</v>
      </c>
      <c r="L20" s="64">
        <v>11000000</v>
      </c>
      <c r="M20" s="64">
        <v>11000000</v>
      </c>
      <c r="N20" s="70" t="s">
        <v>342</v>
      </c>
      <c r="O20" s="64" t="s">
        <v>343</v>
      </c>
      <c r="P20" s="70" t="s">
        <v>343</v>
      </c>
      <c r="Q20" s="63" t="s">
        <v>344</v>
      </c>
      <c r="R20" s="70" t="s">
        <v>377</v>
      </c>
      <c r="S20" s="70" t="s">
        <v>378</v>
      </c>
      <c r="T20" s="70" t="s">
        <v>397</v>
      </c>
      <c r="U20" s="70"/>
    </row>
    <row r="21" spans="1:21" ht="30" x14ac:dyDescent="0.25">
      <c r="A21" s="70">
        <v>80111620</v>
      </c>
      <c r="B21" s="70" t="s">
        <v>345</v>
      </c>
      <c r="C21" s="70" t="s">
        <v>394</v>
      </c>
      <c r="D21" s="70" t="s">
        <v>55</v>
      </c>
      <c r="E21" s="70" t="s">
        <v>408</v>
      </c>
      <c r="F21" s="70" t="s">
        <v>399</v>
      </c>
      <c r="G21" s="70"/>
      <c r="H21" s="63">
        <v>11</v>
      </c>
      <c r="I21" s="70"/>
      <c r="J21" s="70" t="s">
        <v>341</v>
      </c>
      <c r="K21" s="63" t="s">
        <v>290</v>
      </c>
      <c r="L21" s="64">
        <v>27720000</v>
      </c>
      <c r="M21" s="64">
        <v>27720000</v>
      </c>
      <c r="N21" s="70" t="s">
        <v>342</v>
      </c>
      <c r="O21" s="72" t="s">
        <v>343</v>
      </c>
      <c r="P21" s="70" t="s">
        <v>343</v>
      </c>
      <c r="Q21" s="63" t="s">
        <v>344</v>
      </c>
      <c r="R21" s="70" t="s">
        <v>377</v>
      </c>
      <c r="S21" s="70" t="s">
        <v>378</v>
      </c>
      <c r="T21" s="70" t="s">
        <v>397</v>
      </c>
      <c r="U21" s="70"/>
    </row>
    <row r="22" spans="1:21" ht="60" x14ac:dyDescent="0.25">
      <c r="A22" s="70">
        <v>86101705</v>
      </c>
      <c r="B22" s="70" t="s">
        <v>345</v>
      </c>
      <c r="C22" s="70" t="s">
        <v>394</v>
      </c>
      <c r="D22" s="70" t="s">
        <v>409</v>
      </c>
      <c r="E22" s="70" t="s">
        <v>410</v>
      </c>
      <c r="F22" s="70" t="s">
        <v>401</v>
      </c>
      <c r="G22" s="70"/>
      <c r="H22" s="63">
        <v>8</v>
      </c>
      <c r="I22" s="70"/>
      <c r="J22" s="70" t="s">
        <v>341</v>
      </c>
      <c r="K22" s="63" t="s">
        <v>290</v>
      </c>
      <c r="L22" s="67">
        <v>10000000</v>
      </c>
      <c r="M22" s="64">
        <v>20000000</v>
      </c>
      <c r="N22" s="70" t="s">
        <v>342</v>
      </c>
      <c r="O22" s="64" t="s">
        <v>343</v>
      </c>
      <c r="P22" s="70" t="s">
        <v>343</v>
      </c>
      <c r="Q22" s="63" t="s">
        <v>344</v>
      </c>
      <c r="R22" s="70" t="s">
        <v>377</v>
      </c>
      <c r="S22" s="70" t="s">
        <v>378</v>
      </c>
      <c r="T22" s="70" t="s">
        <v>397</v>
      </c>
      <c r="U22" s="70"/>
    </row>
    <row r="23" spans="1:21" ht="90" x14ac:dyDescent="0.25">
      <c r="A23" s="70">
        <v>78181701</v>
      </c>
      <c r="B23" s="70" t="s">
        <v>345</v>
      </c>
      <c r="C23" s="70" t="s">
        <v>411</v>
      </c>
      <c r="D23" s="70" t="s">
        <v>412</v>
      </c>
      <c r="E23" s="70" t="s">
        <v>413</v>
      </c>
      <c r="F23" s="70" t="s">
        <v>352</v>
      </c>
      <c r="G23" s="70" t="s">
        <v>361</v>
      </c>
      <c r="H23" s="63">
        <v>9</v>
      </c>
      <c r="I23" s="70"/>
      <c r="J23" s="70" t="s">
        <v>407</v>
      </c>
      <c r="K23" s="63" t="s">
        <v>290</v>
      </c>
      <c r="L23" s="67">
        <v>14000000</v>
      </c>
      <c r="M23" s="64">
        <v>16000000</v>
      </c>
      <c r="N23" s="70" t="s">
        <v>342</v>
      </c>
      <c r="O23" s="72" t="s">
        <v>343</v>
      </c>
      <c r="P23" s="63" t="s">
        <v>343</v>
      </c>
      <c r="Q23" s="63" t="s">
        <v>344</v>
      </c>
      <c r="R23" s="70" t="s">
        <v>414</v>
      </c>
      <c r="S23" s="70" t="s">
        <v>356</v>
      </c>
      <c r="T23" s="70" t="s">
        <v>415</v>
      </c>
      <c r="U23" s="70"/>
    </row>
    <row r="24" spans="1:21" ht="30" x14ac:dyDescent="0.25">
      <c r="A24" s="70" t="s">
        <v>416</v>
      </c>
      <c r="B24" s="70" t="s">
        <v>345</v>
      </c>
      <c r="C24" s="70" t="s">
        <v>411</v>
      </c>
      <c r="D24" s="70" t="s">
        <v>417</v>
      </c>
      <c r="E24" s="70" t="s">
        <v>83</v>
      </c>
      <c r="F24" s="70" t="s">
        <v>418</v>
      </c>
      <c r="G24" s="70" t="s">
        <v>418</v>
      </c>
      <c r="H24" s="63">
        <v>1</v>
      </c>
      <c r="I24" s="70"/>
      <c r="J24" s="70" t="s">
        <v>407</v>
      </c>
      <c r="K24" s="63" t="s">
        <v>290</v>
      </c>
      <c r="L24" s="64">
        <v>4000000</v>
      </c>
      <c r="M24" s="64">
        <v>4000000</v>
      </c>
      <c r="N24" s="70" t="s">
        <v>342</v>
      </c>
      <c r="O24" s="64" t="s">
        <v>343</v>
      </c>
      <c r="P24" s="63" t="s">
        <v>343</v>
      </c>
      <c r="Q24" s="63" t="s">
        <v>344</v>
      </c>
      <c r="R24" s="70" t="s">
        <v>419</v>
      </c>
      <c r="S24" s="70" t="s">
        <v>356</v>
      </c>
      <c r="T24" s="70" t="s">
        <v>415</v>
      </c>
      <c r="U24" s="70"/>
    </row>
    <row r="25" spans="1:21" ht="30" x14ac:dyDescent="0.25">
      <c r="A25" s="70" t="s">
        <v>420</v>
      </c>
      <c r="B25" s="70" t="s">
        <v>345</v>
      </c>
      <c r="C25" s="70" t="s">
        <v>411</v>
      </c>
      <c r="D25" s="70" t="s">
        <v>421</v>
      </c>
      <c r="E25" s="70" t="s">
        <v>422</v>
      </c>
      <c r="F25" s="70" t="s">
        <v>423</v>
      </c>
      <c r="G25" s="70" t="s">
        <v>423</v>
      </c>
      <c r="H25" s="63">
        <v>8</v>
      </c>
      <c r="I25" s="70"/>
      <c r="J25" s="70" t="s">
        <v>407</v>
      </c>
      <c r="K25" s="63" t="s">
        <v>290</v>
      </c>
      <c r="L25" s="64">
        <v>12000000</v>
      </c>
      <c r="M25" s="64">
        <v>12000000</v>
      </c>
      <c r="N25" s="70" t="s">
        <v>342</v>
      </c>
      <c r="O25" s="72" t="s">
        <v>343</v>
      </c>
      <c r="P25" s="63" t="s">
        <v>343</v>
      </c>
      <c r="Q25" s="63" t="s">
        <v>344</v>
      </c>
      <c r="R25" s="70" t="s">
        <v>419</v>
      </c>
      <c r="S25" s="70" t="s">
        <v>356</v>
      </c>
      <c r="T25" s="70" t="s">
        <v>415</v>
      </c>
      <c r="U25" s="70"/>
    </row>
    <row r="26" spans="1:21" ht="60" x14ac:dyDescent="0.25">
      <c r="A26" s="70" t="s">
        <v>424</v>
      </c>
      <c r="B26" s="70" t="s">
        <v>345</v>
      </c>
      <c r="C26" s="70" t="s">
        <v>411</v>
      </c>
      <c r="D26" s="70" t="s">
        <v>425</v>
      </c>
      <c r="E26" s="70" t="s">
        <v>426</v>
      </c>
      <c r="F26" s="70" t="s">
        <v>427</v>
      </c>
      <c r="G26" s="70" t="s">
        <v>427</v>
      </c>
      <c r="H26" s="63">
        <v>4</v>
      </c>
      <c r="I26" s="70"/>
      <c r="J26" s="70" t="s">
        <v>407</v>
      </c>
      <c r="K26" s="63" t="s">
        <v>290</v>
      </c>
      <c r="L26" s="64">
        <v>10000000</v>
      </c>
      <c r="M26" s="64">
        <v>10000000</v>
      </c>
      <c r="N26" s="70" t="s">
        <v>342</v>
      </c>
      <c r="O26" s="64" t="s">
        <v>343</v>
      </c>
      <c r="P26" s="63" t="s">
        <v>343</v>
      </c>
      <c r="Q26" s="63" t="s">
        <v>344</v>
      </c>
      <c r="R26" s="70" t="s">
        <v>428</v>
      </c>
      <c r="S26" s="70" t="s">
        <v>356</v>
      </c>
      <c r="T26" s="70" t="s">
        <v>415</v>
      </c>
      <c r="U26" s="70"/>
    </row>
    <row r="27" spans="1:21" ht="135" x14ac:dyDescent="0.25">
      <c r="A27" s="70" t="s">
        <v>429</v>
      </c>
      <c r="B27" s="70" t="s">
        <v>345</v>
      </c>
      <c r="C27" s="70" t="s">
        <v>411</v>
      </c>
      <c r="D27" s="70" t="s">
        <v>425</v>
      </c>
      <c r="E27" s="70" t="s">
        <v>430</v>
      </c>
      <c r="F27" s="70" t="s">
        <v>423</v>
      </c>
      <c r="G27" s="70" t="s">
        <v>340</v>
      </c>
      <c r="H27" s="63">
        <v>8</v>
      </c>
      <c r="I27" s="70">
        <v>10</v>
      </c>
      <c r="J27" s="70" t="s">
        <v>431</v>
      </c>
      <c r="K27" s="63" t="s">
        <v>290</v>
      </c>
      <c r="L27" s="64">
        <f>M27+O27</f>
        <v>466860799.125</v>
      </c>
      <c r="M27" s="64">
        <f>322413042+1000000+6584164.125</f>
        <v>329997206.125</v>
      </c>
      <c r="N27" s="70" t="s">
        <v>363</v>
      </c>
      <c r="O27" s="64">
        <v>136863593</v>
      </c>
      <c r="P27" s="63" t="s">
        <v>364</v>
      </c>
      <c r="Q27" s="63" t="s">
        <v>344</v>
      </c>
      <c r="R27" s="70" t="s">
        <v>428</v>
      </c>
      <c r="S27" s="70" t="s">
        <v>356</v>
      </c>
      <c r="T27" s="70" t="s">
        <v>415</v>
      </c>
      <c r="U27" s="70"/>
    </row>
    <row r="28" spans="1:21" ht="90" x14ac:dyDescent="0.25">
      <c r="A28" s="70" t="s">
        <v>432</v>
      </c>
      <c r="B28" s="70" t="s">
        <v>345</v>
      </c>
      <c r="C28" s="70" t="s">
        <v>411</v>
      </c>
      <c r="D28" s="70" t="s">
        <v>421</v>
      </c>
      <c r="E28" s="70" t="s">
        <v>433</v>
      </c>
      <c r="F28" s="70" t="s">
        <v>423</v>
      </c>
      <c r="G28" s="70" t="s">
        <v>352</v>
      </c>
      <c r="H28" s="63">
        <v>9</v>
      </c>
      <c r="I28" s="70"/>
      <c r="J28" s="70" t="s">
        <v>362</v>
      </c>
      <c r="K28" s="63" t="s">
        <v>290</v>
      </c>
      <c r="L28" s="64">
        <f>O28+M28+453000+39243-78489</f>
        <v>265483418.81999999</v>
      </c>
      <c r="M28" s="64">
        <v>207000000</v>
      </c>
      <c r="N28" s="63" t="s">
        <v>363</v>
      </c>
      <c r="O28" s="72">
        <v>58069664.82</v>
      </c>
      <c r="P28" s="63" t="s">
        <v>364</v>
      </c>
      <c r="Q28" s="63" t="s">
        <v>344</v>
      </c>
      <c r="R28" s="70" t="s">
        <v>414</v>
      </c>
      <c r="S28" s="70" t="s">
        <v>356</v>
      </c>
      <c r="T28" s="70" t="s">
        <v>415</v>
      </c>
      <c r="U28" s="75"/>
    </row>
    <row r="29" spans="1:21" ht="45" x14ac:dyDescent="0.25">
      <c r="A29" s="70">
        <v>46191601</v>
      </c>
      <c r="B29" s="70" t="s">
        <v>345</v>
      </c>
      <c r="C29" s="70" t="s">
        <v>411</v>
      </c>
      <c r="D29" s="70" t="s">
        <v>425</v>
      </c>
      <c r="E29" s="71" t="s">
        <v>434</v>
      </c>
      <c r="F29" s="70" t="s">
        <v>435</v>
      </c>
      <c r="G29" s="70" t="s">
        <v>435</v>
      </c>
      <c r="H29" s="63">
        <v>1</v>
      </c>
      <c r="I29" s="70"/>
      <c r="J29" s="70" t="s">
        <v>407</v>
      </c>
      <c r="K29" s="63" t="s">
        <v>290</v>
      </c>
      <c r="L29" s="64">
        <v>15000000</v>
      </c>
      <c r="M29" s="64">
        <v>15000000</v>
      </c>
      <c r="N29" s="70" t="s">
        <v>342</v>
      </c>
      <c r="O29" s="72" t="s">
        <v>343</v>
      </c>
      <c r="P29" s="63" t="s">
        <v>343</v>
      </c>
      <c r="Q29" s="63" t="s">
        <v>344</v>
      </c>
      <c r="R29" s="70" t="s">
        <v>436</v>
      </c>
      <c r="S29" s="70" t="s">
        <v>356</v>
      </c>
      <c r="T29" s="70" t="s">
        <v>415</v>
      </c>
      <c r="U29" s="75"/>
    </row>
    <row r="30" spans="1:21" ht="82.5" customHeight="1" x14ac:dyDescent="0.25">
      <c r="A30" s="70" t="s">
        <v>437</v>
      </c>
      <c r="B30" s="70" t="s">
        <v>345</v>
      </c>
      <c r="C30" s="70" t="s">
        <v>411</v>
      </c>
      <c r="D30" s="70" t="s">
        <v>421</v>
      </c>
      <c r="E30" s="70" t="s">
        <v>438</v>
      </c>
      <c r="F30" s="70" t="s">
        <v>361</v>
      </c>
      <c r="G30" s="70" t="s">
        <v>340</v>
      </c>
      <c r="H30" s="63">
        <v>10</v>
      </c>
      <c r="I30" s="70"/>
      <c r="J30" s="70" t="s">
        <v>407</v>
      </c>
      <c r="K30" s="63" t="s">
        <v>290</v>
      </c>
      <c r="L30" s="67">
        <v>22000000</v>
      </c>
      <c r="M30" s="64">
        <v>25000000</v>
      </c>
      <c r="N30" s="70" t="s">
        <v>342</v>
      </c>
      <c r="O30" s="72" t="s">
        <v>343</v>
      </c>
      <c r="P30" s="63" t="s">
        <v>343</v>
      </c>
      <c r="Q30" s="63" t="s">
        <v>344</v>
      </c>
      <c r="R30" s="70" t="s">
        <v>414</v>
      </c>
      <c r="S30" s="70" t="s">
        <v>356</v>
      </c>
      <c r="T30" s="70" t="s">
        <v>415</v>
      </c>
      <c r="U30" s="75"/>
    </row>
    <row r="31" spans="1:21" ht="60" x14ac:dyDescent="0.25">
      <c r="A31" s="70">
        <v>78181505</v>
      </c>
      <c r="B31" s="70" t="s">
        <v>345</v>
      </c>
      <c r="C31" s="70" t="s">
        <v>411</v>
      </c>
      <c r="D31" s="70" t="s">
        <v>421</v>
      </c>
      <c r="E31" s="70" t="s">
        <v>439</v>
      </c>
      <c r="F31" s="70" t="s">
        <v>427</v>
      </c>
      <c r="G31" s="70" t="s">
        <v>440</v>
      </c>
      <c r="H31" s="63">
        <v>1</v>
      </c>
      <c r="I31" s="70">
        <v>15</v>
      </c>
      <c r="J31" s="70" t="s">
        <v>407</v>
      </c>
      <c r="K31" s="63" t="s">
        <v>290</v>
      </c>
      <c r="L31" s="67">
        <v>8000000</v>
      </c>
      <c r="M31" s="64">
        <v>10000000</v>
      </c>
      <c r="N31" s="70" t="s">
        <v>342</v>
      </c>
      <c r="O31" s="72" t="s">
        <v>343</v>
      </c>
      <c r="P31" s="63" t="s">
        <v>343</v>
      </c>
      <c r="Q31" s="63" t="s">
        <v>344</v>
      </c>
      <c r="R31" s="70" t="s">
        <v>436</v>
      </c>
      <c r="S31" s="70" t="s">
        <v>356</v>
      </c>
      <c r="T31" s="70" t="s">
        <v>415</v>
      </c>
      <c r="U31" s="70"/>
    </row>
    <row r="32" spans="1:21" ht="60" x14ac:dyDescent="0.25">
      <c r="A32" s="70" t="s">
        <v>441</v>
      </c>
      <c r="B32" s="70" t="s">
        <v>345</v>
      </c>
      <c r="C32" s="70" t="s">
        <v>411</v>
      </c>
      <c r="D32" s="70" t="s">
        <v>412</v>
      </c>
      <c r="E32" s="70" t="s">
        <v>442</v>
      </c>
      <c r="F32" s="70" t="s">
        <v>423</v>
      </c>
      <c r="G32" s="70" t="s">
        <v>340</v>
      </c>
      <c r="H32" s="63">
        <v>9</v>
      </c>
      <c r="I32" s="70">
        <v>25</v>
      </c>
      <c r="J32" s="70" t="s">
        <v>443</v>
      </c>
      <c r="K32" s="63" t="s">
        <v>290</v>
      </c>
      <c r="L32" s="64">
        <v>217605656</v>
      </c>
      <c r="M32" s="64">
        <v>217605656</v>
      </c>
      <c r="N32" s="70" t="s">
        <v>342</v>
      </c>
      <c r="O32" s="72" t="s">
        <v>343</v>
      </c>
      <c r="P32" s="63" t="s">
        <v>343</v>
      </c>
      <c r="Q32" s="63" t="s">
        <v>344</v>
      </c>
      <c r="R32" s="70" t="s">
        <v>419</v>
      </c>
      <c r="S32" s="70" t="s">
        <v>356</v>
      </c>
      <c r="T32" s="70" t="s">
        <v>415</v>
      </c>
      <c r="U32" s="70"/>
    </row>
    <row r="33" spans="1:21" ht="60" x14ac:dyDescent="0.25">
      <c r="A33" s="70">
        <v>95111602</v>
      </c>
      <c r="B33" s="70" t="s">
        <v>345</v>
      </c>
      <c r="C33" s="70" t="s">
        <v>411</v>
      </c>
      <c r="D33" s="70" t="s">
        <v>412</v>
      </c>
      <c r="E33" s="70" t="s">
        <v>444</v>
      </c>
      <c r="F33" s="70" t="s">
        <v>423</v>
      </c>
      <c r="G33" s="70" t="s">
        <v>423</v>
      </c>
      <c r="H33" s="63">
        <v>1</v>
      </c>
      <c r="I33" s="70"/>
      <c r="J33" s="70" t="s">
        <v>407</v>
      </c>
      <c r="K33" s="63" t="s">
        <v>290</v>
      </c>
      <c r="L33" s="74"/>
      <c r="M33" s="64">
        <v>3000000</v>
      </c>
      <c r="N33" s="70" t="s">
        <v>342</v>
      </c>
      <c r="O33" s="72" t="s">
        <v>343</v>
      </c>
      <c r="P33" s="63" t="s">
        <v>343</v>
      </c>
      <c r="Q33" s="63" t="s">
        <v>344</v>
      </c>
      <c r="R33" s="70" t="s">
        <v>445</v>
      </c>
      <c r="S33" s="70" t="s">
        <v>356</v>
      </c>
      <c r="T33" s="70" t="s">
        <v>415</v>
      </c>
      <c r="U33" s="70"/>
    </row>
    <row r="34" spans="1:21" ht="105" x14ac:dyDescent="0.25">
      <c r="A34" s="70">
        <v>84131501</v>
      </c>
      <c r="B34" s="70" t="s">
        <v>345</v>
      </c>
      <c r="C34" s="70" t="s">
        <v>411</v>
      </c>
      <c r="D34" s="70" t="s">
        <v>421</v>
      </c>
      <c r="E34" s="70" t="s">
        <v>446</v>
      </c>
      <c r="F34" s="76" t="s">
        <v>361</v>
      </c>
      <c r="G34" s="70" t="s">
        <v>352</v>
      </c>
      <c r="H34" s="77">
        <v>9</v>
      </c>
      <c r="I34" s="70">
        <v>25</v>
      </c>
      <c r="J34" s="70" t="s">
        <v>362</v>
      </c>
      <c r="K34" s="63" t="s">
        <v>290</v>
      </c>
      <c r="L34" s="67">
        <v>70000000</v>
      </c>
      <c r="M34" s="64">
        <v>109300194.70000002</v>
      </c>
      <c r="N34" s="70" t="s">
        <v>342</v>
      </c>
      <c r="O34" s="72" t="s">
        <v>343</v>
      </c>
      <c r="P34" s="63" t="s">
        <v>343</v>
      </c>
      <c r="Q34" s="63" t="s">
        <v>344</v>
      </c>
      <c r="R34" s="70" t="s">
        <v>414</v>
      </c>
      <c r="S34" s="70" t="s">
        <v>356</v>
      </c>
      <c r="T34" s="70" t="s">
        <v>415</v>
      </c>
      <c r="U34" s="70"/>
    </row>
    <row r="35" spans="1:21" ht="30" x14ac:dyDescent="0.25">
      <c r="A35" s="70">
        <v>84131503</v>
      </c>
      <c r="B35" s="70" t="s">
        <v>345</v>
      </c>
      <c r="C35" s="70" t="s">
        <v>411</v>
      </c>
      <c r="D35" s="70" t="s">
        <v>421</v>
      </c>
      <c r="E35" s="70" t="s">
        <v>447</v>
      </c>
      <c r="F35" s="70" t="s">
        <v>427</v>
      </c>
      <c r="G35" s="70" t="s">
        <v>448</v>
      </c>
      <c r="H35" s="63">
        <v>11</v>
      </c>
      <c r="I35" s="70">
        <v>25</v>
      </c>
      <c r="J35" s="70" t="s">
        <v>362</v>
      </c>
      <c r="K35" s="63" t="s">
        <v>290</v>
      </c>
      <c r="L35" s="64">
        <v>5200000</v>
      </c>
      <c r="M35" s="64">
        <v>5200000</v>
      </c>
      <c r="N35" s="70" t="s">
        <v>342</v>
      </c>
      <c r="O35" s="72" t="s">
        <v>343</v>
      </c>
      <c r="P35" s="63" t="s">
        <v>343</v>
      </c>
      <c r="Q35" s="63" t="s">
        <v>344</v>
      </c>
      <c r="R35" s="70" t="s">
        <v>414</v>
      </c>
      <c r="S35" s="70" t="s">
        <v>356</v>
      </c>
      <c r="T35" s="70" t="s">
        <v>415</v>
      </c>
      <c r="U35" s="70"/>
    </row>
    <row r="36" spans="1:21" ht="45" x14ac:dyDescent="0.25">
      <c r="A36" s="70">
        <v>84131503</v>
      </c>
      <c r="B36" s="70" t="s">
        <v>345</v>
      </c>
      <c r="C36" s="70" t="s">
        <v>411</v>
      </c>
      <c r="D36" s="70" t="s">
        <v>421</v>
      </c>
      <c r="E36" s="70" t="s">
        <v>449</v>
      </c>
      <c r="F36" s="70" t="s">
        <v>423</v>
      </c>
      <c r="G36" s="70" t="s">
        <v>423</v>
      </c>
      <c r="H36" s="63">
        <v>11</v>
      </c>
      <c r="I36" s="70">
        <v>25</v>
      </c>
      <c r="J36" s="70" t="s">
        <v>362</v>
      </c>
      <c r="K36" s="63" t="s">
        <v>290</v>
      </c>
      <c r="L36" s="64">
        <v>1550000</v>
      </c>
      <c r="M36" s="64">
        <v>1550000</v>
      </c>
      <c r="N36" s="70" t="s">
        <v>342</v>
      </c>
      <c r="O36" s="72" t="s">
        <v>343</v>
      </c>
      <c r="P36" s="63" t="s">
        <v>343</v>
      </c>
      <c r="Q36" s="63" t="s">
        <v>344</v>
      </c>
      <c r="R36" s="70" t="s">
        <v>414</v>
      </c>
      <c r="S36" s="70" t="s">
        <v>356</v>
      </c>
      <c r="T36" s="70" t="s">
        <v>415</v>
      </c>
      <c r="U36" s="70"/>
    </row>
    <row r="37" spans="1:21" ht="45" x14ac:dyDescent="0.25">
      <c r="A37" s="70">
        <v>78181703</v>
      </c>
      <c r="B37" s="70" t="s">
        <v>345</v>
      </c>
      <c r="C37" s="70" t="s">
        <v>411</v>
      </c>
      <c r="D37" s="70" t="s">
        <v>412</v>
      </c>
      <c r="E37" s="70" t="s">
        <v>450</v>
      </c>
      <c r="F37" s="70" t="s">
        <v>352</v>
      </c>
      <c r="G37" s="70" t="s">
        <v>361</v>
      </c>
      <c r="H37" s="63">
        <v>10</v>
      </c>
      <c r="I37" s="70"/>
      <c r="J37" s="70" t="s">
        <v>341</v>
      </c>
      <c r="K37" s="63" t="s">
        <v>290</v>
      </c>
      <c r="L37" s="64">
        <v>9944946</v>
      </c>
      <c r="M37" s="64">
        <v>9944946</v>
      </c>
      <c r="N37" s="70" t="s">
        <v>342</v>
      </c>
      <c r="O37" s="72" t="s">
        <v>343</v>
      </c>
      <c r="P37" s="63" t="s">
        <v>343</v>
      </c>
      <c r="Q37" s="63" t="s">
        <v>344</v>
      </c>
      <c r="R37" s="70" t="s">
        <v>414</v>
      </c>
      <c r="S37" s="70" t="s">
        <v>356</v>
      </c>
      <c r="T37" s="70" t="s">
        <v>415</v>
      </c>
      <c r="U37" s="70"/>
    </row>
    <row r="38" spans="1:21" ht="30" x14ac:dyDescent="0.25">
      <c r="A38" s="70">
        <v>84111502</v>
      </c>
      <c r="B38" s="70" t="s">
        <v>345</v>
      </c>
      <c r="C38" s="70" t="s">
        <v>411</v>
      </c>
      <c r="D38" s="70" t="s">
        <v>451</v>
      </c>
      <c r="E38" s="71" t="s">
        <v>452</v>
      </c>
      <c r="F38" s="70" t="s">
        <v>340</v>
      </c>
      <c r="G38" s="70" t="s">
        <v>340</v>
      </c>
      <c r="H38" s="63">
        <v>11</v>
      </c>
      <c r="I38" s="70"/>
      <c r="J38" s="70" t="s">
        <v>341</v>
      </c>
      <c r="K38" s="63" t="s">
        <v>290</v>
      </c>
      <c r="L38" s="64">
        <v>42360000</v>
      </c>
      <c r="M38" s="64">
        <v>42360000</v>
      </c>
      <c r="N38" s="70" t="s">
        <v>342</v>
      </c>
      <c r="O38" s="72" t="s">
        <v>343</v>
      </c>
      <c r="P38" s="63" t="s">
        <v>343</v>
      </c>
      <c r="Q38" s="63" t="s">
        <v>344</v>
      </c>
      <c r="R38" s="70" t="s">
        <v>453</v>
      </c>
      <c r="S38" s="70" t="s">
        <v>356</v>
      </c>
      <c r="T38" s="70" t="s">
        <v>415</v>
      </c>
      <c r="U38" s="70"/>
    </row>
    <row r="39" spans="1:21" ht="69.75" customHeight="1" x14ac:dyDescent="0.25">
      <c r="A39" s="70"/>
      <c r="B39" s="70" t="s">
        <v>345</v>
      </c>
      <c r="C39" s="70" t="s">
        <v>411</v>
      </c>
      <c r="D39" s="70" t="s">
        <v>159</v>
      </c>
      <c r="E39" s="70" t="s">
        <v>454</v>
      </c>
      <c r="F39" s="70"/>
      <c r="G39" s="70"/>
      <c r="H39" s="63"/>
      <c r="I39" s="70"/>
      <c r="J39" s="70"/>
      <c r="K39" s="63" t="s">
        <v>290</v>
      </c>
      <c r="L39" s="67">
        <v>12000000</v>
      </c>
      <c r="M39" s="64">
        <v>12213797</v>
      </c>
      <c r="N39" s="70" t="s">
        <v>342</v>
      </c>
      <c r="O39" s="72" t="s">
        <v>343</v>
      </c>
      <c r="P39" s="63" t="s">
        <v>343</v>
      </c>
      <c r="Q39" s="63" t="s">
        <v>344</v>
      </c>
      <c r="R39" s="70" t="s">
        <v>455</v>
      </c>
      <c r="S39" s="70" t="s">
        <v>356</v>
      </c>
      <c r="T39" s="70" t="s">
        <v>415</v>
      </c>
      <c r="U39" s="70"/>
    </row>
    <row r="40" spans="1:21" ht="45" x14ac:dyDescent="0.25">
      <c r="A40" s="70"/>
      <c r="B40" s="70" t="s">
        <v>345</v>
      </c>
      <c r="C40" s="70" t="s">
        <v>411</v>
      </c>
      <c r="D40" s="70" t="s">
        <v>456</v>
      </c>
      <c r="E40" s="70" t="s">
        <v>457</v>
      </c>
      <c r="F40" s="70"/>
      <c r="G40" s="70"/>
      <c r="H40" s="63"/>
      <c r="I40" s="70"/>
      <c r="J40" s="70"/>
      <c r="K40" s="63" t="s">
        <v>290</v>
      </c>
      <c r="L40" s="67">
        <v>45000000</v>
      </c>
      <c r="M40" s="64">
        <v>45004113</v>
      </c>
      <c r="N40" s="70" t="s">
        <v>342</v>
      </c>
      <c r="O40" s="72" t="s">
        <v>343</v>
      </c>
      <c r="P40" s="63" t="s">
        <v>343</v>
      </c>
      <c r="Q40" s="63" t="s">
        <v>344</v>
      </c>
      <c r="R40" s="70" t="s">
        <v>455</v>
      </c>
      <c r="S40" s="70" t="s">
        <v>356</v>
      </c>
      <c r="T40" s="70" t="s">
        <v>415</v>
      </c>
      <c r="U40" s="70"/>
    </row>
    <row r="41" spans="1:21" ht="45" x14ac:dyDescent="0.25">
      <c r="A41" s="70"/>
      <c r="B41" s="70" t="s">
        <v>345</v>
      </c>
      <c r="C41" s="70" t="s">
        <v>411</v>
      </c>
      <c r="D41" s="70" t="s">
        <v>458</v>
      </c>
      <c r="E41" s="71" t="s">
        <v>459</v>
      </c>
      <c r="F41" s="70"/>
      <c r="G41" s="70"/>
      <c r="H41" s="63"/>
      <c r="I41" s="70"/>
      <c r="J41" s="70"/>
      <c r="K41" s="63" t="s">
        <v>290</v>
      </c>
      <c r="L41" s="67">
        <v>2400000</v>
      </c>
      <c r="M41" s="64">
        <f>45004113-41869251.3659999</f>
        <v>3134861.6340001002</v>
      </c>
      <c r="N41" s="70" t="s">
        <v>342</v>
      </c>
      <c r="O41" s="72" t="s">
        <v>343</v>
      </c>
      <c r="P41" s="63" t="s">
        <v>343</v>
      </c>
      <c r="Q41" s="63" t="s">
        <v>344</v>
      </c>
      <c r="R41" s="70" t="s">
        <v>455</v>
      </c>
      <c r="S41" s="70" t="s">
        <v>356</v>
      </c>
      <c r="T41" s="70" t="s">
        <v>415</v>
      </c>
      <c r="U41" s="70"/>
    </row>
    <row r="42" spans="1:21" ht="45" x14ac:dyDescent="0.25">
      <c r="A42" s="70"/>
      <c r="B42" s="70" t="s">
        <v>345</v>
      </c>
      <c r="C42" s="70" t="s">
        <v>411</v>
      </c>
      <c r="D42" s="70" t="s">
        <v>460</v>
      </c>
      <c r="E42" s="70" t="s">
        <v>461</v>
      </c>
      <c r="F42" s="70"/>
      <c r="G42" s="70"/>
      <c r="H42" s="63"/>
      <c r="I42" s="70"/>
      <c r="J42" s="70"/>
      <c r="K42" s="63" t="s">
        <v>290</v>
      </c>
      <c r="L42" s="67">
        <v>90000000</v>
      </c>
      <c r="M42" s="64">
        <v>90606165</v>
      </c>
      <c r="N42" s="70" t="s">
        <v>342</v>
      </c>
      <c r="O42" s="72" t="s">
        <v>343</v>
      </c>
      <c r="P42" s="63" t="s">
        <v>343</v>
      </c>
      <c r="Q42" s="63" t="s">
        <v>344</v>
      </c>
      <c r="R42" s="70" t="s">
        <v>455</v>
      </c>
      <c r="S42" s="70" t="s">
        <v>356</v>
      </c>
      <c r="T42" s="70" t="s">
        <v>415</v>
      </c>
      <c r="U42" s="70"/>
    </row>
    <row r="43" spans="1:21" ht="23.25" x14ac:dyDescent="0.25">
      <c r="K43" s="78">
        <v>2017355447.6289999</v>
      </c>
      <c r="L43" s="45">
        <f>SUM(L3:L42)</f>
        <v>1775000000.2950001</v>
      </c>
      <c r="M43" s="79"/>
    </row>
    <row r="44" spans="1:21" x14ac:dyDescent="0.25">
      <c r="A44" s="80"/>
      <c r="B44" s="80"/>
      <c r="C44" s="80"/>
      <c r="D44" s="80"/>
      <c r="E44" s="80"/>
      <c r="F44" s="80"/>
      <c r="G44" s="80"/>
      <c r="H44" s="80"/>
      <c r="I44" s="80"/>
      <c r="J44" s="80"/>
      <c r="K44" s="80"/>
      <c r="L44" s="81"/>
      <c r="M44" s="81">
        <v>1775000000</v>
      </c>
      <c r="N44" s="82">
        <f>L43-M44</f>
        <v>0.29500007629394531</v>
      </c>
      <c r="O44" s="83"/>
      <c r="P44" s="80"/>
      <c r="Q44" s="80"/>
      <c r="R44" s="80"/>
      <c r="S44" s="80"/>
      <c r="T44" s="80"/>
      <c r="U44" s="80"/>
    </row>
    <row r="45" spans="1:21" ht="78.75" customHeight="1" x14ac:dyDescent="0.25">
      <c r="A45" s="80"/>
      <c r="B45" s="80"/>
      <c r="C45" s="80"/>
      <c r="D45" s="80"/>
      <c r="E45" s="80"/>
      <c r="F45" s="84"/>
      <c r="G45" s="80"/>
      <c r="H45" s="80"/>
      <c r="I45" s="80"/>
      <c r="J45" s="85" t="s">
        <v>462</v>
      </c>
      <c r="K45" s="86">
        <v>7171726575</v>
      </c>
      <c r="L45" s="81"/>
      <c r="M45" s="81">
        <f>M44-N45</f>
        <v>157310069.70499992</v>
      </c>
      <c r="N45" s="87">
        <f>L43-M13-M14-M15</f>
        <v>1617689930.2950001</v>
      </c>
      <c r="O45" s="88"/>
      <c r="P45" s="80"/>
      <c r="Q45" s="80"/>
      <c r="R45" s="80"/>
      <c r="S45" s="80"/>
      <c r="T45" s="80"/>
      <c r="U45" s="80"/>
    </row>
    <row r="46" spans="1:21" ht="29.25" customHeight="1" x14ac:dyDescent="0.25">
      <c r="A46" s="80"/>
      <c r="B46" s="80"/>
      <c r="C46" s="80"/>
      <c r="D46" s="80"/>
      <c r="E46" s="80"/>
      <c r="F46" s="80"/>
      <c r="G46" s="80"/>
      <c r="H46" s="80"/>
      <c r="I46" s="80"/>
      <c r="J46" s="85" t="s">
        <v>463</v>
      </c>
      <c r="K46" s="86">
        <v>1627324323</v>
      </c>
      <c r="L46" s="81"/>
      <c r="M46" s="81"/>
      <c r="N46" s="87"/>
      <c r="O46" s="88"/>
      <c r="P46" s="80"/>
      <c r="Q46" s="80"/>
      <c r="R46" s="80"/>
      <c r="S46" s="80"/>
      <c r="T46" s="80"/>
      <c r="U46" s="80"/>
    </row>
    <row r="47" spans="1:21" ht="16.5" customHeight="1" x14ac:dyDescent="0.25">
      <c r="A47" s="80"/>
      <c r="B47" s="80"/>
      <c r="C47" s="80"/>
      <c r="D47" s="80"/>
      <c r="E47" s="80"/>
      <c r="F47" s="84"/>
      <c r="G47" s="80"/>
      <c r="H47" s="80"/>
      <c r="I47" s="80"/>
      <c r="J47" s="80"/>
      <c r="K47" s="80"/>
      <c r="L47" s="81"/>
      <c r="M47" s="81"/>
      <c r="N47" s="87"/>
      <c r="O47" s="88"/>
      <c r="P47" s="80"/>
      <c r="Q47" s="80"/>
      <c r="R47" s="80"/>
      <c r="S47" s="80"/>
      <c r="T47" s="80"/>
      <c r="U47" s="80"/>
    </row>
    <row r="48" spans="1:21" ht="15.75" thickBot="1" x14ac:dyDescent="0.3">
      <c r="A48" s="80"/>
      <c r="B48" s="80"/>
      <c r="C48" s="80"/>
      <c r="D48" s="80"/>
      <c r="E48" s="80"/>
      <c r="F48" s="80"/>
      <c r="G48" s="80"/>
      <c r="H48" s="80"/>
      <c r="I48" s="80"/>
      <c r="J48" s="80"/>
      <c r="K48" s="80"/>
      <c r="L48" s="81"/>
      <c r="M48" s="81"/>
      <c r="N48" s="80"/>
      <c r="O48" s="88"/>
      <c r="P48" s="80"/>
      <c r="Q48" s="80"/>
      <c r="R48" s="80"/>
      <c r="S48" s="80"/>
      <c r="T48" s="84"/>
      <c r="U48" s="80"/>
    </row>
    <row r="49" spans="1:21" ht="15.75" thickBot="1" x14ac:dyDescent="0.3">
      <c r="A49" s="89" t="s">
        <v>464</v>
      </c>
      <c r="B49" s="89" t="s">
        <v>465</v>
      </c>
      <c r="M49" s="90"/>
      <c r="N49" s="91"/>
      <c r="T49" s="92"/>
      <c r="U49" s="53"/>
    </row>
    <row r="50" spans="1:21" ht="51.75" thickBot="1" x14ac:dyDescent="0.3">
      <c r="A50" s="93" t="s">
        <v>466</v>
      </c>
      <c r="B50" s="94" t="s">
        <v>467</v>
      </c>
      <c r="N50" s="91"/>
      <c r="O50" s="53"/>
    </row>
    <row r="51" spans="1:21" ht="51.75" thickBot="1" x14ac:dyDescent="0.3">
      <c r="A51" s="93"/>
      <c r="B51" s="94" t="s">
        <v>467</v>
      </c>
    </row>
    <row r="52" spans="1:21" ht="51.75" thickBot="1" x14ac:dyDescent="0.3">
      <c r="A52" s="93"/>
      <c r="B52" s="94" t="s">
        <v>467</v>
      </c>
    </row>
  </sheetData>
  <autoFilter ref="A2:IV43"/>
  <dataValidations count="9">
    <dataValidation type="list" allowBlank="1" showInputMessage="1" showErrorMessage="1" sqref="K3:K7 JG3:JG7 TC3:TC7 ACY3:ACY7 AMU3:AMU7 AWQ3:AWQ7 BGM3:BGM7 BQI3:BQI7 CAE3:CAE7 CKA3:CKA7 CTW3:CTW7 DDS3:DDS7 DNO3:DNO7 DXK3:DXK7 EHG3:EHG7 ERC3:ERC7 FAY3:FAY7 FKU3:FKU7 FUQ3:FUQ7 GEM3:GEM7 GOI3:GOI7 GYE3:GYE7 HIA3:HIA7 HRW3:HRW7 IBS3:IBS7 ILO3:ILO7 IVK3:IVK7 JFG3:JFG7 JPC3:JPC7 JYY3:JYY7 KIU3:KIU7 KSQ3:KSQ7 LCM3:LCM7 LMI3:LMI7 LWE3:LWE7 MGA3:MGA7 MPW3:MPW7 MZS3:MZS7 NJO3:NJO7 NTK3:NTK7 ODG3:ODG7 ONC3:ONC7 OWY3:OWY7 PGU3:PGU7 PQQ3:PQQ7 QAM3:QAM7 QKI3:QKI7 QUE3:QUE7 REA3:REA7 RNW3:RNW7 RXS3:RXS7 SHO3:SHO7 SRK3:SRK7 TBG3:TBG7 TLC3:TLC7 TUY3:TUY7 UEU3:UEU7 UOQ3:UOQ7 UYM3:UYM7 VII3:VII7 VSE3:VSE7 WCA3:WCA7 WLW3:WLW7 WVS3:WVS7 K65539:K65543 JG65539:JG65543 TC65539:TC65543 ACY65539:ACY65543 AMU65539:AMU65543 AWQ65539:AWQ65543 BGM65539:BGM65543 BQI65539:BQI65543 CAE65539:CAE65543 CKA65539:CKA65543 CTW65539:CTW65543 DDS65539:DDS65543 DNO65539:DNO65543 DXK65539:DXK65543 EHG65539:EHG65543 ERC65539:ERC65543 FAY65539:FAY65543 FKU65539:FKU65543 FUQ65539:FUQ65543 GEM65539:GEM65543 GOI65539:GOI65543 GYE65539:GYE65543 HIA65539:HIA65543 HRW65539:HRW65543 IBS65539:IBS65543 ILO65539:ILO65543 IVK65539:IVK65543 JFG65539:JFG65543 JPC65539:JPC65543 JYY65539:JYY65543 KIU65539:KIU65543 KSQ65539:KSQ65543 LCM65539:LCM65543 LMI65539:LMI65543 LWE65539:LWE65543 MGA65539:MGA65543 MPW65539:MPW65543 MZS65539:MZS65543 NJO65539:NJO65543 NTK65539:NTK65543 ODG65539:ODG65543 ONC65539:ONC65543 OWY65539:OWY65543 PGU65539:PGU65543 PQQ65539:PQQ65543 QAM65539:QAM65543 QKI65539:QKI65543 QUE65539:QUE65543 REA65539:REA65543 RNW65539:RNW65543 RXS65539:RXS65543 SHO65539:SHO65543 SRK65539:SRK65543 TBG65539:TBG65543 TLC65539:TLC65543 TUY65539:TUY65543 UEU65539:UEU65543 UOQ65539:UOQ65543 UYM65539:UYM65543 VII65539:VII65543 VSE65539:VSE65543 WCA65539:WCA65543 WLW65539:WLW65543 WVS65539:WVS65543 K131075:K131079 JG131075:JG131079 TC131075:TC131079 ACY131075:ACY131079 AMU131075:AMU131079 AWQ131075:AWQ131079 BGM131075:BGM131079 BQI131075:BQI131079 CAE131075:CAE131079 CKA131075:CKA131079 CTW131075:CTW131079 DDS131075:DDS131079 DNO131075:DNO131079 DXK131075:DXK131079 EHG131075:EHG131079 ERC131075:ERC131079 FAY131075:FAY131079 FKU131075:FKU131079 FUQ131075:FUQ131079 GEM131075:GEM131079 GOI131075:GOI131079 GYE131075:GYE131079 HIA131075:HIA131079 HRW131075:HRW131079 IBS131075:IBS131079 ILO131075:ILO131079 IVK131075:IVK131079 JFG131075:JFG131079 JPC131075:JPC131079 JYY131075:JYY131079 KIU131075:KIU131079 KSQ131075:KSQ131079 LCM131075:LCM131079 LMI131075:LMI131079 LWE131075:LWE131079 MGA131075:MGA131079 MPW131075:MPW131079 MZS131075:MZS131079 NJO131075:NJO131079 NTK131075:NTK131079 ODG131075:ODG131079 ONC131075:ONC131079 OWY131075:OWY131079 PGU131075:PGU131079 PQQ131075:PQQ131079 QAM131075:QAM131079 QKI131075:QKI131079 QUE131075:QUE131079 REA131075:REA131079 RNW131075:RNW131079 RXS131075:RXS131079 SHO131075:SHO131079 SRK131075:SRK131079 TBG131075:TBG131079 TLC131075:TLC131079 TUY131075:TUY131079 UEU131075:UEU131079 UOQ131075:UOQ131079 UYM131075:UYM131079 VII131075:VII131079 VSE131075:VSE131079 WCA131075:WCA131079 WLW131075:WLW131079 WVS131075:WVS131079 K196611:K196615 JG196611:JG196615 TC196611:TC196615 ACY196611:ACY196615 AMU196611:AMU196615 AWQ196611:AWQ196615 BGM196611:BGM196615 BQI196611:BQI196615 CAE196611:CAE196615 CKA196611:CKA196615 CTW196611:CTW196615 DDS196611:DDS196615 DNO196611:DNO196615 DXK196611:DXK196615 EHG196611:EHG196615 ERC196611:ERC196615 FAY196611:FAY196615 FKU196611:FKU196615 FUQ196611:FUQ196615 GEM196611:GEM196615 GOI196611:GOI196615 GYE196611:GYE196615 HIA196611:HIA196615 HRW196611:HRW196615 IBS196611:IBS196615 ILO196611:ILO196615 IVK196611:IVK196615 JFG196611:JFG196615 JPC196611:JPC196615 JYY196611:JYY196615 KIU196611:KIU196615 KSQ196611:KSQ196615 LCM196611:LCM196615 LMI196611:LMI196615 LWE196611:LWE196615 MGA196611:MGA196615 MPW196611:MPW196615 MZS196611:MZS196615 NJO196611:NJO196615 NTK196611:NTK196615 ODG196611:ODG196615 ONC196611:ONC196615 OWY196611:OWY196615 PGU196611:PGU196615 PQQ196611:PQQ196615 QAM196611:QAM196615 QKI196611:QKI196615 QUE196611:QUE196615 REA196611:REA196615 RNW196611:RNW196615 RXS196611:RXS196615 SHO196611:SHO196615 SRK196611:SRK196615 TBG196611:TBG196615 TLC196611:TLC196615 TUY196611:TUY196615 UEU196611:UEU196615 UOQ196611:UOQ196615 UYM196611:UYM196615 VII196611:VII196615 VSE196611:VSE196615 WCA196611:WCA196615 WLW196611:WLW196615 WVS196611:WVS196615 K262147:K262151 JG262147:JG262151 TC262147:TC262151 ACY262147:ACY262151 AMU262147:AMU262151 AWQ262147:AWQ262151 BGM262147:BGM262151 BQI262147:BQI262151 CAE262147:CAE262151 CKA262147:CKA262151 CTW262147:CTW262151 DDS262147:DDS262151 DNO262147:DNO262151 DXK262147:DXK262151 EHG262147:EHG262151 ERC262147:ERC262151 FAY262147:FAY262151 FKU262147:FKU262151 FUQ262147:FUQ262151 GEM262147:GEM262151 GOI262147:GOI262151 GYE262147:GYE262151 HIA262147:HIA262151 HRW262147:HRW262151 IBS262147:IBS262151 ILO262147:ILO262151 IVK262147:IVK262151 JFG262147:JFG262151 JPC262147:JPC262151 JYY262147:JYY262151 KIU262147:KIU262151 KSQ262147:KSQ262151 LCM262147:LCM262151 LMI262147:LMI262151 LWE262147:LWE262151 MGA262147:MGA262151 MPW262147:MPW262151 MZS262147:MZS262151 NJO262147:NJO262151 NTK262147:NTK262151 ODG262147:ODG262151 ONC262147:ONC262151 OWY262147:OWY262151 PGU262147:PGU262151 PQQ262147:PQQ262151 QAM262147:QAM262151 QKI262147:QKI262151 QUE262147:QUE262151 REA262147:REA262151 RNW262147:RNW262151 RXS262147:RXS262151 SHO262147:SHO262151 SRK262147:SRK262151 TBG262147:TBG262151 TLC262147:TLC262151 TUY262147:TUY262151 UEU262147:UEU262151 UOQ262147:UOQ262151 UYM262147:UYM262151 VII262147:VII262151 VSE262147:VSE262151 WCA262147:WCA262151 WLW262147:WLW262151 WVS262147:WVS262151 K327683:K327687 JG327683:JG327687 TC327683:TC327687 ACY327683:ACY327687 AMU327683:AMU327687 AWQ327683:AWQ327687 BGM327683:BGM327687 BQI327683:BQI327687 CAE327683:CAE327687 CKA327683:CKA327687 CTW327683:CTW327687 DDS327683:DDS327687 DNO327683:DNO327687 DXK327683:DXK327687 EHG327683:EHG327687 ERC327683:ERC327687 FAY327683:FAY327687 FKU327683:FKU327687 FUQ327683:FUQ327687 GEM327683:GEM327687 GOI327683:GOI327687 GYE327683:GYE327687 HIA327683:HIA327687 HRW327683:HRW327687 IBS327683:IBS327687 ILO327683:ILO327687 IVK327683:IVK327687 JFG327683:JFG327687 JPC327683:JPC327687 JYY327683:JYY327687 KIU327683:KIU327687 KSQ327683:KSQ327687 LCM327683:LCM327687 LMI327683:LMI327687 LWE327683:LWE327687 MGA327683:MGA327687 MPW327683:MPW327687 MZS327683:MZS327687 NJO327683:NJO327687 NTK327683:NTK327687 ODG327683:ODG327687 ONC327683:ONC327687 OWY327683:OWY327687 PGU327683:PGU327687 PQQ327683:PQQ327687 QAM327683:QAM327687 QKI327683:QKI327687 QUE327683:QUE327687 REA327683:REA327687 RNW327683:RNW327687 RXS327683:RXS327687 SHO327683:SHO327687 SRK327683:SRK327687 TBG327683:TBG327687 TLC327683:TLC327687 TUY327683:TUY327687 UEU327683:UEU327687 UOQ327683:UOQ327687 UYM327683:UYM327687 VII327683:VII327687 VSE327683:VSE327687 WCA327683:WCA327687 WLW327683:WLW327687 WVS327683:WVS327687 K393219:K393223 JG393219:JG393223 TC393219:TC393223 ACY393219:ACY393223 AMU393219:AMU393223 AWQ393219:AWQ393223 BGM393219:BGM393223 BQI393219:BQI393223 CAE393219:CAE393223 CKA393219:CKA393223 CTW393219:CTW393223 DDS393219:DDS393223 DNO393219:DNO393223 DXK393219:DXK393223 EHG393219:EHG393223 ERC393219:ERC393223 FAY393219:FAY393223 FKU393219:FKU393223 FUQ393219:FUQ393223 GEM393219:GEM393223 GOI393219:GOI393223 GYE393219:GYE393223 HIA393219:HIA393223 HRW393219:HRW393223 IBS393219:IBS393223 ILO393219:ILO393223 IVK393219:IVK393223 JFG393219:JFG393223 JPC393219:JPC393223 JYY393219:JYY393223 KIU393219:KIU393223 KSQ393219:KSQ393223 LCM393219:LCM393223 LMI393219:LMI393223 LWE393219:LWE393223 MGA393219:MGA393223 MPW393219:MPW393223 MZS393219:MZS393223 NJO393219:NJO393223 NTK393219:NTK393223 ODG393219:ODG393223 ONC393219:ONC393223 OWY393219:OWY393223 PGU393219:PGU393223 PQQ393219:PQQ393223 QAM393219:QAM393223 QKI393219:QKI393223 QUE393219:QUE393223 REA393219:REA393223 RNW393219:RNW393223 RXS393219:RXS393223 SHO393219:SHO393223 SRK393219:SRK393223 TBG393219:TBG393223 TLC393219:TLC393223 TUY393219:TUY393223 UEU393219:UEU393223 UOQ393219:UOQ393223 UYM393219:UYM393223 VII393219:VII393223 VSE393219:VSE393223 WCA393219:WCA393223 WLW393219:WLW393223 WVS393219:WVS393223 K458755:K458759 JG458755:JG458759 TC458755:TC458759 ACY458755:ACY458759 AMU458755:AMU458759 AWQ458755:AWQ458759 BGM458755:BGM458759 BQI458755:BQI458759 CAE458755:CAE458759 CKA458755:CKA458759 CTW458755:CTW458759 DDS458755:DDS458759 DNO458755:DNO458759 DXK458755:DXK458759 EHG458755:EHG458759 ERC458755:ERC458759 FAY458755:FAY458759 FKU458755:FKU458759 FUQ458755:FUQ458759 GEM458755:GEM458759 GOI458755:GOI458759 GYE458755:GYE458759 HIA458755:HIA458759 HRW458755:HRW458759 IBS458755:IBS458759 ILO458755:ILO458759 IVK458755:IVK458759 JFG458755:JFG458759 JPC458755:JPC458759 JYY458755:JYY458759 KIU458755:KIU458759 KSQ458755:KSQ458759 LCM458755:LCM458759 LMI458755:LMI458759 LWE458755:LWE458759 MGA458755:MGA458759 MPW458755:MPW458759 MZS458755:MZS458759 NJO458755:NJO458759 NTK458755:NTK458759 ODG458755:ODG458759 ONC458755:ONC458759 OWY458755:OWY458759 PGU458755:PGU458759 PQQ458755:PQQ458759 QAM458755:QAM458759 QKI458755:QKI458759 QUE458755:QUE458759 REA458755:REA458759 RNW458755:RNW458759 RXS458755:RXS458759 SHO458755:SHO458759 SRK458755:SRK458759 TBG458755:TBG458759 TLC458755:TLC458759 TUY458755:TUY458759 UEU458755:UEU458759 UOQ458755:UOQ458759 UYM458755:UYM458759 VII458755:VII458759 VSE458755:VSE458759 WCA458755:WCA458759 WLW458755:WLW458759 WVS458755:WVS458759 K524291:K524295 JG524291:JG524295 TC524291:TC524295 ACY524291:ACY524295 AMU524291:AMU524295 AWQ524291:AWQ524295 BGM524291:BGM524295 BQI524291:BQI524295 CAE524291:CAE524295 CKA524291:CKA524295 CTW524291:CTW524295 DDS524291:DDS524295 DNO524291:DNO524295 DXK524291:DXK524295 EHG524291:EHG524295 ERC524291:ERC524295 FAY524291:FAY524295 FKU524291:FKU524295 FUQ524291:FUQ524295 GEM524291:GEM524295 GOI524291:GOI524295 GYE524291:GYE524295 HIA524291:HIA524295 HRW524291:HRW524295 IBS524291:IBS524295 ILO524291:ILO524295 IVK524291:IVK524295 JFG524291:JFG524295 JPC524291:JPC524295 JYY524291:JYY524295 KIU524291:KIU524295 KSQ524291:KSQ524295 LCM524291:LCM524295 LMI524291:LMI524295 LWE524291:LWE524295 MGA524291:MGA524295 MPW524291:MPW524295 MZS524291:MZS524295 NJO524291:NJO524295 NTK524291:NTK524295 ODG524291:ODG524295 ONC524291:ONC524295 OWY524291:OWY524295 PGU524291:PGU524295 PQQ524291:PQQ524295 QAM524291:QAM524295 QKI524291:QKI524295 QUE524291:QUE524295 REA524291:REA524295 RNW524291:RNW524295 RXS524291:RXS524295 SHO524291:SHO524295 SRK524291:SRK524295 TBG524291:TBG524295 TLC524291:TLC524295 TUY524291:TUY524295 UEU524291:UEU524295 UOQ524291:UOQ524295 UYM524291:UYM524295 VII524291:VII524295 VSE524291:VSE524295 WCA524291:WCA524295 WLW524291:WLW524295 WVS524291:WVS524295 K589827:K589831 JG589827:JG589831 TC589827:TC589831 ACY589827:ACY589831 AMU589827:AMU589831 AWQ589827:AWQ589831 BGM589827:BGM589831 BQI589827:BQI589831 CAE589827:CAE589831 CKA589827:CKA589831 CTW589827:CTW589831 DDS589827:DDS589831 DNO589827:DNO589831 DXK589827:DXK589831 EHG589827:EHG589831 ERC589827:ERC589831 FAY589827:FAY589831 FKU589827:FKU589831 FUQ589827:FUQ589831 GEM589827:GEM589831 GOI589827:GOI589831 GYE589827:GYE589831 HIA589827:HIA589831 HRW589827:HRW589831 IBS589827:IBS589831 ILO589827:ILO589831 IVK589827:IVK589831 JFG589827:JFG589831 JPC589827:JPC589831 JYY589827:JYY589831 KIU589827:KIU589831 KSQ589827:KSQ589831 LCM589827:LCM589831 LMI589827:LMI589831 LWE589827:LWE589831 MGA589827:MGA589831 MPW589827:MPW589831 MZS589827:MZS589831 NJO589827:NJO589831 NTK589827:NTK589831 ODG589827:ODG589831 ONC589827:ONC589831 OWY589827:OWY589831 PGU589827:PGU589831 PQQ589827:PQQ589831 QAM589827:QAM589831 QKI589827:QKI589831 QUE589827:QUE589831 REA589827:REA589831 RNW589827:RNW589831 RXS589827:RXS589831 SHO589827:SHO589831 SRK589827:SRK589831 TBG589827:TBG589831 TLC589827:TLC589831 TUY589827:TUY589831 UEU589827:UEU589831 UOQ589827:UOQ589831 UYM589827:UYM589831 VII589827:VII589831 VSE589827:VSE589831 WCA589827:WCA589831 WLW589827:WLW589831 WVS589827:WVS589831 K655363:K655367 JG655363:JG655367 TC655363:TC655367 ACY655363:ACY655367 AMU655363:AMU655367 AWQ655363:AWQ655367 BGM655363:BGM655367 BQI655363:BQI655367 CAE655363:CAE655367 CKA655363:CKA655367 CTW655363:CTW655367 DDS655363:DDS655367 DNO655363:DNO655367 DXK655363:DXK655367 EHG655363:EHG655367 ERC655363:ERC655367 FAY655363:FAY655367 FKU655363:FKU655367 FUQ655363:FUQ655367 GEM655363:GEM655367 GOI655363:GOI655367 GYE655363:GYE655367 HIA655363:HIA655367 HRW655363:HRW655367 IBS655363:IBS655367 ILO655363:ILO655367 IVK655363:IVK655367 JFG655363:JFG655367 JPC655363:JPC655367 JYY655363:JYY655367 KIU655363:KIU655367 KSQ655363:KSQ655367 LCM655363:LCM655367 LMI655363:LMI655367 LWE655363:LWE655367 MGA655363:MGA655367 MPW655363:MPW655367 MZS655363:MZS655367 NJO655363:NJO655367 NTK655363:NTK655367 ODG655363:ODG655367 ONC655363:ONC655367 OWY655363:OWY655367 PGU655363:PGU655367 PQQ655363:PQQ655367 QAM655363:QAM655367 QKI655363:QKI655367 QUE655363:QUE655367 REA655363:REA655367 RNW655363:RNW655367 RXS655363:RXS655367 SHO655363:SHO655367 SRK655363:SRK655367 TBG655363:TBG655367 TLC655363:TLC655367 TUY655363:TUY655367 UEU655363:UEU655367 UOQ655363:UOQ655367 UYM655363:UYM655367 VII655363:VII655367 VSE655363:VSE655367 WCA655363:WCA655367 WLW655363:WLW655367 WVS655363:WVS655367 K720899:K720903 JG720899:JG720903 TC720899:TC720903 ACY720899:ACY720903 AMU720899:AMU720903 AWQ720899:AWQ720903 BGM720899:BGM720903 BQI720899:BQI720903 CAE720899:CAE720903 CKA720899:CKA720903 CTW720899:CTW720903 DDS720899:DDS720903 DNO720899:DNO720903 DXK720899:DXK720903 EHG720899:EHG720903 ERC720899:ERC720903 FAY720899:FAY720903 FKU720899:FKU720903 FUQ720899:FUQ720903 GEM720899:GEM720903 GOI720899:GOI720903 GYE720899:GYE720903 HIA720899:HIA720903 HRW720899:HRW720903 IBS720899:IBS720903 ILO720899:ILO720903 IVK720899:IVK720903 JFG720899:JFG720903 JPC720899:JPC720903 JYY720899:JYY720903 KIU720899:KIU720903 KSQ720899:KSQ720903 LCM720899:LCM720903 LMI720899:LMI720903 LWE720899:LWE720903 MGA720899:MGA720903 MPW720899:MPW720903 MZS720899:MZS720903 NJO720899:NJO720903 NTK720899:NTK720903 ODG720899:ODG720903 ONC720899:ONC720903 OWY720899:OWY720903 PGU720899:PGU720903 PQQ720899:PQQ720903 QAM720899:QAM720903 QKI720899:QKI720903 QUE720899:QUE720903 REA720899:REA720903 RNW720899:RNW720903 RXS720899:RXS720903 SHO720899:SHO720903 SRK720899:SRK720903 TBG720899:TBG720903 TLC720899:TLC720903 TUY720899:TUY720903 UEU720899:UEU720903 UOQ720899:UOQ720903 UYM720899:UYM720903 VII720899:VII720903 VSE720899:VSE720903 WCA720899:WCA720903 WLW720899:WLW720903 WVS720899:WVS720903 K786435:K786439 JG786435:JG786439 TC786435:TC786439 ACY786435:ACY786439 AMU786435:AMU786439 AWQ786435:AWQ786439 BGM786435:BGM786439 BQI786435:BQI786439 CAE786435:CAE786439 CKA786435:CKA786439 CTW786435:CTW786439 DDS786435:DDS786439 DNO786435:DNO786439 DXK786435:DXK786439 EHG786435:EHG786439 ERC786435:ERC786439 FAY786435:FAY786439 FKU786435:FKU786439 FUQ786435:FUQ786439 GEM786435:GEM786439 GOI786435:GOI786439 GYE786435:GYE786439 HIA786435:HIA786439 HRW786435:HRW786439 IBS786435:IBS786439 ILO786435:ILO786439 IVK786435:IVK786439 JFG786435:JFG786439 JPC786435:JPC786439 JYY786435:JYY786439 KIU786435:KIU786439 KSQ786435:KSQ786439 LCM786435:LCM786439 LMI786435:LMI786439 LWE786435:LWE786439 MGA786435:MGA786439 MPW786435:MPW786439 MZS786435:MZS786439 NJO786435:NJO786439 NTK786435:NTK786439 ODG786435:ODG786439 ONC786435:ONC786439 OWY786435:OWY786439 PGU786435:PGU786439 PQQ786435:PQQ786439 QAM786435:QAM786439 QKI786435:QKI786439 QUE786435:QUE786439 REA786435:REA786439 RNW786435:RNW786439 RXS786435:RXS786439 SHO786435:SHO786439 SRK786435:SRK786439 TBG786435:TBG786439 TLC786435:TLC786439 TUY786435:TUY786439 UEU786435:UEU786439 UOQ786435:UOQ786439 UYM786435:UYM786439 VII786435:VII786439 VSE786435:VSE786439 WCA786435:WCA786439 WLW786435:WLW786439 WVS786435:WVS786439 K851971:K851975 JG851971:JG851975 TC851971:TC851975 ACY851971:ACY851975 AMU851971:AMU851975 AWQ851971:AWQ851975 BGM851971:BGM851975 BQI851971:BQI851975 CAE851971:CAE851975 CKA851971:CKA851975 CTW851971:CTW851975 DDS851971:DDS851975 DNO851971:DNO851975 DXK851971:DXK851975 EHG851971:EHG851975 ERC851971:ERC851975 FAY851971:FAY851975 FKU851971:FKU851975 FUQ851971:FUQ851975 GEM851971:GEM851975 GOI851971:GOI851975 GYE851971:GYE851975 HIA851971:HIA851975 HRW851971:HRW851975 IBS851971:IBS851975 ILO851971:ILO851975 IVK851971:IVK851975 JFG851971:JFG851975 JPC851971:JPC851975 JYY851971:JYY851975 KIU851971:KIU851975 KSQ851971:KSQ851975 LCM851971:LCM851975 LMI851971:LMI851975 LWE851971:LWE851975 MGA851971:MGA851975 MPW851971:MPW851975 MZS851971:MZS851975 NJO851971:NJO851975 NTK851971:NTK851975 ODG851971:ODG851975 ONC851971:ONC851975 OWY851971:OWY851975 PGU851971:PGU851975 PQQ851971:PQQ851975 QAM851971:QAM851975 QKI851971:QKI851975 QUE851971:QUE851975 REA851971:REA851975 RNW851971:RNW851975 RXS851971:RXS851975 SHO851971:SHO851975 SRK851971:SRK851975 TBG851971:TBG851975 TLC851971:TLC851975 TUY851971:TUY851975 UEU851971:UEU851975 UOQ851971:UOQ851975 UYM851971:UYM851975 VII851971:VII851975 VSE851971:VSE851975 WCA851971:WCA851975 WLW851971:WLW851975 WVS851971:WVS851975 K917507:K917511 JG917507:JG917511 TC917507:TC917511 ACY917507:ACY917511 AMU917507:AMU917511 AWQ917507:AWQ917511 BGM917507:BGM917511 BQI917507:BQI917511 CAE917507:CAE917511 CKA917507:CKA917511 CTW917507:CTW917511 DDS917507:DDS917511 DNO917507:DNO917511 DXK917507:DXK917511 EHG917507:EHG917511 ERC917507:ERC917511 FAY917507:FAY917511 FKU917507:FKU917511 FUQ917507:FUQ917511 GEM917507:GEM917511 GOI917507:GOI917511 GYE917507:GYE917511 HIA917507:HIA917511 HRW917507:HRW917511 IBS917507:IBS917511 ILO917507:ILO917511 IVK917507:IVK917511 JFG917507:JFG917511 JPC917507:JPC917511 JYY917507:JYY917511 KIU917507:KIU917511 KSQ917507:KSQ917511 LCM917507:LCM917511 LMI917507:LMI917511 LWE917507:LWE917511 MGA917507:MGA917511 MPW917507:MPW917511 MZS917507:MZS917511 NJO917507:NJO917511 NTK917507:NTK917511 ODG917507:ODG917511 ONC917507:ONC917511 OWY917507:OWY917511 PGU917507:PGU917511 PQQ917507:PQQ917511 QAM917507:QAM917511 QKI917507:QKI917511 QUE917507:QUE917511 REA917507:REA917511 RNW917507:RNW917511 RXS917507:RXS917511 SHO917507:SHO917511 SRK917507:SRK917511 TBG917507:TBG917511 TLC917507:TLC917511 TUY917507:TUY917511 UEU917507:UEU917511 UOQ917507:UOQ917511 UYM917507:UYM917511 VII917507:VII917511 VSE917507:VSE917511 WCA917507:WCA917511 WLW917507:WLW917511 WVS917507:WVS917511 K983043:K983047 JG983043:JG983047 TC983043:TC983047 ACY983043:ACY983047 AMU983043:AMU983047 AWQ983043:AWQ983047 BGM983043:BGM983047 BQI983043:BQI983047 CAE983043:CAE983047 CKA983043:CKA983047 CTW983043:CTW983047 DDS983043:DDS983047 DNO983043:DNO983047 DXK983043:DXK983047 EHG983043:EHG983047 ERC983043:ERC983047 FAY983043:FAY983047 FKU983043:FKU983047 FUQ983043:FUQ983047 GEM983043:GEM983047 GOI983043:GOI983047 GYE983043:GYE983047 HIA983043:HIA983047 HRW983043:HRW983047 IBS983043:IBS983047 ILO983043:ILO983047 IVK983043:IVK983047 JFG983043:JFG983047 JPC983043:JPC983047 JYY983043:JYY983047 KIU983043:KIU983047 KSQ983043:KSQ983047 LCM983043:LCM983047 LMI983043:LMI983047 LWE983043:LWE983047 MGA983043:MGA983047 MPW983043:MPW983047 MZS983043:MZS983047 NJO983043:NJO983047 NTK983043:NTK983047 ODG983043:ODG983047 ONC983043:ONC983047 OWY983043:OWY983047 PGU983043:PGU983047 PQQ983043:PQQ983047 QAM983043:QAM983047 QKI983043:QKI983047 QUE983043:QUE983047 REA983043:REA983047 RNW983043:RNW983047 RXS983043:RXS983047 SHO983043:SHO983047 SRK983043:SRK983047 TBG983043:TBG983047 TLC983043:TLC983047 TUY983043:TUY983047 UEU983043:UEU983047 UOQ983043:UOQ983047 UYM983043:UYM983047 VII983043:VII983047 VSE983043:VSE983047 WCA983043:WCA983047 WLW983043:WLW983047 WVS983043:WVS983047 K16:K42 JG16:JG42 TC16:TC42 ACY16:ACY42 AMU16:AMU42 AWQ16:AWQ42 BGM16:BGM42 BQI16:BQI42 CAE16:CAE42 CKA16:CKA42 CTW16:CTW42 DDS16:DDS42 DNO16:DNO42 DXK16:DXK42 EHG16:EHG42 ERC16:ERC42 FAY16:FAY42 FKU16:FKU42 FUQ16:FUQ42 GEM16:GEM42 GOI16:GOI42 GYE16:GYE42 HIA16:HIA42 HRW16:HRW42 IBS16:IBS42 ILO16:ILO42 IVK16:IVK42 JFG16:JFG42 JPC16:JPC42 JYY16:JYY42 KIU16:KIU42 KSQ16:KSQ42 LCM16:LCM42 LMI16:LMI42 LWE16:LWE42 MGA16:MGA42 MPW16:MPW42 MZS16:MZS42 NJO16:NJO42 NTK16:NTK42 ODG16:ODG42 ONC16:ONC42 OWY16:OWY42 PGU16:PGU42 PQQ16:PQQ42 QAM16:QAM42 QKI16:QKI42 QUE16:QUE42 REA16:REA42 RNW16:RNW42 RXS16:RXS42 SHO16:SHO42 SRK16:SRK42 TBG16:TBG42 TLC16:TLC42 TUY16:TUY42 UEU16:UEU42 UOQ16:UOQ42 UYM16:UYM42 VII16:VII42 VSE16:VSE42 WCA16:WCA42 WLW16:WLW42 WVS16:WVS42 K65552:K65578 JG65552:JG65578 TC65552:TC65578 ACY65552:ACY65578 AMU65552:AMU65578 AWQ65552:AWQ65578 BGM65552:BGM65578 BQI65552:BQI65578 CAE65552:CAE65578 CKA65552:CKA65578 CTW65552:CTW65578 DDS65552:DDS65578 DNO65552:DNO65578 DXK65552:DXK65578 EHG65552:EHG65578 ERC65552:ERC65578 FAY65552:FAY65578 FKU65552:FKU65578 FUQ65552:FUQ65578 GEM65552:GEM65578 GOI65552:GOI65578 GYE65552:GYE65578 HIA65552:HIA65578 HRW65552:HRW65578 IBS65552:IBS65578 ILO65552:ILO65578 IVK65552:IVK65578 JFG65552:JFG65578 JPC65552:JPC65578 JYY65552:JYY65578 KIU65552:KIU65578 KSQ65552:KSQ65578 LCM65552:LCM65578 LMI65552:LMI65578 LWE65552:LWE65578 MGA65552:MGA65578 MPW65552:MPW65578 MZS65552:MZS65578 NJO65552:NJO65578 NTK65552:NTK65578 ODG65552:ODG65578 ONC65552:ONC65578 OWY65552:OWY65578 PGU65552:PGU65578 PQQ65552:PQQ65578 QAM65552:QAM65578 QKI65552:QKI65578 QUE65552:QUE65578 REA65552:REA65578 RNW65552:RNW65578 RXS65552:RXS65578 SHO65552:SHO65578 SRK65552:SRK65578 TBG65552:TBG65578 TLC65552:TLC65578 TUY65552:TUY65578 UEU65552:UEU65578 UOQ65552:UOQ65578 UYM65552:UYM65578 VII65552:VII65578 VSE65552:VSE65578 WCA65552:WCA65578 WLW65552:WLW65578 WVS65552:WVS65578 K131088:K131114 JG131088:JG131114 TC131088:TC131114 ACY131088:ACY131114 AMU131088:AMU131114 AWQ131088:AWQ131114 BGM131088:BGM131114 BQI131088:BQI131114 CAE131088:CAE131114 CKA131088:CKA131114 CTW131088:CTW131114 DDS131088:DDS131114 DNO131088:DNO131114 DXK131088:DXK131114 EHG131088:EHG131114 ERC131088:ERC131114 FAY131088:FAY131114 FKU131088:FKU131114 FUQ131088:FUQ131114 GEM131088:GEM131114 GOI131088:GOI131114 GYE131088:GYE131114 HIA131088:HIA131114 HRW131088:HRW131114 IBS131088:IBS131114 ILO131088:ILO131114 IVK131088:IVK131114 JFG131088:JFG131114 JPC131088:JPC131114 JYY131088:JYY131114 KIU131088:KIU131114 KSQ131088:KSQ131114 LCM131088:LCM131114 LMI131088:LMI131114 LWE131088:LWE131114 MGA131088:MGA131114 MPW131088:MPW131114 MZS131088:MZS131114 NJO131088:NJO131114 NTK131088:NTK131114 ODG131088:ODG131114 ONC131088:ONC131114 OWY131088:OWY131114 PGU131088:PGU131114 PQQ131088:PQQ131114 QAM131088:QAM131114 QKI131088:QKI131114 QUE131088:QUE131114 REA131088:REA131114 RNW131088:RNW131114 RXS131088:RXS131114 SHO131088:SHO131114 SRK131088:SRK131114 TBG131088:TBG131114 TLC131088:TLC131114 TUY131088:TUY131114 UEU131088:UEU131114 UOQ131088:UOQ131114 UYM131088:UYM131114 VII131088:VII131114 VSE131088:VSE131114 WCA131088:WCA131114 WLW131088:WLW131114 WVS131088:WVS131114 K196624:K196650 JG196624:JG196650 TC196624:TC196650 ACY196624:ACY196650 AMU196624:AMU196650 AWQ196624:AWQ196650 BGM196624:BGM196650 BQI196624:BQI196650 CAE196624:CAE196650 CKA196624:CKA196650 CTW196624:CTW196650 DDS196624:DDS196650 DNO196624:DNO196650 DXK196624:DXK196650 EHG196624:EHG196650 ERC196624:ERC196650 FAY196624:FAY196650 FKU196624:FKU196650 FUQ196624:FUQ196650 GEM196624:GEM196650 GOI196624:GOI196650 GYE196624:GYE196650 HIA196624:HIA196650 HRW196624:HRW196650 IBS196624:IBS196650 ILO196624:ILO196650 IVK196624:IVK196650 JFG196624:JFG196650 JPC196624:JPC196650 JYY196624:JYY196650 KIU196624:KIU196650 KSQ196624:KSQ196650 LCM196624:LCM196650 LMI196624:LMI196650 LWE196624:LWE196650 MGA196624:MGA196650 MPW196624:MPW196650 MZS196624:MZS196650 NJO196624:NJO196650 NTK196624:NTK196650 ODG196624:ODG196650 ONC196624:ONC196650 OWY196624:OWY196650 PGU196624:PGU196650 PQQ196624:PQQ196650 QAM196624:QAM196650 QKI196624:QKI196650 QUE196624:QUE196650 REA196624:REA196650 RNW196624:RNW196650 RXS196624:RXS196650 SHO196624:SHO196650 SRK196624:SRK196650 TBG196624:TBG196650 TLC196624:TLC196650 TUY196624:TUY196650 UEU196624:UEU196650 UOQ196624:UOQ196650 UYM196624:UYM196650 VII196624:VII196650 VSE196624:VSE196650 WCA196624:WCA196650 WLW196624:WLW196650 WVS196624:WVS196650 K262160:K262186 JG262160:JG262186 TC262160:TC262186 ACY262160:ACY262186 AMU262160:AMU262186 AWQ262160:AWQ262186 BGM262160:BGM262186 BQI262160:BQI262186 CAE262160:CAE262186 CKA262160:CKA262186 CTW262160:CTW262186 DDS262160:DDS262186 DNO262160:DNO262186 DXK262160:DXK262186 EHG262160:EHG262186 ERC262160:ERC262186 FAY262160:FAY262186 FKU262160:FKU262186 FUQ262160:FUQ262186 GEM262160:GEM262186 GOI262160:GOI262186 GYE262160:GYE262186 HIA262160:HIA262186 HRW262160:HRW262186 IBS262160:IBS262186 ILO262160:ILO262186 IVK262160:IVK262186 JFG262160:JFG262186 JPC262160:JPC262186 JYY262160:JYY262186 KIU262160:KIU262186 KSQ262160:KSQ262186 LCM262160:LCM262186 LMI262160:LMI262186 LWE262160:LWE262186 MGA262160:MGA262186 MPW262160:MPW262186 MZS262160:MZS262186 NJO262160:NJO262186 NTK262160:NTK262186 ODG262160:ODG262186 ONC262160:ONC262186 OWY262160:OWY262186 PGU262160:PGU262186 PQQ262160:PQQ262186 QAM262160:QAM262186 QKI262160:QKI262186 QUE262160:QUE262186 REA262160:REA262186 RNW262160:RNW262186 RXS262160:RXS262186 SHO262160:SHO262186 SRK262160:SRK262186 TBG262160:TBG262186 TLC262160:TLC262186 TUY262160:TUY262186 UEU262160:UEU262186 UOQ262160:UOQ262186 UYM262160:UYM262186 VII262160:VII262186 VSE262160:VSE262186 WCA262160:WCA262186 WLW262160:WLW262186 WVS262160:WVS262186 K327696:K327722 JG327696:JG327722 TC327696:TC327722 ACY327696:ACY327722 AMU327696:AMU327722 AWQ327696:AWQ327722 BGM327696:BGM327722 BQI327696:BQI327722 CAE327696:CAE327722 CKA327696:CKA327722 CTW327696:CTW327722 DDS327696:DDS327722 DNO327696:DNO327722 DXK327696:DXK327722 EHG327696:EHG327722 ERC327696:ERC327722 FAY327696:FAY327722 FKU327696:FKU327722 FUQ327696:FUQ327722 GEM327696:GEM327722 GOI327696:GOI327722 GYE327696:GYE327722 HIA327696:HIA327722 HRW327696:HRW327722 IBS327696:IBS327722 ILO327696:ILO327722 IVK327696:IVK327722 JFG327696:JFG327722 JPC327696:JPC327722 JYY327696:JYY327722 KIU327696:KIU327722 KSQ327696:KSQ327722 LCM327696:LCM327722 LMI327696:LMI327722 LWE327696:LWE327722 MGA327696:MGA327722 MPW327696:MPW327722 MZS327696:MZS327722 NJO327696:NJO327722 NTK327696:NTK327722 ODG327696:ODG327722 ONC327696:ONC327722 OWY327696:OWY327722 PGU327696:PGU327722 PQQ327696:PQQ327722 QAM327696:QAM327722 QKI327696:QKI327722 QUE327696:QUE327722 REA327696:REA327722 RNW327696:RNW327722 RXS327696:RXS327722 SHO327696:SHO327722 SRK327696:SRK327722 TBG327696:TBG327722 TLC327696:TLC327722 TUY327696:TUY327722 UEU327696:UEU327722 UOQ327696:UOQ327722 UYM327696:UYM327722 VII327696:VII327722 VSE327696:VSE327722 WCA327696:WCA327722 WLW327696:WLW327722 WVS327696:WVS327722 K393232:K393258 JG393232:JG393258 TC393232:TC393258 ACY393232:ACY393258 AMU393232:AMU393258 AWQ393232:AWQ393258 BGM393232:BGM393258 BQI393232:BQI393258 CAE393232:CAE393258 CKA393232:CKA393258 CTW393232:CTW393258 DDS393232:DDS393258 DNO393232:DNO393258 DXK393232:DXK393258 EHG393232:EHG393258 ERC393232:ERC393258 FAY393232:FAY393258 FKU393232:FKU393258 FUQ393232:FUQ393258 GEM393232:GEM393258 GOI393232:GOI393258 GYE393232:GYE393258 HIA393232:HIA393258 HRW393232:HRW393258 IBS393232:IBS393258 ILO393232:ILO393258 IVK393232:IVK393258 JFG393232:JFG393258 JPC393232:JPC393258 JYY393232:JYY393258 KIU393232:KIU393258 KSQ393232:KSQ393258 LCM393232:LCM393258 LMI393232:LMI393258 LWE393232:LWE393258 MGA393232:MGA393258 MPW393232:MPW393258 MZS393232:MZS393258 NJO393232:NJO393258 NTK393232:NTK393258 ODG393232:ODG393258 ONC393232:ONC393258 OWY393232:OWY393258 PGU393232:PGU393258 PQQ393232:PQQ393258 QAM393232:QAM393258 QKI393232:QKI393258 QUE393232:QUE393258 REA393232:REA393258 RNW393232:RNW393258 RXS393232:RXS393258 SHO393232:SHO393258 SRK393232:SRK393258 TBG393232:TBG393258 TLC393232:TLC393258 TUY393232:TUY393258 UEU393232:UEU393258 UOQ393232:UOQ393258 UYM393232:UYM393258 VII393232:VII393258 VSE393232:VSE393258 WCA393232:WCA393258 WLW393232:WLW393258 WVS393232:WVS393258 K458768:K458794 JG458768:JG458794 TC458768:TC458794 ACY458768:ACY458794 AMU458768:AMU458794 AWQ458768:AWQ458794 BGM458768:BGM458794 BQI458768:BQI458794 CAE458768:CAE458794 CKA458768:CKA458794 CTW458768:CTW458794 DDS458768:DDS458794 DNO458768:DNO458794 DXK458768:DXK458794 EHG458768:EHG458794 ERC458768:ERC458794 FAY458768:FAY458794 FKU458768:FKU458794 FUQ458768:FUQ458794 GEM458768:GEM458794 GOI458768:GOI458794 GYE458768:GYE458794 HIA458768:HIA458794 HRW458768:HRW458794 IBS458768:IBS458794 ILO458768:ILO458794 IVK458768:IVK458794 JFG458768:JFG458794 JPC458768:JPC458794 JYY458768:JYY458794 KIU458768:KIU458794 KSQ458768:KSQ458794 LCM458768:LCM458794 LMI458768:LMI458794 LWE458768:LWE458794 MGA458768:MGA458794 MPW458768:MPW458794 MZS458768:MZS458794 NJO458768:NJO458794 NTK458768:NTK458794 ODG458768:ODG458794 ONC458768:ONC458794 OWY458768:OWY458794 PGU458768:PGU458794 PQQ458768:PQQ458794 QAM458768:QAM458794 QKI458768:QKI458794 QUE458768:QUE458794 REA458768:REA458794 RNW458768:RNW458794 RXS458768:RXS458794 SHO458768:SHO458794 SRK458768:SRK458794 TBG458768:TBG458794 TLC458768:TLC458794 TUY458768:TUY458794 UEU458768:UEU458794 UOQ458768:UOQ458794 UYM458768:UYM458794 VII458768:VII458794 VSE458768:VSE458794 WCA458768:WCA458794 WLW458768:WLW458794 WVS458768:WVS458794 K524304:K524330 JG524304:JG524330 TC524304:TC524330 ACY524304:ACY524330 AMU524304:AMU524330 AWQ524304:AWQ524330 BGM524304:BGM524330 BQI524304:BQI524330 CAE524304:CAE524330 CKA524304:CKA524330 CTW524304:CTW524330 DDS524304:DDS524330 DNO524304:DNO524330 DXK524304:DXK524330 EHG524304:EHG524330 ERC524304:ERC524330 FAY524304:FAY524330 FKU524304:FKU524330 FUQ524304:FUQ524330 GEM524304:GEM524330 GOI524304:GOI524330 GYE524304:GYE524330 HIA524304:HIA524330 HRW524304:HRW524330 IBS524304:IBS524330 ILO524304:ILO524330 IVK524304:IVK524330 JFG524304:JFG524330 JPC524304:JPC524330 JYY524304:JYY524330 KIU524304:KIU524330 KSQ524304:KSQ524330 LCM524304:LCM524330 LMI524304:LMI524330 LWE524304:LWE524330 MGA524304:MGA524330 MPW524304:MPW524330 MZS524304:MZS524330 NJO524304:NJO524330 NTK524304:NTK524330 ODG524304:ODG524330 ONC524304:ONC524330 OWY524304:OWY524330 PGU524304:PGU524330 PQQ524304:PQQ524330 QAM524304:QAM524330 QKI524304:QKI524330 QUE524304:QUE524330 REA524304:REA524330 RNW524304:RNW524330 RXS524304:RXS524330 SHO524304:SHO524330 SRK524304:SRK524330 TBG524304:TBG524330 TLC524304:TLC524330 TUY524304:TUY524330 UEU524304:UEU524330 UOQ524304:UOQ524330 UYM524304:UYM524330 VII524304:VII524330 VSE524304:VSE524330 WCA524304:WCA524330 WLW524304:WLW524330 WVS524304:WVS524330 K589840:K589866 JG589840:JG589866 TC589840:TC589866 ACY589840:ACY589866 AMU589840:AMU589866 AWQ589840:AWQ589866 BGM589840:BGM589866 BQI589840:BQI589866 CAE589840:CAE589866 CKA589840:CKA589866 CTW589840:CTW589866 DDS589840:DDS589866 DNO589840:DNO589866 DXK589840:DXK589866 EHG589840:EHG589866 ERC589840:ERC589866 FAY589840:FAY589866 FKU589840:FKU589866 FUQ589840:FUQ589866 GEM589840:GEM589866 GOI589840:GOI589866 GYE589840:GYE589866 HIA589840:HIA589866 HRW589840:HRW589866 IBS589840:IBS589866 ILO589840:ILO589866 IVK589840:IVK589866 JFG589840:JFG589866 JPC589840:JPC589866 JYY589840:JYY589866 KIU589840:KIU589866 KSQ589840:KSQ589866 LCM589840:LCM589866 LMI589840:LMI589866 LWE589840:LWE589866 MGA589840:MGA589866 MPW589840:MPW589866 MZS589840:MZS589866 NJO589840:NJO589866 NTK589840:NTK589866 ODG589840:ODG589866 ONC589840:ONC589866 OWY589840:OWY589866 PGU589840:PGU589866 PQQ589840:PQQ589866 QAM589840:QAM589866 QKI589840:QKI589866 QUE589840:QUE589866 REA589840:REA589866 RNW589840:RNW589866 RXS589840:RXS589866 SHO589840:SHO589866 SRK589840:SRK589866 TBG589840:TBG589866 TLC589840:TLC589866 TUY589840:TUY589866 UEU589840:UEU589866 UOQ589840:UOQ589866 UYM589840:UYM589866 VII589840:VII589866 VSE589840:VSE589866 WCA589840:WCA589866 WLW589840:WLW589866 WVS589840:WVS589866 K655376:K655402 JG655376:JG655402 TC655376:TC655402 ACY655376:ACY655402 AMU655376:AMU655402 AWQ655376:AWQ655402 BGM655376:BGM655402 BQI655376:BQI655402 CAE655376:CAE655402 CKA655376:CKA655402 CTW655376:CTW655402 DDS655376:DDS655402 DNO655376:DNO655402 DXK655376:DXK655402 EHG655376:EHG655402 ERC655376:ERC655402 FAY655376:FAY655402 FKU655376:FKU655402 FUQ655376:FUQ655402 GEM655376:GEM655402 GOI655376:GOI655402 GYE655376:GYE655402 HIA655376:HIA655402 HRW655376:HRW655402 IBS655376:IBS655402 ILO655376:ILO655402 IVK655376:IVK655402 JFG655376:JFG655402 JPC655376:JPC655402 JYY655376:JYY655402 KIU655376:KIU655402 KSQ655376:KSQ655402 LCM655376:LCM655402 LMI655376:LMI655402 LWE655376:LWE655402 MGA655376:MGA655402 MPW655376:MPW655402 MZS655376:MZS655402 NJO655376:NJO655402 NTK655376:NTK655402 ODG655376:ODG655402 ONC655376:ONC655402 OWY655376:OWY655402 PGU655376:PGU655402 PQQ655376:PQQ655402 QAM655376:QAM655402 QKI655376:QKI655402 QUE655376:QUE655402 REA655376:REA655402 RNW655376:RNW655402 RXS655376:RXS655402 SHO655376:SHO655402 SRK655376:SRK655402 TBG655376:TBG655402 TLC655376:TLC655402 TUY655376:TUY655402 UEU655376:UEU655402 UOQ655376:UOQ655402 UYM655376:UYM655402 VII655376:VII655402 VSE655376:VSE655402 WCA655376:WCA655402 WLW655376:WLW655402 WVS655376:WVS655402 K720912:K720938 JG720912:JG720938 TC720912:TC720938 ACY720912:ACY720938 AMU720912:AMU720938 AWQ720912:AWQ720938 BGM720912:BGM720938 BQI720912:BQI720938 CAE720912:CAE720938 CKA720912:CKA720938 CTW720912:CTW720938 DDS720912:DDS720938 DNO720912:DNO720938 DXK720912:DXK720938 EHG720912:EHG720938 ERC720912:ERC720938 FAY720912:FAY720938 FKU720912:FKU720938 FUQ720912:FUQ720938 GEM720912:GEM720938 GOI720912:GOI720938 GYE720912:GYE720938 HIA720912:HIA720938 HRW720912:HRW720938 IBS720912:IBS720938 ILO720912:ILO720938 IVK720912:IVK720938 JFG720912:JFG720938 JPC720912:JPC720938 JYY720912:JYY720938 KIU720912:KIU720938 KSQ720912:KSQ720938 LCM720912:LCM720938 LMI720912:LMI720938 LWE720912:LWE720938 MGA720912:MGA720938 MPW720912:MPW720938 MZS720912:MZS720938 NJO720912:NJO720938 NTK720912:NTK720938 ODG720912:ODG720938 ONC720912:ONC720938 OWY720912:OWY720938 PGU720912:PGU720938 PQQ720912:PQQ720938 QAM720912:QAM720938 QKI720912:QKI720938 QUE720912:QUE720938 REA720912:REA720938 RNW720912:RNW720938 RXS720912:RXS720938 SHO720912:SHO720938 SRK720912:SRK720938 TBG720912:TBG720938 TLC720912:TLC720938 TUY720912:TUY720938 UEU720912:UEU720938 UOQ720912:UOQ720938 UYM720912:UYM720938 VII720912:VII720938 VSE720912:VSE720938 WCA720912:WCA720938 WLW720912:WLW720938 WVS720912:WVS720938 K786448:K786474 JG786448:JG786474 TC786448:TC786474 ACY786448:ACY786474 AMU786448:AMU786474 AWQ786448:AWQ786474 BGM786448:BGM786474 BQI786448:BQI786474 CAE786448:CAE786474 CKA786448:CKA786474 CTW786448:CTW786474 DDS786448:DDS786474 DNO786448:DNO786474 DXK786448:DXK786474 EHG786448:EHG786474 ERC786448:ERC786474 FAY786448:FAY786474 FKU786448:FKU786474 FUQ786448:FUQ786474 GEM786448:GEM786474 GOI786448:GOI786474 GYE786448:GYE786474 HIA786448:HIA786474 HRW786448:HRW786474 IBS786448:IBS786474 ILO786448:ILO786474 IVK786448:IVK786474 JFG786448:JFG786474 JPC786448:JPC786474 JYY786448:JYY786474 KIU786448:KIU786474 KSQ786448:KSQ786474 LCM786448:LCM786474 LMI786448:LMI786474 LWE786448:LWE786474 MGA786448:MGA786474 MPW786448:MPW786474 MZS786448:MZS786474 NJO786448:NJO786474 NTK786448:NTK786474 ODG786448:ODG786474 ONC786448:ONC786474 OWY786448:OWY786474 PGU786448:PGU786474 PQQ786448:PQQ786474 QAM786448:QAM786474 QKI786448:QKI786474 QUE786448:QUE786474 REA786448:REA786474 RNW786448:RNW786474 RXS786448:RXS786474 SHO786448:SHO786474 SRK786448:SRK786474 TBG786448:TBG786474 TLC786448:TLC786474 TUY786448:TUY786474 UEU786448:UEU786474 UOQ786448:UOQ786474 UYM786448:UYM786474 VII786448:VII786474 VSE786448:VSE786474 WCA786448:WCA786474 WLW786448:WLW786474 WVS786448:WVS786474 K851984:K852010 JG851984:JG852010 TC851984:TC852010 ACY851984:ACY852010 AMU851984:AMU852010 AWQ851984:AWQ852010 BGM851984:BGM852010 BQI851984:BQI852010 CAE851984:CAE852010 CKA851984:CKA852010 CTW851984:CTW852010 DDS851984:DDS852010 DNO851984:DNO852010 DXK851984:DXK852010 EHG851984:EHG852010 ERC851984:ERC852010 FAY851984:FAY852010 FKU851984:FKU852010 FUQ851984:FUQ852010 GEM851984:GEM852010 GOI851984:GOI852010 GYE851984:GYE852010 HIA851984:HIA852010 HRW851984:HRW852010 IBS851984:IBS852010 ILO851984:ILO852010 IVK851984:IVK852010 JFG851984:JFG852010 JPC851984:JPC852010 JYY851984:JYY852010 KIU851984:KIU852010 KSQ851984:KSQ852010 LCM851984:LCM852010 LMI851984:LMI852010 LWE851984:LWE852010 MGA851984:MGA852010 MPW851984:MPW852010 MZS851984:MZS852010 NJO851984:NJO852010 NTK851984:NTK852010 ODG851984:ODG852010 ONC851984:ONC852010 OWY851984:OWY852010 PGU851984:PGU852010 PQQ851984:PQQ852010 QAM851984:QAM852010 QKI851984:QKI852010 QUE851984:QUE852010 REA851984:REA852010 RNW851984:RNW852010 RXS851984:RXS852010 SHO851984:SHO852010 SRK851984:SRK852010 TBG851984:TBG852010 TLC851984:TLC852010 TUY851984:TUY852010 UEU851984:UEU852010 UOQ851984:UOQ852010 UYM851984:UYM852010 VII851984:VII852010 VSE851984:VSE852010 WCA851984:WCA852010 WLW851984:WLW852010 WVS851984:WVS852010 K917520:K917546 JG917520:JG917546 TC917520:TC917546 ACY917520:ACY917546 AMU917520:AMU917546 AWQ917520:AWQ917546 BGM917520:BGM917546 BQI917520:BQI917546 CAE917520:CAE917546 CKA917520:CKA917546 CTW917520:CTW917546 DDS917520:DDS917546 DNO917520:DNO917546 DXK917520:DXK917546 EHG917520:EHG917546 ERC917520:ERC917546 FAY917520:FAY917546 FKU917520:FKU917546 FUQ917520:FUQ917546 GEM917520:GEM917546 GOI917520:GOI917546 GYE917520:GYE917546 HIA917520:HIA917546 HRW917520:HRW917546 IBS917520:IBS917546 ILO917520:ILO917546 IVK917520:IVK917546 JFG917520:JFG917546 JPC917520:JPC917546 JYY917520:JYY917546 KIU917520:KIU917546 KSQ917520:KSQ917546 LCM917520:LCM917546 LMI917520:LMI917546 LWE917520:LWE917546 MGA917520:MGA917546 MPW917520:MPW917546 MZS917520:MZS917546 NJO917520:NJO917546 NTK917520:NTK917546 ODG917520:ODG917546 ONC917520:ONC917546 OWY917520:OWY917546 PGU917520:PGU917546 PQQ917520:PQQ917546 QAM917520:QAM917546 QKI917520:QKI917546 QUE917520:QUE917546 REA917520:REA917546 RNW917520:RNW917546 RXS917520:RXS917546 SHO917520:SHO917546 SRK917520:SRK917546 TBG917520:TBG917546 TLC917520:TLC917546 TUY917520:TUY917546 UEU917520:UEU917546 UOQ917520:UOQ917546 UYM917520:UYM917546 VII917520:VII917546 VSE917520:VSE917546 WCA917520:WCA917546 WLW917520:WLW917546 WVS917520:WVS917546 K983056:K983082 JG983056:JG983082 TC983056:TC983082 ACY983056:ACY983082 AMU983056:AMU983082 AWQ983056:AWQ983082 BGM983056:BGM983082 BQI983056:BQI983082 CAE983056:CAE983082 CKA983056:CKA983082 CTW983056:CTW983082 DDS983056:DDS983082 DNO983056:DNO983082 DXK983056:DXK983082 EHG983056:EHG983082 ERC983056:ERC983082 FAY983056:FAY983082 FKU983056:FKU983082 FUQ983056:FUQ983082 GEM983056:GEM983082 GOI983056:GOI983082 GYE983056:GYE983082 HIA983056:HIA983082 HRW983056:HRW983082 IBS983056:IBS983082 ILO983056:ILO983082 IVK983056:IVK983082 JFG983056:JFG983082 JPC983056:JPC983082 JYY983056:JYY983082 KIU983056:KIU983082 KSQ983056:KSQ983082 LCM983056:LCM983082 LMI983056:LMI983082 LWE983056:LWE983082 MGA983056:MGA983082 MPW983056:MPW983082 MZS983056:MZS983082 NJO983056:NJO983082 NTK983056:NTK983082 ODG983056:ODG983082 ONC983056:ONC983082 OWY983056:OWY983082 PGU983056:PGU983082 PQQ983056:PQQ983082 QAM983056:QAM983082 QKI983056:QKI983082 QUE983056:QUE983082 REA983056:REA983082 RNW983056:RNW983082 RXS983056:RXS983082 SHO983056:SHO983082 SRK983056:SRK983082 TBG983056:TBG983082 TLC983056:TLC983082 TUY983056:TUY983082 UEU983056:UEU983082 UOQ983056:UOQ983082 UYM983056:UYM983082 VII983056:VII983082 VSE983056:VSE983082 WCA983056:WCA983082 WLW983056:WLW983082 WVS983056:WVS983082">
      <formula1>FUENTE_DE_LOS_RECURSOS</formula1>
    </dataValidation>
    <dataValidation type="list" allowBlank="1" showInputMessage="1" showErrorMessage="1" sqref="Q54:Q202 JM54:JM202 TI54:TI202 ADE54:ADE202 ANA54:ANA202 AWW54:AWW202 BGS54:BGS202 BQO54:BQO202 CAK54:CAK202 CKG54:CKG202 CUC54:CUC202 DDY54:DDY202 DNU54:DNU202 DXQ54:DXQ202 EHM54:EHM202 ERI54:ERI202 FBE54:FBE202 FLA54:FLA202 FUW54:FUW202 GES54:GES202 GOO54:GOO202 GYK54:GYK202 HIG54:HIG202 HSC54:HSC202 IBY54:IBY202 ILU54:ILU202 IVQ54:IVQ202 JFM54:JFM202 JPI54:JPI202 JZE54:JZE202 KJA54:KJA202 KSW54:KSW202 LCS54:LCS202 LMO54:LMO202 LWK54:LWK202 MGG54:MGG202 MQC54:MQC202 MZY54:MZY202 NJU54:NJU202 NTQ54:NTQ202 ODM54:ODM202 ONI54:ONI202 OXE54:OXE202 PHA54:PHA202 PQW54:PQW202 QAS54:QAS202 QKO54:QKO202 QUK54:QUK202 REG54:REG202 ROC54:ROC202 RXY54:RXY202 SHU54:SHU202 SRQ54:SRQ202 TBM54:TBM202 TLI54:TLI202 TVE54:TVE202 UFA54:UFA202 UOW54:UOW202 UYS54:UYS202 VIO54:VIO202 VSK54:VSK202 WCG54:WCG202 WMC54:WMC202 WVY54:WVY202 Q65590:Q65738 JM65590:JM65738 TI65590:TI65738 ADE65590:ADE65738 ANA65590:ANA65738 AWW65590:AWW65738 BGS65590:BGS65738 BQO65590:BQO65738 CAK65590:CAK65738 CKG65590:CKG65738 CUC65590:CUC65738 DDY65590:DDY65738 DNU65590:DNU65738 DXQ65590:DXQ65738 EHM65590:EHM65738 ERI65590:ERI65738 FBE65590:FBE65738 FLA65590:FLA65738 FUW65590:FUW65738 GES65590:GES65738 GOO65590:GOO65738 GYK65590:GYK65738 HIG65590:HIG65738 HSC65590:HSC65738 IBY65590:IBY65738 ILU65590:ILU65738 IVQ65590:IVQ65738 JFM65590:JFM65738 JPI65590:JPI65738 JZE65590:JZE65738 KJA65590:KJA65738 KSW65590:KSW65738 LCS65590:LCS65738 LMO65590:LMO65738 LWK65590:LWK65738 MGG65590:MGG65738 MQC65590:MQC65738 MZY65590:MZY65738 NJU65590:NJU65738 NTQ65590:NTQ65738 ODM65590:ODM65738 ONI65590:ONI65738 OXE65590:OXE65738 PHA65590:PHA65738 PQW65590:PQW65738 QAS65590:QAS65738 QKO65590:QKO65738 QUK65590:QUK65738 REG65590:REG65738 ROC65590:ROC65738 RXY65590:RXY65738 SHU65590:SHU65738 SRQ65590:SRQ65738 TBM65590:TBM65738 TLI65590:TLI65738 TVE65590:TVE65738 UFA65590:UFA65738 UOW65590:UOW65738 UYS65590:UYS65738 VIO65590:VIO65738 VSK65590:VSK65738 WCG65590:WCG65738 WMC65590:WMC65738 WVY65590:WVY65738 Q131126:Q131274 JM131126:JM131274 TI131126:TI131274 ADE131126:ADE131274 ANA131126:ANA131274 AWW131126:AWW131274 BGS131126:BGS131274 BQO131126:BQO131274 CAK131126:CAK131274 CKG131126:CKG131274 CUC131126:CUC131274 DDY131126:DDY131274 DNU131126:DNU131274 DXQ131126:DXQ131274 EHM131126:EHM131274 ERI131126:ERI131274 FBE131126:FBE131274 FLA131126:FLA131274 FUW131126:FUW131274 GES131126:GES131274 GOO131126:GOO131274 GYK131126:GYK131274 HIG131126:HIG131274 HSC131126:HSC131274 IBY131126:IBY131274 ILU131126:ILU131274 IVQ131126:IVQ131274 JFM131126:JFM131274 JPI131126:JPI131274 JZE131126:JZE131274 KJA131126:KJA131274 KSW131126:KSW131274 LCS131126:LCS131274 LMO131126:LMO131274 LWK131126:LWK131274 MGG131126:MGG131274 MQC131126:MQC131274 MZY131126:MZY131274 NJU131126:NJU131274 NTQ131126:NTQ131274 ODM131126:ODM131274 ONI131126:ONI131274 OXE131126:OXE131274 PHA131126:PHA131274 PQW131126:PQW131274 QAS131126:QAS131274 QKO131126:QKO131274 QUK131126:QUK131274 REG131126:REG131274 ROC131126:ROC131274 RXY131126:RXY131274 SHU131126:SHU131274 SRQ131126:SRQ131274 TBM131126:TBM131274 TLI131126:TLI131274 TVE131126:TVE131274 UFA131126:UFA131274 UOW131126:UOW131274 UYS131126:UYS131274 VIO131126:VIO131274 VSK131126:VSK131274 WCG131126:WCG131274 WMC131126:WMC131274 WVY131126:WVY131274 Q196662:Q196810 JM196662:JM196810 TI196662:TI196810 ADE196662:ADE196810 ANA196662:ANA196810 AWW196662:AWW196810 BGS196662:BGS196810 BQO196662:BQO196810 CAK196662:CAK196810 CKG196662:CKG196810 CUC196662:CUC196810 DDY196662:DDY196810 DNU196662:DNU196810 DXQ196662:DXQ196810 EHM196662:EHM196810 ERI196662:ERI196810 FBE196662:FBE196810 FLA196662:FLA196810 FUW196662:FUW196810 GES196662:GES196810 GOO196662:GOO196810 GYK196662:GYK196810 HIG196662:HIG196810 HSC196662:HSC196810 IBY196662:IBY196810 ILU196662:ILU196810 IVQ196662:IVQ196810 JFM196662:JFM196810 JPI196662:JPI196810 JZE196662:JZE196810 KJA196662:KJA196810 KSW196662:KSW196810 LCS196662:LCS196810 LMO196662:LMO196810 LWK196662:LWK196810 MGG196662:MGG196810 MQC196662:MQC196810 MZY196662:MZY196810 NJU196662:NJU196810 NTQ196662:NTQ196810 ODM196662:ODM196810 ONI196662:ONI196810 OXE196662:OXE196810 PHA196662:PHA196810 PQW196662:PQW196810 QAS196662:QAS196810 QKO196662:QKO196810 QUK196662:QUK196810 REG196662:REG196810 ROC196662:ROC196810 RXY196662:RXY196810 SHU196662:SHU196810 SRQ196662:SRQ196810 TBM196662:TBM196810 TLI196662:TLI196810 TVE196662:TVE196810 UFA196662:UFA196810 UOW196662:UOW196810 UYS196662:UYS196810 VIO196662:VIO196810 VSK196662:VSK196810 WCG196662:WCG196810 WMC196662:WMC196810 WVY196662:WVY196810 Q262198:Q262346 JM262198:JM262346 TI262198:TI262346 ADE262198:ADE262346 ANA262198:ANA262346 AWW262198:AWW262346 BGS262198:BGS262346 BQO262198:BQO262346 CAK262198:CAK262346 CKG262198:CKG262346 CUC262198:CUC262346 DDY262198:DDY262346 DNU262198:DNU262346 DXQ262198:DXQ262346 EHM262198:EHM262346 ERI262198:ERI262346 FBE262198:FBE262346 FLA262198:FLA262346 FUW262198:FUW262346 GES262198:GES262346 GOO262198:GOO262346 GYK262198:GYK262346 HIG262198:HIG262346 HSC262198:HSC262346 IBY262198:IBY262346 ILU262198:ILU262346 IVQ262198:IVQ262346 JFM262198:JFM262346 JPI262198:JPI262346 JZE262198:JZE262346 KJA262198:KJA262346 KSW262198:KSW262346 LCS262198:LCS262346 LMO262198:LMO262346 LWK262198:LWK262346 MGG262198:MGG262346 MQC262198:MQC262346 MZY262198:MZY262346 NJU262198:NJU262346 NTQ262198:NTQ262346 ODM262198:ODM262346 ONI262198:ONI262346 OXE262198:OXE262346 PHA262198:PHA262346 PQW262198:PQW262346 QAS262198:QAS262346 QKO262198:QKO262346 QUK262198:QUK262346 REG262198:REG262346 ROC262198:ROC262346 RXY262198:RXY262346 SHU262198:SHU262346 SRQ262198:SRQ262346 TBM262198:TBM262346 TLI262198:TLI262346 TVE262198:TVE262346 UFA262198:UFA262346 UOW262198:UOW262346 UYS262198:UYS262346 VIO262198:VIO262346 VSK262198:VSK262346 WCG262198:WCG262346 WMC262198:WMC262346 WVY262198:WVY262346 Q327734:Q327882 JM327734:JM327882 TI327734:TI327882 ADE327734:ADE327882 ANA327734:ANA327882 AWW327734:AWW327882 BGS327734:BGS327882 BQO327734:BQO327882 CAK327734:CAK327882 CKG327734:CKG327882 CUC327734:CUC327882 DDY327734:DDY327882 DNU327734:DNU327882 DXQ327734:DXQ327882 EHM327734:EHM327882 ERI327734:ERI327882 FBE327734:FBE327882 FLA327734:FLA327882 FUW327734:FUW327882 GES327734:GES327882 GOO327734:GOO327882 GYK327734:GYK327882 HIG327734:HIG327882 HSC327734:HSC327882 IBY327734:IBY327882 ILU327734:ILU327882 IVQ327734:IVQ327882 JFM327734:JFM327882 JPI327734:JPI327882 JZE327734:JZE327882 KJA327734:KJA327882 KSW327734:KSW327882 LCS327734:LCS327882 LMO327734:LMO327882 LWK327734:LWK327882 MGG327734:MGG327882 MQC327734:MQC327882 MZY327734:MZY327882 NJU327734:NJU327882 NTQ327734:NTQ327882 ODM327734:ODM327882 ONI327734:ONI327882 OXE327734:OXE327882 PHA327734:PHA327882 PQW327734:PQW327882 QAS327734:QAS327882 QKO327734:QKO327882 QUK327734:QUK327882 REG327734:REG327882 ROC327734:ROC327882 RXY327734:RXY327882 SHU327734:SHU327882 SRQ327734:SRQ327882 TBM327734:TBM327882 TLI327734:TLI327882 TVE327734:TVE327882 UFA327734:UFA327882 UOW327734:UOW327882 UYS327734:UYS327882 VIO327734:VIO327882 VSK327734:VSK327882 WCG327734:WCG327882 WMC327734:WMC327882 WVY327734:WVY327882 Q393270:Q393418 JM393270:JM393418 TI393270:TI393418 ADE393270:ADE393418 ANA393270:ANA393418 AWW393270:AWW393418 BGS393270:BGS393418 BQO393270:BQO393418 CAK393270:CAK393418 CKG393270:CKG393418 CUC393270:CUC393418 DDY393270:DDY393418 DNU393270:DNU393418 DXQ393270:DXQ393418 EHM393270:EHM393418 ERI393270:ERI393418 FBE393270:FBE393418 FLA393270:FLA393418 FUW393270:FUW393418 GES393270:GES393418 GOO393270:GOO393418 GYK393270:GYK393418 HIG393270:HIG393418 HSC393270:HSC393418 IBY393270:IBY393418 ILU393270:ILU393418 IVQ393270:IVQ393418 JFM393270:JFM393418 JPI393270:JPI393418 JZE393270:JZE393418 KJA393270:KJA393418 KSW393270:KSW393418 LCS393270:LCS393418 LMO393270:LMO393418 LWK393270:LWK393418 MGG393270:MGG393418 MQC393270:MQC393418 MZY393270:MZY393418 NJU393270:NJU393418 NTQ393270:NTQ393418 ODM393270:ODM393418 ONI393270:ONI393418 OXE393270:OXE393418 PHA393270:PHA393418 PQW393270:PQW393418 QAS393270:QAS393418 QKO393270:QKO393418 QUK393270:QUK393418 REG393270:REG393418 ROC393270:ROC393418 RXY393270:RXY393418 SHU393270:SHU393418 SRQ393270:SRQ393418 TBM393270:TBM393418 TLI393270:TLI393418 TVE393270:TVE393418 UFA393270:UFA393418 UOW393270:UOW393418 UYS393270:UYS393418 VIO393270:VIO393418 VSK393270:VSK393418 WCG393270:WCG393418 WMC393270:WMC393418 WVY393270:WVY393418 Q458806:Q458954 JM458806:JM458954 TI458806:TI458954 ADE458806:ADE458954 ANA458806:ANA458954 AWW458806:AWW458954 BGS458806:BGS458954 BQO458806:BQO458954 CAK458806:CAK458954 CKG458806:CKG458954 CUC458806:CUC458954 DDY458806:DDY458954 DNU458806:DNU458954 DXQ458806:DXQ458954 EHM458806:EHM458954 ERI458806:ERI458954 FBE458806:FBE458954 FLA458806:FLA458954 FUW458806:FUW458954 GES458806:GES458954 GOO458806:GOO458954 GYK458806:GYK458954 HIG458806:HIG458954 HSC458806:HSC458954 IBY458806:IBY458954 ILU458806:ILU458954 IVQ458806:IVQ458954 JFM458806:JFM458954 JPI458806:JPI458954 JZE458806:JZE458954 KJA458806:KJA458954 KSW458806:KSW458954 LCS458806:LCS458954 LMO458806:LMO458954 LWK458806:LWK458954 MGG458806:MGG458954 MQC458806:MQC458954 MZY458806:MZY458954 NJU458806:NJU458954 NTQ458806:NTQ458954 ODM458806:ODM458954 ONI458806:ONI458954 OXE458806:OXE458954 PHA458806:PHA458954 PQW458806:PQW458954 QAS458806:QAS458954 QKO458806:QKO458954 QUK458806:QUK458954 REG458806:REG458954 ROC458806:ROC458954 RXY458806:RXY458954 SHU458806:SHU458954 SRQ458806:SRQ458954 TBM458806:TBM458954 TLI458806:TLI458954 TVE458806:TVE458954 UFA458806:UFA458954 UOW458806:UOW458954 UYS458806:UYS458954 VIO458806:VIO458954 VSK458806:VSK458954 WCG458806:WCG458954 WMC458806:WMC458954 WVY458806:WVY458954 Q524342:Q524490 JM524342:JM524490 TI524342:TI524490 ADE524342:ADE524490 ANA524342:ANA524490 AWW524342:AWW524490 BGS524342:BGS524490 BQO524342:BQO524490 CAK524342:CAK524490 CKG524342:CKG524490 CUC524342:CUC524490 DDY524342:DDY524490 DNU524342:DNU524490 DXQ524342:DXQ524490 EHM524342:EHM524490 ERI524342:ERI524490 FBE524342:FBE524490 FLA524342:FLA524490 FUW524342:FUW524490 GES524342:GES524490 GOO524342:GOO524490 GYK524342:GYK524490 HIG524342:HIG524490 HSC524342:HSC524490 IBY524342:IBY524490 ILU524342:ILU524490 IVQ524342:IVQ524490 JFM524342:JFM524490 JPI524342:JPI524490 JZE524342:JZE524490 KJA524342:KJA524490 KSW524342:KSW524490 LCS524342:LCS524490 LMO524342:LMO524490 LWK524342:LWK524490 MGG524342:MGG524490 MQC524342:MQC524490 MZY524342:MZY524490 NJU524342:NJU524490 NTQ524342:NTQ524490 ODM524342:ODM524490 ONI524342:ONI524490 OXE524342:OXE524490 PHA524342:PHA524490 PQW524342:PQW524490 QAS524342:QAS524490 QKO524342:QKO524490 QUK524342:QUK524490 REG524342:REG524490 ROC524342:ROC524490 RXY524342:RXY524490 SHU524342:SHU524490 SRQ524342:SRQ524490 TBM524342:TBM524490 TLI524342:TLI524490 TVE524342:TVE524490 UFA524342:UFA524490 UOW524342:UOW524490 UYS524342:UYS524490 VIO524342:VIO524490 VSK524342:VSK524490 WCG524342:WCG524490 WMC524342:WMC524490 WVY524342:WVY524490 Q589878:Q590026 JM589878:JM590026 TI589878:TI590026 ADE589878:ADE590026 ANA589878:ANA590026 AWW589878:AWW590026 BGS589878:BGS590026 BQO589878:BQO590026 CAK589878:CAK590026 CKG589878:CKG590026 CUC589878:CUC590026 DDY589878:DDY590026 DNU589878:DNU590026 DXQ589878:DXQ590026 EHM589878:EHM590026 ERI589878:ERI590026 FBE589878:FBE590026 FLA589878:FLA590026 FUW589878:FUW590026 GES589878:GES590026 GOO589878:GOO590026 GYK589878:GYK590026 HIG589878:HIG590026 HSC589878:HSC590026 IBY589878:IBY590026 ILU589878:ILU590026 IVQ589878:IVQ590026 JFM589878:JFM590026 JPI589878:JPI590026 JZE589878:JZE590026 KJA589878:KJA590026 KSW589878:KSW590026 LCS589878:LCS590026 LMO589878:LMO590026 LWK589878:LWK590026 MGG589878:MGG590026 MQC589878:MQC590026 MZY589878:MZY590026 NJU589878:NJU590026 NTQ589878:NTQ590026 ODM589878:ODM590026 ONI589878:ONI590026 OXE589878:OXE590026 PHA589878:PHA590026 PQW589878:PQW590026 QAS589878:QAS590026 QKO589878:QKO590026 QUK589878:QUK590026 REG589878:REG590026 ROC589878:ROC590026 RXY589878:RXY590026 SHU589878:SHU590026 SRQ589878:SRQ590026 TBM589878:TBM590026 TLI589878:TLI590026 TVE589878:TVE590026 UFA589878:UFA590026 UOW589878:UOW590026 UYS589878:UYS590026 VIO589878:VIO590026 VSK589878:VSK590026 WCG589878:WCG590026 WMC589878:WMC590026 WVY589878:WVY590026 Q655414:Q655562 JM655414:JM655562 TI655414:TI655562 ADE655414:ADE655562 ANA655414:ANA655562 AWW655414:AWW655562 BGS655414:BGS655562 BQO655414:BQO655562 CAK655414:CAK655562 CKG655414:CKG655562 CUC655414:CUC655562 DDY655414:DDY655562 DNU655414:DNU655562 DXQ655414:DXQ655562 EHM655414:EHM655562 ERI655414:ERI655562 FBE655414:FBE655562 FLA655414:FLA655562 FUW655414:FUW655562 GES655414:GES655562 GOO655414:GOO655562 GYK655414:GYK655562 HIG655414:HIG655562 HSC655414:HSC655562 IBY655414:IBY655562 ILU655414:ILU655562 IVQ655414:IVQ655562 JFM655414:JFM655562 JPI655414:JPI655562 JZE655414:JZE655562 KJA655414:KJA655562 KSW655414:KSW655562 LCS655414:LCS655562 LMO655414:LMO655562 LWK655414:LWK655562 MGG655414:MGG655562 MQC655414:MQC655562 MZY655414:MZY655562 NJU655414:NJU655562 NTQ655414:NTQ655562 ODM655414:ODM655562 ONI655414:ONI655562 OXE655414:OXE655562 PHA655414:PHA655562 PQW655414:PQW655562 QAS655414:QAS655562 QKO655414:QKO655562 QUK655414:QUK655562 REG655414:REG655562 ROC655414:ROC655562 RXY655414:RXY655562 SHU655414:SHU655562 SRQ655414:SRQ655562 TBM655414:TBM655562 TLI655414:TLI655562 TVE655414:TVE655562 UFA655414:UFA655562 UOW655414:UOW655562 UYS655414:UYS655562 VIO655414:VIO655562 VSK655414:VSK655562 WCG655414:WCG655562 WMC655414:WMC655562 WVY655414:WVY655562 Q720950:Q721098 JM720950:JM721098 TI720950:TI721098 ADE720950:ADE721098 ANA720950:ANA721098 AWW720950:AWW721098 BGS720950:BGS721098 BQO720950:BQO721098 CAK720950:CAK721098 CKG720950:CKG721098 CUC720950:CUC721098 DDY720950:DDY721098 DNU720950:DNU721098 DXQ720950:DXQ721098 EHM720950:EHM721098 ERI720950:ERI721098 FBE720950:FBE721098 FLA720950:FLA721098 FUW720950:FUW721098 GES720950:GES721098 GOO720950:GOO721098 GYK720950:GYK721098 HIG720950:HIG721098 HSC720950:HSC721098 IBY720950:IBY721098 ILU720950:ILU721098 IVQ720950:IVQ721098 JFM720950:JFM721098 JPI720950:JPI721098 JZE720950:JZE721098 KJA720950:KJA721098 KSW720950:KSW721098 LCS720950:LCS721098 LMO720950:LMO721098 LWK720950:LWK721098 MGG720950:MGG721098 MQC720950:MQC721098 MZY720950:MZY721098 NJU720950:NJU721098 NTQ720950:NTQ721098 ODM720950:ODM721098 ONI720950:ONI721098 OXE720950:OXE721098 PHA720950:PHA721098 PQW720950:PQW721098 QAS720950:QAS721098 QKO720950:QKO721098 QUK720950:QUK721098 REG720950:REG721098 ROC720950:ROC721098 RXY720950:RXY721098 SHU720950:SHU721098 SRQ720950:SRQ721098 TBM720950:TBM721098 TLI720950:TLI721098 TVE720950:TVE721098 UFA720950:UFA721098 UOW720950:UOW721098 UYS720950:UYS721098 VIO720950:VIO721098 VSK720950:VSK721098 WCG720950:WCG721098 WMC720950:WMC721098 WVY720950:WVY721098 Q786486:Q786634 JM786486:JM786634 TI786486:TI786634 ADE786486:ADE786634 ANA786486:ANA786634 AWW786486:AWW786634 BGS786486:BGS786634 BQO786486:BQO786634 CAK786486:CAK786634 CKG786486:CKG786634 CUC786486:CUC786634 DDY786486:DDY786634 DNU786486:DNU786634 DXQ786486:DXQ786634 EHM786486:EHM786634 ERI786486:ERI786634 FBE786486:FBE786634 FLA786486:FLA786634 FUW786486:FUW786634 GES786486:GES786634 GOO786486:GOO786634 GYK786486:GYK786634 HIG786486:HIG786634 HSC786486:HSC786634 IBY786486:IBY786634 ILU786486:ILU786634 IVQ786486:IVQ786634 JFM786486:JFM786634 JPI786486:JPI786634 JZE786486:JZE786634 KJA786486:KJA786634 KSW786486:KSW786634 LCS786486:LCS786634 LMO786486:LMO786634 LWK786486:LWK786634 MGG786486:MGG786634 MQC786486:MQC786634 MZY786486:MZY786634 NJU786486:NJU786634 NTQ786486:NTQ786634 ODM786486:ODM786634 ONI786486:ONI786634 OXE786486:OXE786634 PHA786486:PHA786634 PQW786486:PQW786634 QAS786486:QAS786634 QKO786486:QKO786634 QUK786486:QUK786634 REG786486:REG786634 ROC786486:ROC786634 RXY786486:RXY786634 SHU786486:SHU786634 SRQ786486:SRQ786634 TBM786486:TBM786634 TLI786486:TLI786634 TVE786486:TVE786634 UFA786486:UFA786634 UOW786486:UOW786634 UYS786486:UYS786634 VIO786486:VIO786634 VSK786486:VSK786634 WCG786486:WCG786634 WMC786486:WMC786634 WVY786486:WVY786634 Q852022:Q852170 JM852022:JM852170 TI852022:TI852170 ADE852022:ADE852170 ANA852022:ANA852170 AWW852022:AWW852170 BGS852022:BGS852170 BQO852022:BQO852170 CAK852022:CAK852170 CKG852022:CKG852170 CUC852022:CUC852170 DDY852022:DDY852170 DNU852022:DNU852170 DXQ852022:DXQ852170 EHM852022:EHM852170 ERI852022:ERI852170 FBE852022:FBE852170 FLA852022:FLA852170 FUW852022:FUW852170 GES852022:GES852170 GOO852022:GOO852170 GYK852022:GYK852170 HIG852022:HIG852170 HSC852022:HSC852170 IBY852022:IBY852170 ILU852022:ILU852170 IVQ852022:IVQ852170 JFM852022:JFM852170 JPI852022:JPI852170 JZE852022:JZE852170 KJA852022:KJA852170 KSW852022:KSW852170 LCS852022:LCS852170 LMO852022:LMO852170 LWK852022:LWK852170 MGG852022:MGG852170 MQC852022:MQC852170 MZY852022:MZY852170 NJU852022:NJU852170 NTQ852022:NTQ852170 ODM852022:ODM852170 ONI852022:ONI852170 OXE852022:OXE852170 PHA852022:PHA852170 PQW852022:PQW852170 QAS852022:QAS852170 QKO852022:QKO852170 QUK852022:QUK852170 REG852022:REG852170 ROC852022:ROC852170 RXY852022:RXY852170 SHU852022:SHU852170 SRQ852022:SRQ852170 TBM852022:TBM852170 TLI852022:TLI852170 TVE852022:TVE852170 UFA852022:UFA852170 UOW852022:UOW852170 UYS852022:UYS852170 VIO852022:VIO852170 VSK852022:VSK852170 WCG852022:WCG852170 WMC852022:WMC852170 WVY852022:WVY852170 Q917558:Q917706 JM917558:JM917706 TI917558:TI917706 ADE917558:ADE917706 ANA917558:ANA917706 AWW917558:AWW917706 BGS917558:BGS917706 BQO917558:BQO917706 CAK917558:CAK917706 CKG917558:CKG917706 CUC917558:CUC917706 DDY917558:DDY917706 DNU917558:DNU917706 DXQ917558:DXQ917706 EHM917558:EHM917706 ERI917558:ERI917706 FBE917558:FBE917706 FLA917558:FLA917706 FUW917558:FUW917706 GES917558:GES917706 GOO917558:GOO917706 GYK917558:GYK917706 HIG917558:HIG917706 HSC917558:HSC917706 IBY917558:IBY917706 ILU917558:ILU917706 IVQ917558:IVQ917706 JFM917558:JFM917706 JPI917558:JPI917706 JZE917558:JZE917706 KJA917558:KJA917706 KSW917558:KSW917706 LCS917558:LCS917706 LMO917558:LMO917706 LWK917558:LWK917706 MGG917558:MGG917706 MQC917558:MQC917706 MZY917558:MZY917706 NJU917558:NJU917706 NTQ917558:NTQ917706 ODM917558:ODM917706 ONI917558:ONI917706 OXE917558:OXE917706 PHA917558:PHA917706 PQW917558:PQW917706 QAS917558:QAS917706 QKO917558:QKO917706 QUK917558:QUK917706 REG917558:REG917706 ROC917558:ROC917706 RXY917558:RXY917706 SHU917558:SHU917706 SRQ917558:SRQ917706 TBM917558:TBM917706 TLI917558:TLI917706 TVE917558:TVE917706 UFA917558:UFA917706 UOW917558:UOW917706 UYS917558:UYS917706 VIO917558:VIO917706 VSK917558:VSK917706 WCG917558:WCG917706 WMC917558:WMC917706 WVY917558:WVY917706 Q983094:Q983242 JM983094:JM983242 TI983094:TI983242 ADE983094:ADE983242 ANA983094:ANA983242 AWW983094:AWW983242 BGS983094:BGS983242 BQO983094:BQO983242 CAK983094:CAK983242 CKG983094:CKG983242 CUC983094:CUC983242 DDY983094:DDY983242 DNU983094:DNU983242 DXQ983094:DXQ983242 EHM983094:EHM983242 ERI983094:ERI983242 FBE983094:FBE983242 FLA983094:FLA983242 FUW983094:FUW983242 GES983094:GES983242 GOO983094:GOO983242 GYK983094:GYK983242 HIG983094:HIG983242 HSC983094:HSC983242 IBY983094:IBY983242 ILU983094:ILU983242 IVQ983094:IVQ983242 JFM983094:JFM983242 JPI983094:JPI983242 JZE983094:JZE983242 KJA983094:KJA983242 KSW983094:KSW983242 LCS983094:LCS983242 LMO983094:LMO983242 LWK983094:LWK983242 MGG983094:MGG983242 MQC983094:MQC983242 MZY983094:MZY983242 NJU983094:NJU983242 NTQ983094:NTQ983242 ODM983094:ODM983242 ONI983094:ONI983242 OXE983094:OXE983242 PHA983094:PHA983242 PQW983094:PQW983242 QAS983094:QAS983242 QKO983094:QKO983242 QUK983094:QUK983242 REG983094:REG983242 ROC983094:ROC983242 RXY983094:RXY983242 SHU983094:SHU983242 SRQ983094:SRQ983242 TBM983094:TBM983242 TLI983094:TLI983242 TVE983094:TVE983242 UFA983094:UFA983242 UOW983094:UOW983242 UYS983094:UYS983242 VIO983094:VIO983242 VSK983094:VSK983242 WCG983094:WCG983242 WMC983094:WMC983242 WVY983094:WVY983242 Q3:Q42 JM3:JM42 TI3:TI42 ADE3:ADE42 ANA3:ANA42 AWW3:AWW42 BGS3:BGS42 BQO3:BQO42 CAK3:CAK42 CKG3:CKG42 CUC3:CUC42 DDY3:DDY42 DNU3:DNU42 DXQ3:DXQ42 EHM3:EHM42 ERI3:ERI42 FBE3:FBE42 FLA3:FLA42 FUW3:FUW42 GES3:GES42 GOO3:GOO42 GYK3:GYK42 HIG3:HIG42 HSC3:HSC42 IBY3:IBY42 ILU3:ILU42 IVQ3:IVQ42 JFM3:JFM42 JPI3:JPI42 JZE3:JZE42 KJA3:KJA42 KSW3:KSW42 LCS3:LCS42 LMO3:LMO42 LWK3:LWK42 MGG3:MGG42 MQC3:MQC42 MZY3:MZY42 NJU3:NJU42 NTQ3:NTQ42 ODM3:ODM42 ONI3:ONI42 OXE3:OXE42 PHA3:PHA42 PQW3:PQW42 QAS3:QAS42 QKO3:QKO42 QUK3:QUK42 REG3:REG42 ROC3:ROC42 RXY3:RXY42 SHU3:SHU42 SRQ3:SRQ42 TBM3:TBM42 TLI3:TLI42 TVE3:TVE42 UFA3:UFA42 UOW3:UOW42 UYS3:UYS42 VIO3:VIO42 VSK3:VSK42 WCG3:WCG42 WMC3:WMC42 WVY3:WVY42 Q65539:Q65578 JM65539:JM65578 TI65539:TI65578 ADE65539:ADE65578 ANA65539:ANA65578 AWW65539:AWW65578 BGS65539:BGS65578 BQO65539:BQO65578 CAK65539:CAK65578 CKG65539:CKG65578 CUC65539:CUC65578 DDY65539:DDY65578 DNU65539:DNU65578 DXQ65539:DXQ65578 EHM65539:EHM65578 ERI65539:ERI65578 FBE65539:FBE65578 FLA65539:FLA65578 FUW65539:FUW65578 GES65539:GES65578 GOO65539:GOO65578 GYK65539:GYK65578 HIG65539:HIG65578 HSC65539:HSC65578 IBY65539:IBY65578 ILU65539:ILU65578 IVQ65539:IVQ65578 JFM65539:JFM65578 JPI65539:JPI65578 JZE65539:JZE65578 KJA65539:KJA65578 KSW65539:KSW65578 LCS65539:LCS65578 LMO65539:LMO65578 LWK65539:LWK65578 MGG65539:MGG65578 MQC65539:MQC65578 MZY65539:MZY65578 NJU65539:NJU65578 NTQ65539:NTQ65578 ODM65539:ODM65578 ONI65539:ONI65578 OXE65539:OXE65578 PHA65539:PHA65578 PQW65539:PQW65578 QAS65539:QAS65578 QKO65539:QKO65578 QUK65539:QUK65578 REG65539:REG65578 ROC65539:ROC65578 RXY65539:RXY65578 SHU65539:SHU65578 SRQ65539:SRQ65578 TBM65539:TBM65578 TLI65539:TLI65578 TVE65539:TVE65578 UFA65539:UFA65578 UOW65539:UOW65578 UYS65539:UYS65578 VIO65539:VIO65578 VSK65539:VSK65578 WCG65539:WCG65578 WMC65539:WMC65578 WVY65539:WVY65578 Q131075:Q131114 JM131075:JM131114 TI131075:TI131114 ADE131075:ADE131114 ANA131075:ANA131114 AWW131075:AWW131114 BGS131075:BGS131114 BQO131075:BQO131114 CAK131075:CAK131114 CKG131075:CKG131114 CUC131075:CUC131114 DDY131075:DDY131114 DNU131075:DNU131114 DXQ131075:DXQ131114 EHM131075:EHM131114 ERI131075:ERI131114 FBE131075:FBE131114 FLA131075:FLA131114 FUW131075:FUW131114 GES131075:GES131114 GOO131075:GOO131114 GYK131075:GYK131114 HIG131075:HIG131114 HSC131075:HSC131114 IBY131075:IBY131114 ILU131075:ILU131114 IVQ131075:IVQ131114 JFM131075:JFM131114 JPI131075:JPI131114 JZE131075:JZE131114 KJA131075:KJA131114 KSW131075:KSW131114 LCS131075:LCS131114 LMO131075:LMO131114 LWK131075:LWK131114 MGG131075:MGG131114 MQC131075:MQC131114 MZY131075:MZY131114 NJU131075:NJU131114 NTQ131075:NTQ131114 ODM131075:ODM131114 ONI131075:ONI131114 OXE131075:OXE131114 PHA131075:PHA131114 PQW131075:PQW131114 QAS131075:QAS131114 QKO131075:QKO131114 QUK131075:QUK131114 REG131075:REG131114 ROC131075:ROC131114 RXY131075:RXY131114 SHU131075:SHU131114 SRQ131075:SRQ131114 TBM131075:TBM131114 TLI131075:TLI131114 TVE131075:TVE131114 UFA131075:UFA131114 UOW131075:UOW131114 UYS131075:UYS131114 VIO131075:VIO131114 VSK131075:VSK131114 WCG131075:WCG131114 WMC131075:WMC131114 WVY131075:WVY131114 Q196611:Q196650 JM196611:JM196650 TI196611:TI196650 ADE196611:ADE196650 ANA196611:ANA196650 AWW196611:AWW196650 BGS196611:BGS196650 BQO196611:BQO196650 CAK196611:CAK196650 CKG196611:CKG196650 CUC196611:CUC196650 DDY196611:DDY196650 DNU196611:DNU196650 DXQ196611:DXQ196650 EHM196611:EHM196650 ERI196611:ERI196650 FBE196611:FBE196650 FLA196611:FLA196650 FUW196611:FUW196650 GES196611:GES196650 GOO196611:GOO196650 GYK196611:GYK196650 HIG196611:HIG196650 HSC196611:HSC196650 IBY196611:IBY196650 ILU196611:ILU196650 IVQ196611:IVQ196650 JFM196611:JFM196650 JPI196611:JPI196650 JZE196611:JZE196650 KJA196611:KJA196650 KSW196611:KSW196650 LCS196611:LCS196650 LMO196611:LMO196650 LWK196611:LWK196650 MGG196611:MGG196650 MQC196611:MQC196650 MZY196611:MZY196650 NJU196611:NJU196650 NTQ196611:NTQ196650 ODM196611:ODM196650 ONI196611:ONI196650 OXE196611:OXE196650 PHA196611:PHA196650 PQW196611:PQW196650 QAS196611:QAS196650 QKO196611:QKO196650 QUK196611:QUK196650 REG196611:REG196650 ROC196611:ROC196650 RXY196611:RXY196650 SHU196611:SHU196650 SRQ196611:SRQ196650 TBM196611:TBM196650 TLI196611:TLI196650 TVE196611:TVE196650 UFA196611:UFA196650 UOW196611:UOW196650 UYS196611:UYS196650 VIO196611:VIO196650 VSK196611:VSK196650 WCG196611:WCG196650 WMC196611:WMC196650 WVY196611:WVY196650 Q262147:Q262186 JM262147:JM262186 TI262147:TI262186 ADE262147:ADE262186 ANA262147:ANA262186 AWW262147:AWW262186 BGS262147:BGS262186 BQO262147:BQO262186 CAK262147:CAK262186 CKG262147:CKG262186 CUC262147:CUC262186 DDY262147:DDY262186 DNU262147:DNU262186 DXQ262147:DXQ262186 EHM262147:EHM262186 ERI262147:ERI262186 FBE262147:FBE262186 FLA262147:FLA262186 FUW262147:FUW262186 GES262147:GES262186 GOO262147:GOO262186 GYK262147:GYK262186 HIG262147:HIG262186 HSC262147:HSC262186 IBY262147:IBY262186 ILU262147:ILU262186 IVQ262147:IVQ262186 JFM262147:JFM262186 JPI262147:JPI262186 JZE262147:JZE262186 KJA262147:KJA262186 KSW262147:KSW262186 LCS262147:LCS262186 LMO262147:LMO262186 LWK262147:LWK262186 MGG262147:MGG262186 MQC262147:MQC262186 MZY262147:MZY262186 NJU262147:NJU262186 NTQ262147:NTQ262186 ODM262147:ODM262186 ONI262147:ONI262186 OXE262147:OXE262186 PHA262147:PHA262186 PQW262147:PQW262186 QAS262147:QAS262186 QKO262147:QKO262186 QUK262147:QUK262186 REG262147:REG262186 ROC262147:ROC262186 RXY262147:RXY262186 SHU262147:SHU262186 SRQ262147:SRQ262186 TBM262147:TBM262186 TLI262147:TLI262186 TVE262147:TVE262186 UFA262147:UFA262186 UOW262147:UOW262186 UYS262147:UYS262186 VIO262147:VIO262186 VSK262147:VSK262186 WCG262147:WCG262186 WMC262147:WMC262186 WVY262147:WVY262186 Q327683:Q327722 JM327683:JM327722 TI327683:TI327722 ADE327683:ADE327722 ANA327683:ANA327722 AWW327683:AWW327722 BGS327683:BGS327722 BQO327683:BQO327722 CAK327683:CAK327722 CKG327683:CKG327722 CUC327683:CUC327722 DDY327683:DDY327722 DNU327683:DNU327722 DXQ327683:DXQ327722 EHM327683:EHM327722 ERI327683:ERI327722 FBE327683:FBE327722 FLA327683:FLA327722 FUW327683:FUW327722 GES327683:GES327722 GOO327683:GOO327722 GYK327683:GYK327722 HIG327683:HIG327722 HSC327683:HSC327722 IBY327683:IBY327722 ILU327683:ILU327722 IVQ327683:IVQ327722 JFM327683:JFM327722 JPI327683:JPI327722 JZE327683:JZE327722 KJA327683:KJA327722 KSW327683:KSW327722 LCS327683:LCS327722 LMO327683:LMO327722 LWK327683:LWK327722 MGG327683:MGG327722 MQC327683:MQC327722 MZY327683:MZY327722 NJU327683:NJU327722 NTQ327683:NTQ327722 ODM327683:ODM327722 ONI327683:ONI327722 OXE327683:OXE327722 PHA327683:PHA327722 PQW327683:PQW327722 QAS327683:QAS327722 QKO327683:QKO327722 QUK327683:QUK327722 REG327683:REG327722 ROC327683:ROC327722 RXY327683:RXY327722 SHU327683:SHU327722 SRQ327683:SRQ327722 TBM327683:TBM327722 TLI327683:TLI327722 TVE327683:TVE327722 UFA327683:UFA327722 UOW327683:UOW327722 UYS327683:UYS327722 VIO327683:VIO327722 VSK327683:VSK327722 WCG327683:WCG327722 WMC327683:WMC327722 WVY327683:WVY327722 Q393219:Q393258 JM393219:JM393258 TI393219:TI393258 ADE393219:ADE393258 ANA393219:ANA393258 AWW393219:AWW393258 BGS393219:BGS393258 BQO393219:BQO393258 CAK393219:CAK393258 CKG393219:CKG393258 CUC393219:CUC393258 DDY393219:DDY393258 DNU393219:DNU393258 DXQ393219:DXQ393258 EHM393219:EHM393258 ERI393219:ERI393258 FBE393219:FBE393258 FLA393219:FLA393258 FUW393219:FUW393258 GES393219:GES393258 GOO393219:GOO393258 GYK393219:GYK393258 HIG393219:HIG393258 HSC393219:HSC393258 IBY393219:IBY393258 ILU393219:ILU393258 IVQ393219:IVQ393258 JFM393219:JFM393258 JPI393219:JPI393258 JZE393219:JZE393258 KJA393219:KJA393258 KSW393219:KSW393258 LCS393219:LCS393258 LMO393219:LMO393258 LWK393219:LWK393258 MGG393219:MGG393258 MQC393219:MQC393258 MZY393219:MZY393258 NJU393219:NJU393258 NTQ393219:NTQ393258 ODM393219:ODM393258 ONI393219:ONI393258 OXE393219:OXE393258 PHA393219:PHA393258 PQW393219:PQW393258 QAS393219:QAS393258 QKO393219:QKO393258 QUK393219:QUK393258 REG393219:REG393258 ROC393219:ROC393258 RXY393219:RXY393258 SHU393219:SHU393258 SRQ393219:SRQ393258 TBM393219:TBM393258 TLI393219:TLI393258 TVE393219:TVE393258 UFA393219:UFA393258 UOW393219:UOW393258 UYS393219:UYS393258 VIO393219:VIO393258 VSK393219:VSK393258 WCG393219:WCG393258 WMC393219:WMC393258 WVY393219:WVY393258 Q458755:Q458794 JM458755:JM458794 TI458755:TI458794 ADE458755:ADE458794 ANA458755:ANA458794 AWW458755:AWW458794 BGS458755:BGS458794 BQO458755:BQO458794 CAK458755:CAK458794 CKG458755:CKG458794 CUC458755:CUC458794 DDY458755:DDY458794 DNU458755:DNU458794 DXQ458755:DXQ458794 EHM458755:EHM458794 ERI458755:ERI458794 FBE458755:FBE458794 FLA458755:FLA458794 FUW458755:FUW458794 GES458755:GES458794 GOO458755:GOO458794 GYK458755:GYK458794 HIG458755:HIG458794 HSC458755:HSC458794 IBY458755:IBY458794 ILU458755:ILU458794 IVQ458755:IVQ458794 JFM458755:JFM458794 JPI458755:JPI458794 JZE458755:JZE458794 KJA458755:KJA458794 KSW458755:KSW458794 LCS458755:LCS458794 LMO458755:LMO458794 LWK458755:LWK458794 MGG458755:MGG458794 MQC458755:MQC458794 MZY458755:MZY458794 NJU458755:NJU458794 NTQ458755:NTQ458794 ODM458755:ODM458794 ONI458755:ONI458794 OXE458755:OXE458794 PHA458755:PHA458794 PQW458755:PQW458794 QAS458755:QAS458794 QKO458755:QKO458794 QUK458755:QUK458794 REG458755:REG458794 ROC458755:ROC458794 RXY458755:RXY458794 SHU458755:SHU458794 SRQ458755:SRQ458794 TBM458755:TBM458794 TLI458755:TLI458794 TVE458755:TVE458794 UFA458755:UFA458794 UOW458755:UOW458794 UYS458755:UYS458794 VIO458755:VIO458794 VSK458755:VSK458794 WCG458755:WCG458794 WMC458755:WMC458794 WVY458755:WVY458794 Q524291:Q524330 JM524291:JM524330 TI524291:TI524330 ADE524291:ADE524330 ANA524291:ANA524330 AWW524291:AWW524330 BGS524291:BGS524330 BQO524291:BQO524330 CAK524291:CAK524330 CKG524291:CKG524330 CUC524291:CUC524330 DDY524291:DDY524330 DNU524291:DNU524330 DXQ524291:DXQ524330 EHM524291:EHM524330 ERI524291:ERI524330 FBE524291:FBE524330 FLA524291:FLA524330 FUW524291:FUW524330 GES524291:GES524330 GOO524291:GOO524330 GYK524291:GYK524330 HIG524291:HIG524330 HSC524291:HSC524330 IBY524291:IBY524330 ILU524291:ILU524330 IVQ524291:IVQ524330 JFM524291:JFM524330 JPI524291:JPI524330 JZE524291:JZE524330 KJA524291:KJA524330 KSW524291:KSW524330 LCS524291:LCS524330 LMO524291:LMO524330 LWK524291:LWK524330 MGG524291:MGG524330 MQC524291:MQC524330 MZY524291:MZY524330 NJU524291:NJU524330 NTQ524291:NTQ524330 ODM524291:ODM524330 ONI524291:ONI524330 OXE524291:OXE524330 PHA524291:PHA524330 PQW524291:PQW524330 QAS524291:QAS524330 QKO524291:QKO524330 QUK524291:QUK524330 REG524291:REG524330 ROC524291:ROC524330 RXY524291:RXY524330 SHU524291:SHU524330 SRQ524291:SRQ524330 TBM524291:TBM524330 TLI524291:TLI524330 TVE524291:TVE524330 UFA524291:UFA524330 UOW524291:UOW524330 UYS524291:UYS524330 VIO524291:VIO524330 VSK524291:VSK524330 WCG524291:WCG524330 WMC524291:WMC524330 WVY524291:WVY524330 Q589827:Q589866 JM589827:JM589866 TI589827:TI589866 ADE589827:ADE589866 ANA589827:ANA589866 AWW589827:AWW589866 BGS589827:BGS589866 BQO589827:BQO589866 CAK589827:CAK589866 CKG589827:CKG589866 CUC589827:CUC589866 DDY589827:DDY589866 DNU589827:DNU589866 DXQ589827:DXQ589866 EHM589827:EHM589866 ERI589827:ERI589866 FBE589827:FBE589866 FLA589827:FLA589866 FUW589827:FUW589866 GES589827:GES589866 GOO589827:GOO589866 GYK589827:GYK589866 HIG589827:HIG589866 HSC589827:HSC589866 IBY589827:IBY589866 ILU589827:ILU589866 IVQ589827:IVQ589866 JFM589827:JFM589866 JPI589827:JPI589866 JZE589827:JZE589866 KJA589827:KJA589866 KSW589827:KSW589866 LCS589827:LCS589866 LMO589827:LMO589866 LWK589827:LWK589866 MGG589827:MGG589866 MQC589827:MQC589866 MZY589827:MZY589866 NJU589827:NJU589866 NTQ589827:NTQ589866 ODM589827:ODM589866 ONI589827:ONI589866 OXE589827:OXE589866 PHA589827:PHA589866 PQW589827:PQW589866 QAS589827:QAS589866 QKO589827:QKO589866 QUK589827:QUK589866 REG589827:REG589866 ROC589827:ROC589866 RXY589827:RXY589866 SHU589827:SHU589866 SRQ589827:SRQ589866 TBM589827:TBM589866 TLI589827:TLI589866 TVE589827:TVE589866 UFA589827:UFA589866 UOW589827:UOW589866 UYS589827:UYS589866 VIO589827:VIO589866 VSK589827:VSK589866 WCG589827:WCG589866 WMC589827:WMC589866 WVY589827:WVY589866 Q655363:Q655402 JM655363:JM655402 TI655363:TI655402 ADE655363:ADE655402 ANA655363:ANA655402 AWW655363:AWW655402 BGS655363:BGS655402 BQO655363:BQO655402 CAK655363:CAK655402 CKG655363:CKG655402 CUC655363:CUC655402 DDY655363:DDY655402 DNU655363:DNU655402 DXQ655363:DXQ655402 EHM655363:EHM655402 ERI655363:ERI655402 FBE655363:FBE655402 FLA655363:FLA655402 FUW655363:FUW655402 GES655363:GES655402 GOO655363:GOO655402 GYK655363:GYK655402 HIG655363:HIG655402 HSC655363:HSC655402 IBY655363:IBY655402 ILU655363:ILU655402 IVQ655363:IVQ655402 JFM655363:JFM655402 JPI655363:JPI655402 JZE655363:JZE655402 KJA655363:KJA655402 KSW655363:KSW655402 LCS655363:LCS655402 LMO655363:LMO655402 LWK655363:LWK655402 MGG655363:MGG655402 MQC655363:MQC655402 MZY655363:MZY655402 NJU655363:NJU655402 NTQ655363:NTQ655402 ODM655363:ODM655402 ONI655363:ONI655402 OXE655363:OXE655402 PHA655363:PHA655402 PQW655363:PQW655402 QAS655363:QAS655402 QKO655363:QKO655402 QUK655363:QUK655402 REG655363:REG655402 ROC655363:ROC655402 RXY655363:RXY655402 SHU655363:SHU655402 SRQ655363:SRQ655402 TBM655363:TBM655402 TLI655363:TLI655402 TVE655363:TVE655402 UFA655363:UFA655402 UOW655363:UOW655402 UYS655363:UYS655402 VIO655363:VIO655402 VSK655363:VSK655402 WCG655363:WCG655402 WMC655363:WMC655402 WVY655363:WVY655402 Q720899:Q720938 JM720899:JM720938 TI720899:TI720938 ADE720899:ADE720938 ANA720899:ANA720938 AWW720899:AWW720938 BGS720899:BGS720938 BQO720899:BQO720938 CAK720899:CAK720938 CKG720899:CKG720938 CUC720899:CUC720938 DDY720899:DDY720938 DNU720899:DNU720938 DXQ720899:DXQ720938 EHM720899:EHM720938 ERI720899:ERI720938 FBE720899:FBE720938 FLA720899:FLA720938 FUW720899:FUW720938 GES720899:GES720938 GOO720899:GOO720938 GYK720899:GYK720938 HIG720899:HIG720938 HSC720899:HSC720938 IBY720899:IBY720938 ILU720899:ILU720938 IVQ720899:IVQ720938 JFM720899:JFM720938 JPI720899:JPI720938 JZE720899:JZE720938 KJA720899:KJA720938 KSW720899:KSW720938 LCS720899:LCS720938 LMO720899:LMO720938 LWK720899:LWK720938 MGG720899:MGG720938 MQC720899:MQC720938 MZY720899:MZY720938 NJU720899:NJU720938 NTQ720899:NTQ720938 ODM720899:ODM720938 ONI720899:ONI720938 OXE720899:OXE720938 PHA720899:PHA720938 PQW720899:PQW720938 QAS720899:QAS720938 QKO720899:QKO720938 QUK720899:QUK720938 REG720899:REG720938 ROC720899:ROC720938 RXY720899:RXY720938 SHU720899:SHU720938 SRQ720899:SRQ720938 TBM720899:TBM720938 TLI720899:TLI720938 TVE720899:TVE720938 UFA720899:UFA720938 UOW720899:UOW720938 UYS720899:UYS720938 VIO720899:VIO720938 VSK720899:VSK720938 WCG720899:WCG720938 WMC720899:WMC720938 WVY720899:WVY720938 Q786435:Q786474 JM786435:JM786474 TI786435:TI786474 ADE786435:ADE786474 ANA786435:ANA786474 AWW786435:AWW786474 BGS786435:BGS786474 BQO786435:BQO786474 CAK786435:CAK786474 CKG786435:CKG786474 CUC786435:CUC786474 DDY786435:DDY786474 DNU786435:DNU786474 DXQ786435:DXQ786474 EHM786435:EHM786474 ERI786435:ERI786474 FBE786435:FBE786474 FLA786435:FLA786474 FUW786435:FUW786474 GES786435:GES786474 GOO786435:GOO786474 GYK786435:GYK786474 HIG786435:HIG786474 HSC786435:HSC786474 IBY786435:IBY786474 ILU786435:ILU786474 IVQ786435:IVQ786474 JFM786435:JFM786474 JPI786435:JPI786474 JZE786435:JZE786474 KJA786435:KJA786474 KSW786435:KSW786474 LCS786435:LCS786474 LMO786435:LMO786474 LWK786435:LWK786474 MGG786435:MGG786474 MQC786435:MQC786474 MZY786435:MZY786474 NJU786435:NJU786474 NTQ786435:NTQ786474 ODM786435:ODM786474 ONI786435:ONI786474 OXE786435:OXE786474 PHA786435:PHA786474 PQW786435:PQW786474 QAS786435:QAS786474 QKO786435:QKO786474 QUK786435:QUK786474 REG786435:REG786474 ROC786435:ROC786474 RXY786435:RXY786474 SHU786435:SHU786474 SRQ786435:SRQ786474 TBM786435:TBM786474 TLI786435:TLI786474 TVE786435:TVE786474 UFA786435:UFA786474 UOW786435:UOW786474 UYS786435:UYS786474 VIO786435:VIO786474 VSK786435:VSK786474 WCG786435:WCG786474 WMC786435:WMC786474 WVY786435:WVY786474 Q851971:Q852010 JM851971:JM852010 TI851971:TI852010 ADE851971:ADE852010 ANA851971:ANA852010 AWW851971:AWW852010 BGS851971:BGS852010 BQO851971:BQO852010 CAK851971:CAK852010 CKG851971:CKG852010 CUC851971:CUC852010 DDY851971:DDY852010 DNU851971:DNU852010 DXQ851971:DXQ852010 EHM851971:EHM852010 ERI851971:ERI852010 FBE851971:FBE852010 FLA851971:FLA852010 FUW851971:FUW852010 GES851971:GES852010 GOO851971:GOO852010 GYK851971:GYK852010 HIG851971:HIG852010 HSC851971:HSC852010 IBY851971:IBY852010 ILU851971:ILU852010 IVQ851971:IVQ852010 JFM851971:JFM852010 JPI851971:JPI852010 JZE851971:JZE852010 KJA851971:KJA852010 KSW851971:KSW852010 LCS851971:LCS852010 LMO851971:LMO852010 LWK851971:LWK852010 MGG851971:MGG852010 MQC851971:MQC852010 MZY851971:MZY852010 NJU851971:NJU852010 NTQ851971:NTQ852010 ODM851971:ODM852010 ONI851971:ONI852010 OXE851971:OXE852010 PHA851971:PHA852010 PQW851971:PQW852010 QAS851971:QAS852010 QKO851971:QKO852010 QUK851971:QUK852010 REG851971:REG852010 ROC851971:ROC852010 RXY851971:RXY852010 SHU851971:SHU852010 SRQ851971:SRQ852010 TBM851971:TBM852010 TLI851971:TLI852010 TVE851971:TVE852010 UFA851971:UFA852010 UOW851971:UOW852010 UYS851971:UYS852010 VIO851971:VIO852010 VSK851971:VSK852010 WCG851971:WCG852010 WMC851971:WMC852010 WVY851971:WVY852010 Q917507:Q917546 JM917507:JM917546 TI917507:TI917546 ADE917507:ADE917546 ANA917507:ANA917546 AWW917507:AWW917546 BGS917507:BGS917546 BQO917507:BQO917546 CAK917507:CAK917546 CKG917507:CKG917546 CUC917507:CUC917546 DDY917507:DDY917546 DNU917507:DNU917546 DXQ917507:DXQ917546 EHM917507:EHM917546 ERI917507:ERI917546 FBE917507:FBE917546 FLA917507:FLA917546 FUW917507:FUW917546 GES917507:GES917546 GOO917507:GOO917546 GYK917507:GYK917546 HIG917507:HIG917546 HSC917507:HSC917546 IBY917507:IBY917546 ILU917507:ILU917546 IVQ917507:IVQ917546 JFM917507:JFM917546 JPI917507:JPI917546 JZE917507:JZE917546 KJA917507:KJA917546 KSW917507:KSW917546 LCS917507:LCS917546 LMO917507:LMO917546 LWK917507:LWK917546 MGG917507:MGG917546 MQC917507:MQC917546 MZY917507:MZY917546 NJU917507:NJU917546 NTQ917507:NTQ917546 ODM917507:ODM917546 ONI917507:ONI917546 OXE917507:OXE917546 PHA917507:PHA917546 PQW917507:PQW917546 QAS917507:QAS917546 QKO917507:QKO917546 QUK917507:QUK917546 REG917507:REG917546 ROC917507:ROC917546 RXY917507:RXY917546 SHU917507:SHU917546 SRQ917507:SRQ917546 TBM917507:TBM917546 TLI917507:TLI917546 TVE917507:TVE917546 UFA917507:UFA917546 UOW917507:UOW917546 UYS917507:UYS917546 VIO917507:VIO917546 VSK917507:VSK917546 WCG917507:WCG917546 WMC917507:WMC917546 WVY917507:WVY917546 Q983043:Q983082 JM983043:JM983082 TI983043:TI983082 ADE983043:ADE983082 ANA983043:ANA983082 AWW983043:AWW983082 BGS983043:BGS983082 BQO983043:BQO983082 CAK983043:CAK983082 CKG983043:CKG983082 CUC983043:CUC983082 DDY983043:DDY983082 DNU983043:DNU983082 DXQ983043:DXQ983082 EHM983043:EHM983082 ERI983043:ERI983082 FBE983043:FBE983082 FLA983043:FLA983082 FUW983043:FUW983082 GES983043:GES983082 GOO983043:GOO983082 GYK983043:GYK983082 HIG983043:HIG983082 HSC983043:HSC983082 IBY983043:IBY983082 ILU983043:ILU983082 IVQ983043:IVQ983082 JFM983043:JFM983082 JPI983043:JPI983082 JZE983043:JZE983082 KJA983043:KJA983082 KSW983043:KSW983082 LCS983043:LCS983082 LMO983043:LMO983082 LWK983043:LWK983082 MGG983043:MGG983082 MQC983043:MQC983082 MZY983043:MZY983082 NJU983043:NJU983082 NTQ983043:NTQ983082 ODM983043:ODM983082 ONI983043:ONI983082 OXE983043:OXE983082 PHA983043:PHA983082 PQW983043:PQW983082 QAS983043:QAS983082 QKO983043:QKO983082 QUK983043:QUK983082 REG983043:REG983082 ROC983043:ROC983082 RXY983043:RXY983082 SHU983043:SHU983082 SRQ983043:SRQ983082 TBM983043:TBM983082 TLI983043:TLI983082 TVE983043:TVE983082 UFA983043:UFA983082 UOW983043:UOW983082 UYS983043:UYS983082 VIO983043:VIO983082 VSK983043:VSK983082 WCG983043:WCG983082 WMC983043:WMC983082 WVY983043:WVY983082">
      <formula1>GC</formula1>
    </dataValidation>
    <dataValidation type="list" allowBlank="1" showInputMessage="1" showErrorMessage="1" sqref="P54:P243 JL54:JL243 TH54:TH243 ADD54:ADD243 AMZ54:AMZ243 AWV54:AWV243 BGR54:BGR243 BQN54:BQN243 CAJ54:CAJ243 CKF54:CKF243 CUB54:CUB243 DDX54:DDX243 DNT54:DNT243 DXP54:DXP243 EHL54:EHL243 ERH54:ERH243 FBD54:FBD243 FKZ54:FKZ243 FUV54:FUV243 GER54:GER243 GON54:GON243 GYJ54:GYJ243 HIF54:HIF243 HSB54:HSB243 IBX54:IBX243 ILT54:ILT243 IVP54:IVP243 JFL54:JFL243 JPH54:JPH243 JZD54:JZD243 KIZ54:KIZ243 KSV54:KSV243 LCR54:LCR243 LMN54:LMN243 LWJ54:LWJ243 MGF54:MGF243 MQB54:MQB243 MZX54:MZX243 NJT54:NJT243 NTP54:NTP243 ODL54:ODL243 ONH54:ONH243 OXD54:OXD243 PGZ54:PGZ243 PQV54:PQV243 QAR54:QAR243 QKN54:QKN243 QUJ54:QUJ243 REF54:REF243 ROB54:ROB243 RXX54:RXX243 SHT54:SHT243 SRP54:SRP243 TBL54:TBL243 TLH54:TLH243 TVD54:TVD243 UEZ54:UEZ243 UOV54:UOV243 UYR54:UYR243 VIN54:VIN243 VSJ54:VSJ243 WCF54:WCF243 WMB54:WMB243 WVX54:WVX243 P65590:P65779 JL65590:JL65779 TH65590:TH65779 ADD65590:ADD65779 AMZ65590:AMZ65779 AWV65590:AWV65779 BGR65590:BGR65779 BQN65590:BQN65779 CAJ65590:CAJ65779 CKF65590:CKF65779 CUB65590:CUB65779 DDX65590:DDX65779 DNT65590:DNT65779 DXP65590:DXP65779 EHL65590:EHL65779 ERH65590:ERH65779 FBD65590:FBD65779 FKZ65590:FKZ65779 FUV65590:FUV65779 GER65590:GER65779 GON65590:GON65779 GYJ65590:GYJ65779 HIF65590:HIF65779 HSB65590:HSB65779 IBX65590:IBX65779 ILT65590:ILT65779 IVP65590:IVP65779 JFL65590:JFL65779 JPH65590:JPH65779 JZD65590:JZD65779 KIZ65590:KIZ65779 KSV65590:KSV65779 LCR65590:LCR65779 LMN65590:LMN65779 LWJ65590:LWJ65779 MGF65590:MGF65779 MQB65590:MQB65779 MZX65590:MZX65779 NJT65590:NJT65779 NTP65590:NTP65779 ODL65590:ODL65779 ONH65590:ONH65779 OXD65590:OXD65779 PGZ65590:PGZ65779 PQV65590:PQV65779 QAR65590:QAR65779 QKN65590:QKN65779 QUJ65590:QUJ65779 REF65590:REF65779 ROB65590:ROB65779 RXX65590:RXX65779 SHT65590:SHT65779 SRP65590:SRP65779 TBL65590:TBL65779 TLH65590:TLH65779 TVD65590:TVD65779 UEZ65590:UEZ65779 UOV65590:UOV65779 UYR65590:UYR65779 VIN65590:VIN65779 VSJ65590:VSJ65779 WCF65590:WCF65779 WMB65590:WMB65779 WVX65590:WVX65779 P131126:P131315 JL131126:JL131315 TH131126:TH131315 ADD131126:ADD131315 AMZ131126:AMZ131315 AWV131126:AWV131315 BGR131126:BGR131315 BQN131126:BQN131315 CAJ131126:CAJ131315 CKF131126:CKF131315 CUB131126:CUB131315 DDX131126:DDX131315 DNT131126:DNT131315 DXP131126:DXP131315 EHL131126:EHL131315 ERH131126:ERH131315 FBD131126:FBD131315 FKZ131126:FKZ131315 FUV131126:FUV131315 GER131126:GER131315 GON131126:GON131315 GYJ131126:GYJ131315 HIF131126:HIF131315 HSB131126:HSB131315 IBX131126:IBX131315 ILT131126:ILT131315 IVP131126:IVP131315 JFL131126:JFL131315 JPH131126:JPH131315 JZD131126:JZD131315 KIZ131126:KIZ131315 KSV131126:KSV131315 LCR131126:LCR131315 LMN131126:LMN131315 LWJ131126:LWJ131315 MGF131126:MGF131315 MQB131126:MQB131315 MZX131126:MZX131315 NJT131126:NJT131315 NTP131126:NTP131315 ODL131126:ODL131315 ONH131126:ONH131315 OXD131126:OXD131315 PGZ131126:PGZ131315 PQV131126:PQV131315 QAR131126:QAR131315 QKN131126:QKN131315 QUJ131126:QUJ131315 REF131126:REF131315 ROB131126:ROB131315 RXX131126:RXX131315 SHT131126:SHT131315 SRP131126:SRP131315 TBL131126:TBL131315 TLH131126:TLH131315 TVD131126:TVD131315 UEZ131126:UEZ131315 UOV131126:UOV131315 UYR131126:UYR131315 VIN131126:VIN131315 VSJ131126:VSJ131315 WCF131126:WCF131315 WMB131126:WMB131315 WVX131126:WVX131315 P196662:P196851 JL196662:JL196851 TH196662:TH196851 ADD196662:ADD196851 AMZ196662:AMZ196851 AWV196662:AWV196851 BGR196662:BGR196851 BQN196662:BQN196851 CAJ196662:CAJ196851 CKF196662:CKF196851 CUB196662:CUB196851 DDX196662:DDX196851 DNT196662:DNT196851 DXP196662:DXP196851 EHL196662:EHL196851 ERH196662:ERH196851 FBD196662:FBD196851 FKZ196662:FKZ196851 FUV196662:FUV196851 GER196662:GER196851 GON196662:GON196851 GYJ196662:GYJ196851 HIF196662:HIF196851 HSB196662:HSB196851 IBX196662:IBX196851 ILT196662:ILT196851 IVP196662:IVP196851 JFL196662:JFL196851 JPH196662:JPH196851 JZD196662:JZD196851 KIZ196662:KIZ196851 KSV196662:KSV196851 LCR196662:LCR196851 LMN196662:LMN196851 LWJ196662:LWJ196851 MGF196662:MGF196851 MQB196662:MQB196851 MZX196662:MZX196851 NJT196662:NJT196851 NTP196662:NTP196851 ODL196662:ODL196851 ONH196662:ONH196851 OXD196662:OXD196851 PGZ196662:PGZ196851 PQV196662:PQV196851 QAR196662:QAR196851 QKN196662:QKN196851 QUJ196662:QUJ196851 REF196662:REF196851 ROB196662:ROB196851 RXX196662:RXX196851 SHT196662:SHT196851 SRP196662:SRP196851 TBL196662:TBL196851 TLH196662:TLH196851 TVD196662:TVD196851 UEZ196662:UEZ196851 UOV196662:UOV196851 UYR196662:UYR196851 VIN196662:VIN196851 VSJ196662:VSJ196851 WCF196662:WCF196851 WMB196662:WMB196851 WVX196662:WVX196851 P262198:P262387 JL262198:JL262387 TH262198:TH262387 ADD262198:ADD262387 AMZ262198:AMZ262387 AWV262198:AWV262387 BGR262198:BGR262387 BQN262198:BQN262387 CAJ262198:CAJ262387 CKF262198:CKF262387 CUB262198:CUB262387 DDX262198:DDX262387 DNT262198:DNT262387 DXP262198:DXP262387 EHL262198:EHL262387 ERH262198:ERH262387 FBD262198:FBD262387 FKZ262198:FKZ262387 FUV262198:FUV262387 GER262198:GER262387 GON262198:GON262387 GYJ262198:GYJ262387 HIF262198:HIF262387 HSB262198:HSB262387 IBX262198:IBX262387 ILT262198:ILT262387 IVP262198:IVP262387 JFL262198:JFL262387 JPH262198:JPH262387 JZD262198:JZD262387 KIZ262198:KIZ262387 KSV262198:KSV262387 LCR262198:LCR262387 LMN262198:LMN262387 LWJ262198:LWJ262387 MGF262198:MGF262387 MQB262198:MQB262387 MZX262198:MZX262387 NJT262198:NJT262387 NTP262198:NTP262387 ODL262198:ODL262387 ONH262198:ONH262387 OXD262198:OXD262387 PGZ262198:PGZ262387 PQV262198:PQV262387 QAR262198:QAR262387 QKN262198:QKN262387 QUJ262198:QUJ262387 REF262198:REF262387 ROB262198:ROB262387 RXX262198:RXX262387 SHT262198:SHT262387 SRP262198:SRP262387 TBL262198:TBL262387 TLH262198:TLH262387 TVD262198:TVD262387 UEZ262198:UEZ262387 UOV262198:UOV262387 UYR262198:UYR262387 VIN262198:VIN262387 VSJ262198:VSJ262387 WCF262198:WCF262387 WMB262198:WMB262387 WVX262198:WVX262387 P327734:P327923 JL327734:JL327923 TH327734:TH327923 ADD327734:ADD327923 AMZ327734:AMZ327923 AWV327734:AWV327923 BGR327734:BGR327923 BQN327734:BQN327923 CAJ327734:CAJ327923 CKF327734:CKF327923 CUB327734:CUB327923 DDX327734:DDX327923 DNT327734:DNT327923 DXP327734:DXP327923 EHL327734:EHL327923 ERH327734:ERH327923 FBD327734:FBD327923 FKZ327734:FKZ327923 FUV327734:FUV327923 GER327734:GER327923 GON327734:GON327923 GYJ327734:GYJ327923 HIF327734:HIF327923 HSB327734:HSB327923 IBX327734:IBX327923 ILT327734:ILT327923 IVP327734:IVP327923 JFL327734:JFL327923 JPH327734:JPH327923 JZD327734:JZD327923 KIZ327734:KIZ327923 KSV327734:KSV327923 LCR327734:LCR327923 LMN327734:LMN327923 LWJ327734:LWJ327923 MGF327734:MGF327923 MQB327734:MQB327923 MZX327734:MZX327923 NJT327734:NJT327923 NTP327734:NTP327923 ODL327734:ODL327923 ONH327734:ONH327923 OXD327734:OXD327923 PGZ327734:PGZ327923 PQV327734:PQV327923 QAR327734:QAR327923 QKN327734:QKN327923 QUJ327734:QUJ327923 REF327734:REF327923 ROB327734:ROB327923 RXX327734:RXX327923 SHT327734:SHT327923 SRP327734:SRP327923 TBL327734:TBL327923 TLH327734:TLH327923 TVD327734:TVD327923 UEZ327734:UEZ327923 UOV327734:UOV327923 UYR327734:UYR327923 VIN327734:VIN327923 VSJ327734:VSJ327923 WCF327734:WCF327923 WMB327734:WMB327923 WVX327734:WVX327923 P393270:P393459 JL393270:JL393459 TH393270:TH393459 ADD393270:ADD393459 AMZ393270:AMZ393459 AWV393270:AWV393459 BGR393270:BGR393459 BQN393270:BQN393459 CAJ393270:CAJ393459 CKF393270:CKF393459 CUB393270:CUB393459 DDX393270:DDX393459 DNT393270:DNT393459 DXP393270:DXP393459 EHL393270:EHL393459 ERH393270:ERH393459 FBD393270:FBD393459 FKZ393270:FKZ393459 FUV393270:FUV393459 GER393270:GER393459 GON393270:GON393459 GYJ393270:GYJ393459 HIF393270:HIF393459 HSB393270:HSB393459 IBX393270:IBX393459 ILT393270:ILT393459 IVP393270:IVP393459 JFL393270:JFL393459 JPH393270:JPH393459 JZD393270:JZD393459 KIZ393270:KIZ393459 KSV393270:KSV393459 LCR393270:LCR393459 LMN393270:LMN393459 LWJ393270:LWJ393459 MGF393270:MGF393459 MQB393270:MQB393459 MZX393270:MZX393459 NJT393270:NJT393459 NTP393270:NTP393459 ODL393270:ODL393459 ONH393270:ONH393459 OXD393270:OXD393459 PGZ393270:PGZ393459 PQV393270:PQV393459 QAR393270:QAR393459 QKN393270:QKN393459 QUJ393270:QUJ393459 REF393270:REF393459 ROB393270:ROB393459 RXX393270:RXX393459 SHT393270:SHT393459 SRP393270:SRP393459 TBL393270:TBL393459 TLH393270:TLH393459 TVD393270:TVD393459 UEZ393270:UEZ393459 UOV393270:UOV393459 UYR393270:UYR393459 VIN393270:VIN393459 VSJ393270:VSJ393459 WCF393270:WCF393459 WMB393270:WMB393459 WVX393270:WVX393459 P458806:P458995 JL458806:JL458995 TH458806:TH458995 ADD458806:ADD458995 AMZ458806:AMZ458995 AWV458806:AWV458995 BGR458806:BGR458995 BQN458806:BQN458995 CAJ458806:CAJ458995 CKF458806:CKF458995 CUB458806:CUB458995 DDX458806:DDX458995 DNT458806:DNT458995 DXP458806:DXP458995 EHL458806:EHL458995 ERH458806:ERH458995 FBD458806:FBD458995 FKZ458806:FKZ458995 FUV458806:FUV458995 GER458806:GER458995 GON458806:GON458995 GYJ458806:GYJ458995 HIF458806:HIF458995 HSB458806:HSB458995 IBX458806:IBX458995 ILT458806:ILT458995 IVP458806:IVP458995 JFL458806:JFL458995 JPH458806:JPH458995 JZD458806:JZD458995 KIZ458806:KIZ458995 KSV458806:KSV458995 LCR458806:LCR458995 LMN458806:LMN458995 LWJ458806:LWJ458995 MGF458806:MGF458995 MQB458806:MQB458995 MZX458806:MZX458995 NJT458806:NJT458995 NTP458806:NTP458995 ODL458806:ODL458995 ONH458806:ONH458995 OXD458806:OXD458995 PGZ458806:PGZ458995 PQV458806:PQV458995 QAR458806:QAR458995 QKN458806:QKN458995 QUJ458806:QUJ458995 REF458806:REF458995 ROB458806:ROB458995 RXX458806:RXX458995 SHT458806:SHT458995 SRP458806:SRP458995 TBL458806:TBL458995 TLH458806:TLH458995 TVD458806:TVD458995 UEZ458806:UEZ458995 UOV458806:UOV458995 UYR458806:UYR458995 VIN458806:VIN458995 VSJ458806:VSJ458995 WCF458806:WCF458995 WMB458806:WMB458995 WVX458806:WVX458995 P524342:P524531 JL524342:JL524531 TH524342:TH524531 ADD524342:ADD524531 AMZ524342:AMZ524531 AWV524342:AWV524531 BGR524342:BGR524531 BQN524342:BQN524531 CAJ524342:CAJ524531 CKF524342:CKF524531 CUB524342:CUB524531 DDX524342:DDX524531 DNT524342:DNT524531 DXP524342:DXP524531 EHL524342:EHL524531 ERH524342:ERH524531 FBD524342:FBD524531 FKZ524342:FKZ524531 FUV524342:FUV524531 GER524342:GER524531 GON524342:GON524531 GYJ524342:GYJ524531 HIF524342:HIF524531 HSB524342:HSB524531 IBX524342:IBX524531 ILT524342:ILT524531 IVP524342:IVP524531 JFL524342:JFL524531 JPH524342:JPH524531 JZD524342:JZD524531 KIZ524342:KIZ524531 KSV524342:KSV524531 LCR524342:LCR524531 LMN524342:LMN524531 LWJ524342:LWJ524531 MGF524342:MGF524531 MQB524342:MQB524531 MZX524342:MZX524531 NJT524342:NJT524531 NTP524342:NTP524531 ODL524342:ODL524531 ONH524342:ONH524531 OXD524342:OXD524531 PGZ524342:PGZ524531 PQV524342:PQV524531 QAR524342:QAR524531 QKN524342:QKN524531 QUJ524342:QUJ524531 REF524342:REF524531 ROB524342:ROB524531 RXX524342:RXX524531 SHT524342:SHT524531 SRP524342:SRP524531 TBL524342:TBL524531 TLH524342:TLH524531 TVD524342:TVD524531 UEZ524342:UEZ524531 UOV524342:UOV524531 UYR524342:UYR524531 VIN524342:VIN524531 VSJ524342:VSJ524531 WCF524342:WCF524531 WMB524342:WMB524531 WVX524342:WVX524531 P589878:P590067 JL589878:JL590067 TH589878:TH590067 ADD589878:ADD590067 AMZ589878:AMZ590067 AWV589878:AWV590067 BGR589878:BGR590067 BQN589878:BQN590067 CAJ589878:CAJ590067 CKF589878:CKF590067 CUB589878:CUB590067 DDX589878:DDX590067 DNT589878:DNT590067 DXP589878:DXP590067 EHL589878:EHL590067 ERH589878:ERH590067 FBD589878:FBD590067 FKZ589878:FKZ590067 FUV589878:FUV590067 GER589878:GER590067 GON589878:GON590067 GYJ589878:GYJ590067 HIF589878:HIF590067 HSB589878:HSB590067 IBX589878:IBX590067 ILT589878:ILT590067 IVP589878:IVP590067 JFL589878:JFL590067 JPH589878:JPH590067 JZD589878:JZD590067 KIZ589878:KIZ590067 KSV589878:KSV590067 LCR589878:LCR590067 LMN589878:LMN590067 LWJ589878:LWJ590067 MGF589878:MGF590067 MQB589878:MQB590067 MZX589878:MZX590067 NJT589878:NJT590067 NTP589878:NTP590067 ODL589878:ODL590067 ONH589878:ONH590067 OXD589878:OXD590067 PGZ589878:PGZ590067 PQV589878:PQV590067 QAR589878:QAR590067 QKN589878:QKN590067 QUJ589878:QUJ590067 REF589878:REF590067 ROB589878:ROB590067 RXX589878:RXX590067 SHT589878:SHT590067 SRP589878:SRP590067 TBL589878:TBL590067 TLH589878:TLH590067 TVD589878:TVD590067 UEZ589878:UEZ590067 UOV589878:UOV590067 UYR589878:UYR590067 VIN589878:VIN590067 VSJ589878:VSJ590067 WCF589878:WCF590067 WMB589878:WMB590067 WVX589878:WVX590067 P655414:P655603 JL655414:JL655603 TH655414:TH655603 ADD655414:ADD655603 AMZ655414:AMZ655603 AWV655414:AWV655603 BGR655414:BGR655603 BQN655414:BQN655603 CAJ655414:CAJ655603 CKF655414:CKF655603 CUB655414:CUB655603 DDX655414:DDX655603 DNT655414:DNT655603 DXP655414:DXP655603 EHL655414:EHL655603 ERH655414:ERH655603 FBD655414:FBD655603 FKZ655414:FKZ655603 FUV655414:FUV655603 GER655414:GER655603 GON655414:GON655603 GYJ655414:GYJ655603 HIF655414:HIF655603 HSB655414:HSB655603 IBX655414:IBX655603 ILT655414:ILT655603 IVP655414:IVP655603 JFL655414:JFL655603 JPH655414:JPH655603 JZD655414:JZD655603 KIZ655414:KIZ655603 KSV655414:KSV655603 LCR655414:LCR655603 LMN655414:LMN655603 LWJ655414:LWJ655603 MGF655414:MGF655603 MQB655414:MQB655603 MZX655414:MZX655603 NJT655414:NJT655603 NTP655414:NTP655603 ODL655414:ODL655603 ONH655414:ONH655603 OXD655414:OXD655603 PGZ655414:PGZ655603 PQV655414:PQV655603 QAR655414:QAR655603 QKN655414:QKN655603 QUJ655414:QUJ655603 REF655414:REF655603 ROB655414:ROB655603 RXX655414:RXX655603 SHT655414:SHT655603 SRP655414:SRP655603 TBL655414:TBL655603 TLH655414:TLH655603 TVD655414:TVD655603 UEZ655414:UEZ655603 UOV655414:UOV655603 UYR655414:UYR655603 VIN655414:VIN655603 VSJ655414:VSJ655603 WCF655414:WCF655603 WMB655414:WMB655603 WVX655414:WVX655603 P720950:P721139 JL720950:JL721139 TH720950:TH721139 ADD720950:ADD721139 AMZ720950:AMZ721139 AWV720950:AWV721139 BGR720950:BGR721139 BQN720950:BQN721139 CAJ720950:CAJ721139 CKF720950:CKF721139 CUB720950:CUB721139 DDX720950:DDX721139 DNT720950:DNT721139 DXP720950:DXP721139 EHL720950:EHL721139 ERH720950:ERH721139 FBD720950:FBD721139 FKZ720950:FKZ721139 FUV720950:FUV721139 GER720950:GER721139 GON720950:GON721139 GYJ720950:GYJ721139 HIF720950:HIF721139 HSB720950:HSB721139 IBX720950:IBX721139 ILT720950:ILT721139 IVP720950:IVP721139 JFL720950:JFL721139 JPH720950:JPH721139 JZD720950:JZD721139 KIZ720950:KIZ721139 KSV720950:KSV721139 LCR720950:LCR721139 LMN720950:LMN721139 LWJ720950:LWJ721139 MGF720950:MGF721139 MQB720950:MQB721139 MZX720950:MZX721139 NJT720950:NJT721139 NTP720950:NTP721139 ODL720950:ODL721139 ONH720950:ONH721139 OXD720950:OXD721139 PGZ720950:PGZ721139 PQV720950:PQV721139 QAR720950:QAR721139 QKN720950:QKN721139 QUJ720950:QUJ721139 REF720950:REF721139 ROB720950:ROB721139 RXX720950:RXX721139 SHT720950:SHT721139 SRP720950:SRP721139 TBL720950:TBL721139 TLH720950:TLH721139 TVD720950:TVD721139 UEZ720950:UEZ721139 UOV720950:UOV721139 UYR720950:UYR721139 VIN720950:VIN721139 VSJ720950:VSJ721139 WCF720950:WCF721139 WMB720950:WMB721139 WVX720950:WVX721139 P786486:P786675 JL786486:JL786675 TH786486:TH786675 ADD786486:ADD786675 AMZ786486:AMZ786675 AWV786486:AWV786675 BGR786486:BGR786675 BQN786486:BQN786675 CAJ786486:CAJ786675 CKF786486:CKF786675 CUB786486:CUB786675 DDX786486:DDX786675 DNT786486:DNT786675 DXP786486:DXP786675 EHL786486:EHL786675 ERH786486:ERH786675 FBD786486:FBD786675 FKZ786486:FKZ786675 FUV786486:FUV786675 GER786486:GER786675 GON786486:GON786675 GYJ786486:GYJ786675 HIF786486:HIF786675 HSB786486:HSB786675 IBX786486:IBX786675 ILT786486:ILT786675 IVP786486:IVP786675 JFL786486:JFL786675 JPH786486:JPH786675 JZD786486:JZD786675 KIZ786486:KIZ786675 KSV786486:KSV786675 LCR786486:LCR786675 LMN786486:LMN786675 LWJ786486:LWJ786675 MGF786486:MGF786675 MQB786486:MQB786675 MZX786486:MZX786675 NJT786486:NJT786675 NTP786486:NTP786675 ODL786486:ODL786675 ONH786486:ONH786675 OXD786486:OXD786675 PGZ786486:PGZ786675 PQV786486:PQV786675 QAR786486:QAR786675 QKN786486:QKN786675 QUJ786486:QUJ786675 REF786486:REF786675 ROB786486:ROB786675 RXX786486:RXX786675 SHT786486:SHT786675 SRP786486:SRP786675 TBL786486:TBL786675 TLH786486:TLH786675 TVD786486:TVD786675 UEZ786486:UEZ786675 UOV786486:UOV786675 UYR786486:UYR786675 VIN786486:VIN786675 VSJ786486:VSJ786675 WCF786486:WCF786675 WMB786486:WMB786675 WVX786486:WVX786675 P852022:P852211 JL852022:JL852211 TH852022:TH852211 ADD852022:ADD852211 AMZ852022:AMZ852211 AWV852022:AWV852211 BGR852022:BGR852211 BQN852022:BQN852211 CAJ852022:CAJ852211 CKF852022:CKF852211 CUB852022:CUB852211 DDX852022:DDX852211 DNT852022:DNT852211 DXP852022:DXP852211 EHL852022:EHL852211 ERH852022:ERH852211 FBD852022:FBD852211 FKZ852022:FKZ852211 FUV852022:FUV852211 GER852022:GER852211 GON852022:GON852211 GYJ852022:GYJ852211 HIF852022:HIF852211 HSB852022:HSB852211 IBX852022:IBX852211 ILT852022:ILT852211 IVP852022:IVP852211 JFL852022:JFL852211 JPH852022:JPH852211 JZD852022:JZD852211 KIZ852022:KIZ852211 KSV852022:KSV852211 LCR852022:LCR852211 LMN852022:LMN852211 LWJ852022:LWJ852211 MGF852022:MGF852211 MQB852022:MQB852211 MZX852022:MZX852211 NJT852022:NJT852211 NTP852022:NTP852211 ODL852022:ODL852211 ONH852022:ONH852211 OXD852022:OXD852211 PGZ852022:PGZ852211 PQV852022:PQV852211 QAR852022:QAR852211 QKN852022:QKN852211 QUJ852022:QUJ852211 REF852022:REF852211 ROB852022:ROB852211 RXX852022:RXX852211 SHT852022:SHT852211 SRP852022:SRP852211 TBL852022:TBL852211 TLH852022:TLH852211 TVD852022:TVD852211 UEZ852022:UEZ852211 UOV852022:UOV852211 UYR852022:UYR852211 VIN852022:VIN852211 VSJ852022:VSJ852211 WCF852022:WCF852211 WMB852022:WMB852211 WVX852022:WVX852211 P917558:P917747 JL917558:JL917747 TH917558:TH917747 ADD917558:ADD917747 AMZ917558:AMZ917747 AWV917558:AWV917747 BGR917558:BGR917747 BQN917558:BQN917747 CAJ917558:CAJ917747 CKF917558:CKF917747 CUB917558:CUB917747 DDX917558:DDX917747 DNT917558:DNT917747 DXP917558:DXP917747 EHL917558:EHL917747 ERH917558:ERH917747 FBD917558:FBD917747 FKZ917558:FKZ917747 FUV917558:FUV917747 GER917558:GER917747 GON917558:GON917747 GYJ917558:GYJ917747 HIF917558:HIF917747 HSB917558:HSB917747 IBX917558:IBX917747 ILT917558:ILT917747 IVP917558:IVP917747 JFL917558:JFL917747 JPH917558:JPH917747 JZD917558:JZD917747 KIZ917558:KIZ917747 KSV917558:KSV917747 LCR917558:LCR917747 LMN917558:LMN917747 LWJ917558:LWJ917747 MGF917558:MGF917747 MQB917558:MQB917747 MZX917558:MZX917747 NJT917558:NJT917747 NTP917558:NTP917747 ODL917558:ODL917747 ONH917558:ONH917747 OXD917558:OXD917747 PGZ917558:PGZ917747 PQV917558:PQV917747 QAR917558:QAR917747 QKN917558:QKN917747 QUJ917558:QUJ917747 REF917558:REF917747 ROB917558:ROB917747 RXX917558:RXX917747 SHT917558:SHT917747 SRP917558:SRP917747 TBL917558:TBL917747 TLH917558:TLH917747 TVD917558:TVD917747 UEZ917558:UEZ917747 UOV917558:UOV917747 UYR917558:UYR917747 VIN917558:VIN917747 VSJ917558:VSJ917747 WCF917558:WCF917747 WMB917558:WMB917747 WVX917558:WVX917747 P983094:P983283 JL983094:JL983283 TH983094:TH983283 ADD983094:ADD983283 AMZ983094:AMZ983283 AWV983094:AWV983283 BGR983094:BGR983283 BQN983094:BQN983283 CAJ983094:CAJ983283 CKF983094:CKF983283 CUB983094:CUB983283 DDX983094:DDX983283 DNT983094:DNT983283 DXP983094:DXP983283 EHL983094:EHL983283 ERH983094:ERH983283 FBD983094:FBD983283 FKZ983094:FKZ983283 FUV983094:FUV983283 GER983094:GER983283 GON983094:GON983283 GYJ983094:GYJ983283 HIF983094:HIF983283 HSB983094:HSB983283 IBX983094:IBX983283 ILT983094:ILT983283 IVP983094:IVP983283 JFL983094:JFL983283 JPH983094:JPH983283 JZD983094:JZD983283 KIZ983094:KIZ983283 KSV983094:KSV983283 LCR983094:LCR983283 LMN983094:LMN983283 LWJ983094:LWJ983283 MGF983094:MGF983283 MQB983094:MQB983283 MZX983094:MZX983283 NJT983094:NJT983283 NTP983094:NTP983283 ODL983094:ODL983283 ONH983094:ONH983283 OXD983094:OXD983283 PGZ983094:PGZ983283 PQV983094:PQV983283 QAR983094:QAR983283 QKN983094:QKN983283 QUJ983094:QUJ983283 REF983094:REF983283 ROB983094:ROB983283 RXX983094:RXX983283 SHT983094:SHT983283 SRP983094:SRP983283 TBL983094:TBL983283 TLH983094:TLH983283 TVD983094:TVD983283 UEZ983094:UEZ983283 UOV983094:UOV983283 UYR983094:UYR983283 VIN983094:VIN983283 VSJ983094:VSJ983283 WCF983094:WCF983283 WMB983094:WMB983283 WVX983094:WVX983283 P3:P15 JL3:JL15 TH3:TH15 ADD3:ADD15 AMZ3:AMZ15 AWV3:AWV15 BGR3:BGR15 BQN3:BQN15 CAJ3:CAJ15 CKF3:CKF15 CUB3:CUB15 DDX3:DDX15 DNT3:DNT15 DXP3:DXP15 EHL3:EHL15 ERH3:ERH15 FBD3:FBD15 FKZ3:FKZ15 FUV3:FUV15 GER3:GER15 GON3:GON15 GYJ3:GYJ15 HIF3:HIF15 HSB3:HSB15 IBX3:IBX15 ILT3:ILT15 IVP3:IVP15 JFL3:JFL15 JPH3:JPH15 JZD3:JZD15 KIZ3:KIZ15 KSV3:KSV15 LCR3:LCR15 LMN3:LMN15 LWJ3:LWJ15 MGF3:MGF15 MQB3:MQB15 MZX3:MZX15 NJT3:NJT15 NTP3:NTP15 ODL3:ODL15 ONH3:ONH15 OXD3:OXD15 PGZ3:PGZ15 PQV3:PQV15 QAR3:QAR15 QKN3:QKN15 QUJ3:QUJ15 REF3:REF15 ROB3:ROB15 RXX3:RXX15 SHT3:SHT15 SRP3:SRP15 TBL3:TBL15 TLH3:TLH15 TVD3:TVD15 UEZ3:UEZ15 UOV3:UOV15 UYR3:UYR15 VIN3:VIN15 VSJ3:VSJ15 WCF3:WCF15 WMB3:WMB15 WVX3:WVX15 P65539:P65551 JL65539:JL65551 TH65539:TH65551 ADD65539:ADD65551 AMZ65539:AMZ65551 AWV65539:AWV65551 BGR65539:BGR65551 BQN65539:BQN65551 CAJ65539:CAJ65551 CKF65539:CKF65551 CUB65539:CUB65551 DDX65539:DDX65551 DNT65539:DNT65551 DXP65539:DXP65551 EHL65539:EHL65551 ERH65539:ERH65551 FBD65539:FBD65551 FKZ65539:FKZ65551 FUV65539:FUV65551 GER65539:GER65551 GON65539:GON65551 GYJ65539:GYJ65551 HIF65539:HIF65551 HSB65539:HSB65551 IBX65539:IBX65551 ILT65539:ILT65551 IVP65539:IVP65551 JFL65539:JFL65551 JPH65539:JPH65551 JZD65539:JZD65551 KIZ65539:KIZ65551 KSV65539:KSV65551 LCR65539:LCR65551 LMN65539:LMN65551 LWJ65539:LWJ65551 MGF65539:MGF65551 MQB65539:MQB65551 MZX65539:MZX65551 NJT65539:NJT65551 NTP65539:NTP65551 ODL65539:ODL65551 ONH65539:ONH65551 OXD65539:OXD65551 PGZ65539:PGZ65551 PQV65539:PQV65551 QAR65539:QAR65551 QKN65539:QKN65551 QUJ65539:QUJ65551 REF65539:REF65551 ROB65539:ROB65551 RXX65539:RXX65551 SHT65539:SHT65551 SRP65539:SRP65551 TBL65539:TBL65551 TLH65539:TLH65551 TVD65539:TVD65551 UEZ65539:UEZ65551 UOV65539:UOV65551 UYR65539:UYR65551 VIN65539:VIN65551 VSJ65539:VSJ65551 WCF65539:WCF65551 WMB65539:WMB65551 WVX65539:WVX65551 P131075:P131087 JL131075:JL131087 TH131075:TH131087 ADD131075:ADD131087 AMZ131075:AMZ131087 AWV131075:AWV131087 BGR131075:BGR131087 BQN131075:BQN131087 CAJ131075:CAJ131087 CKF131075:CKF131087 CUB131075:CUB131087 DDX131075:DDX131087 DNT131075:DNT131087 DXP131075:DXP131087 EHL131075:EHL131087 ERH131075:ERH131087 FBD131075:FBD131087 FKZ131075:FKZ131087 FUV131075:FUV131087 GER131075:GER131087 GON131075:GON131087 GYJ131075:GYJ131087 HIF131075:HIF131087 HSB131075:HSB131087 IBX131075:IBX131087 ILT131075:ILT131087 IVP131075:IVP131087 JFL131075:JFL131087 JPH131075:JPH131087 JZD131075:JZD131087 KIZ131075:KIZ131087 KSV131075:KSV131087 LCR131075:LCR131087 LMN131075:LMN131087 LWJ131075:LWJ131087 MGF131075:MGF131087 MQB131075:MQB131087 MZX131075:MZX131087 NJT131075:NJT131087 NTP131075:NTP131087 ODL131075:ODL131087 ONH131075:ONH131087 OXD131075:OXD131087 PGZ131075:PGZ131087 PQV131075:PQV131087 QAR131075:QAR131087 QKN131075:QKN131087 QUJ131075:QUJ131087 REF131075:REF131087 ROB131075:ROB131087 RXX131075:RXX131087 SHT131075:SHT131087 SRP131075:SRP131087 TBL131075:TBL131087 TLH131075:TLH131087 TVD131075:TVD131087 UEZ131075:UEZ131087 UOV131075:UOV131087 UYR131075:UYR131087 VIN131075:VIN131087 VSJ131075:VSJ131087 WCF131075:WCF131087 WMB131075:WMB131087 WVX131075:WVX131087 P196611:P196623 JL196611:JL196623 TH196611:TH196623 ADD196611:ADD196623 AMZ196611:AMZ196623 AWV196611:AWV196623 BGR196611:BGR196623 BQN196611:BQN196623 CAJ196611:CAJ196623 CKF196611:CKF196623 CUB196611:CUB196623 DDX196611:DDX196623 DNT196611:DNT196623 DXP196611:DXP196623 EHL196611:EHL196623 ERH196611:ERH196623 FBD196611:FBD196623 FKZ196611:FKZ196623 FUV196611:FUV196623 GER196611:GER196623 GON196611:GON196623 GYJ196611:GYJ196623 HIF196611:HIF196623 HSB196611:HSB196623 IBX196611:IBX196623 ILT196611:ILT196623 IVP196611:IVP196623 JFL196611:JFL196623 JPH196611:JPH196623 JZD196611:JZD196623 KIZ196611:KIZ196623 KSV196611:KSV196623 LCR196611:LCR196623 LMN196611:LMN196623 LWJ196611:LWJ196623 MGF196611:MGF196623 MQB196611:MQB196623 MZX196611:MZX196623 NJT196611:NJT196623 NTP196611:NTP196623 ODL196611:ODL196623 ONH196611:ONH196623 OXD196611:OXD196623 PGZ196611:PGZ196623 PQV196611:PQV196623 QAR196611:QAR196623 QKN196611:QKN196623 QUJ196611:QUJ196623 REF196611:REF196623 ROB196611:ROB196623 RXX196611:RXX196623 SHT196611:SHT196623 SRP196611:SRP196623 TBL196611:TBL196623 TLH196611:TLH196623 TVD196611:TVD196623 UEZ196611:UEZ196623 UOV196611:UOV196623 UYR196611:UYR196623 VIN196611:VIN196623 VSJ196611:VSJ196623 WCF196611:WCF196623 WMB196611:WMB196623 WVX196611:WVX196623 P262147:P262159 JL262147:JL262159 TH262147:TH262159 ADD262147:ADD262159 AMZ262147:AMZ262159 AWV262147:AWV262159 BGR262147:BGR262159 BQN262147:BQN262159 CAJ262147:CAJ262159 CKF262147:CKF262159 CUB262147:CUB262159 DDX262147:DDX262159 DNT262147:DNT262159 DXP262147:DXP262159 EHL262147:EHL262159 ERH262147:ERH262159 FBD262147:FBD262159 FKZ262147:FKZ262159 FUV262147:FUV262159 GER262147:GER262159 GON262147:GON262159 GYJ262147:GYJ262159 HIF262147:HIF262159 HSB262147:HSB262159 IBX262147:IBX262159 ILT262147:ILT262159 IVP262147:IVP262159 JFL262147:JFL262159 JPH262147:JPH262159 JZD262147:JZD262159 KIZ262147:KIZ262159 KSV262147:KSV262159 LCR262147:LCR262159 LMN262147:LMN262159 LWJ262147:LWJ262159 MGF262147:MGF262159 MQB262147:MQB262159 MZX262147:MZX262159 NJT262147:NJT262159 NTP262147:NTP262159 ODL262147:ODL262159 ONH262147:ONH262159 OXD262147:OXD262159 PGZ262147:PGZ262159 PQV262147:PQV262159 QAR262147:QAR262159 QKN262147:QKN262159 QUJ262147:QUJ262159 REF262147:REF262159 ROB262147:ROB262159 RXX262147:RXX262159 SHT262147:SHT262159 SRP262147:SRP262159 TBL262147:TBL262159 TLH262147:TLH262159 TVD262147:TVD262159 UEZ262147:UEZ262159 UOV262147:UOV262159 UYR262147:UYR262159 VIN262147:VIN262159 VSJ262147:VSJ262159 WCF262147:WCF262159 WMB262147:WMB262159 WVX262147:WVX262159 P327683:P327695 JL327683:JL327695 TH327683:TH327695 ADD327683:ADD327695 AMZ327683:AMZ327695 AWV327683:AWV327695 BGR327683:BGR327695 BQN327683:BQN327695 CAJ327683:CAJ327695 CKF327683:CKF327695 CUB327683:CUB327695 DDX327683:DDX327695 DNT327683:DNT327695 DXP327683:DXP327695 EHL327683:EHL327695 ERH327683:ERH327695 FBD327683:FBD327695 FKZ327683:FKZ327695 FUV327683:FUV327695 GER327683:GER327695 GON327683:GON327695 GYJ327683:GYJ327695 HIF327683:HIF327695 HSB327683:HSB327695 IBX327683:IBX327695 ILT327683:ILT327695 IVP327683:IVP327695 JFL327683:JFL327695 JPH327683:JPH327695 JZD327683:JZD327695 KIZ327683:KIZ327695 KSV327683:KSV327695 LCR327683:LCR327695 LMN327683:LMN327695 LWJ327683:LWJ327695 MGF327683:MGF327695 MQB327683:MQB327695 MZX327683:MZX327695 NJT327683:NJT327695 NTP327683:NTP327695 ODL327683:ODL327695 ONH327683:ONH327695 OXD327683:OXD327695 PGZ327683:PGZ327695 PQV327683:PQV327695 QAR327683:QAR327695 QKN327683:QKN327695 QUJ327683:QUJ327695 REF327683:REF327695 ROB327683:ROB327695 RXX327683:RXX327695 SHT327683:SHT327695 SRP327683:SRP327695 TBL327683:TBL327695 TLH327683:TLH327695 TVD327683:TVD327695 UEZ327683:UEZ327695 UOV327683:UOV327695 UYR327683:UYR327695 VIN327683:VIN327695 VSJ327683:VSJ327695 WCF327683:WCF327695 WMB327683:WMB327695 WVX327683:WVX327695 P393219:P393231 JL393219:JL393231 TH393219:TH393231 ADD393219:ADD393231 AMZ393219:AMZ393231 AWV393219:AWV393231 BGR393219:BGR393231 BQN393219:BQN393231 CAJ393219:CAJ393231 CKF393219:CKF393231 CUB393219:CUB393231 DDX393219:DDX393231 DNT393219:DNT393231 DXP393219:DXP393231 EHL393219:EHL393231 ERH393219:ERH393231 FBD393219:FBD393231 FKZ393219:FKZ393231 FUV393219:FUV393231 GER393219:GER393231 GON393219:GON393231 GYJ393219:GYJ393231 HIF393219:HIF393231 HSB393219:HSB393231 IBX393219:IBX393231 ILT393219:ILT393231 IVP393219:IVP393231 JFL393219:JFL393231 JPH393219:JPH393231 JZD393219:JZD393231 KIZ393219:KIZ393231 KSV393219:KSV393231 LCR393219:LCR393231 LMN393219:LMN393231 LWJ393219:LWJ393231 MGF393219:MGF393231 MQB393219:MQB393231 MZX393219:MZX393231 NJT393219:NJT393231 NTP393219:NTP393231 ODL393219:ODL393231 ONH393219:ONH393231 OXD393219:OXD393231 PGZ393219:PGZ393231 PQV393219:PQV393231 QAR393219:QAR393231 QKN393219:QKN393231 QUJ393219:QUJ393231 REF393219:REF393231 ROB393219:ROB393231 RXX393219:RXX393231 SHT393219:SHT393231 SRP393219:SRP393231 TBL393219:TBL393231 TLH393219:TLH393231 TVD393219:TVD393231 UEZ393219:UEZ393231 UOV393219:UOV393231 UYR393219:UYR393231 VIN393219:VIN393231 VSJ393219:VSJ393231 WCF393219:WCF393231 WMB393219:WMB393231 WVX393219:WVX393231 P458755:P458767 JL458755:JL458767 TH458755:TH458767 ADD458755:ADD458767 AMZ458755:AMZ458767 AWV458755:AWV458767 BGR458755:BGR458767 BQN458755:BQN458767 CAJ458755:CAJ458767 CKF458755:CKF458767 CUB458755:CUB458767 DDX458755:DDX458767 DNT458755:DNT458767 DXP458755:DXP458767 EHL458755:EHL458767 ERH458755:ERH458767 FBD458755:FBD458767 FKZ458755:FKZ458767 FUV458755:FUV458767 GER458755:GER458767 GON458755:GON458767 GYJ458755:GYJ458767 HIF458755:HIF458767 HSB458755:HSB458767 IBX458755:IBX458767 ILT458755:ILT458767 IVP458755:IVP458767 JFL458755:JFL458767 JPH458755:JPH458767 JZD458755:JZD458767 KIZ458755:KIZ458767 KSV458755:KSV458767 LCR458755:LCR458767 LMN458755:LMN458767 LWJ458755:LWJ458767 MGF458755:MGF458767 MQB458755:MQB458767 MZX458755:MZX458767 NJT458755:NJT458767 NTP458755:NTP458767 ODL458755:ODL458767 ONH458755:ONH458767 OXD458755:OXD458767 PGZ458755:PGZ458767 PQV458755:PQV458767 QAR458755:QAR458767 QKN458755:QKN458767 QUJ458755:QUJ458767 REF458755:REF458767 ROB458755:ROB458767 RXX458755:RXX458767 SHT458755:SHT458767 SRP458755:SRP458767 TBL458755:TBL458767 TLH458755:TLH458767 TVD458755:TVD458767 UEZ458755:UEZ458767 UOV458755:UOV458767 UYR458755:UYR458767 VIN458755:VIN458767 VSJ458755:VSJ458767 WCF458755:WCF458767 WMB458755:WMB458767 WVX458755:WVX458767 P524291:P524303 JL524291:JL524303 TH524291:TH524303 ADD524291:ADD524303 AMZ524291:AMZ524303 AWV524291:AWV524303 BGR524291:BGR524303 BQN524291:BQN524303 CAJ524291:CAJ524303 CKF524291:CKF524303 CUB524291:CUB524303 DDX524291:DDX524303 DNT524291:DNT524303 DXP524291:DXP524303 EHL524291:EHL524303 ERH524291:ERH524303 FBD524291:FBD524303 FKZ524291:FKZ524303 FUV524291:FUV524303 GER524291:GER524303 GON524291:GON524303 GYJ524291:GYJ524303 HIF524291:HIF524303 HSB524291:HSB524303 IBX524291:IBX524303 ILT524291:ILT524303 IVP524291:IVP524303 JFL524291:JFL524303 JPH524291:JPH524303 JZD524291:JZD524303 KIZ524291:KIZ524303 KSV524291:KSV524303 LCR524291:LCR524303 LMN524291:LMN524303 LWJ524291:LWJ524303 MGF524291:MGF524303 MQB524291:MQB524303 MZX524291:MZX524303 NJT524291:NJT524303 NTP524291:NTP524303 ODL524291:ODL524303 ONH524291:ONH524303 OXD524291:OXD524303 PGZ524291:PGZ524303 PQV524291:PQV524303 QAR524291:QAR524303 QKN524291:QKN524303 QUJ524291:QUJ524303 REF524291:REF524303 ROB524291:ROB524303 RXX524291:RXX524303 SHT524291:SHT524303 SRP524291:SRP524303 TBL524291:TBL524303 TLH524291:TLH524303 TVD524291:TVD524303 UEZ524291:UEZ524303 UOV524291:UOV524303 UYR524291:UYR524303 VIN524291:VIN524303 VSJ524291:VSJ524303 WCF524291:WCF524303 WMB524291:WMB524303 WVX524291:WVX524303 P589827:P589839 JL589827:JL589839 TH589827:TH589839 ADD589827:ADD589839 AMZ589827:AMZ589839 AWV589827:AWV589839 BGR589827:BGR589839 BQN589827:BQN589839 CAJ589827:CAJ589839 CKF589827:CKF589839 CUB589827:CUB589839 DDX589827:DDX589839 DNT589827:DNT589839 DXP589827:DXP589839 EHL589827:EHL589839 ERH589827:ERH589839 FBD589827:FBD589839 FKZ589827:FKZ589839 FUV589827:FUV589839 GER589827:GER589839 GON589827:GON589839 GYJ589827:GYJ589839 HIF589827:HIF589839 HSB589827:HSB589839 IBX589827:IBX589839 ILT589827:ILT589839 IVP589827:IVP589839 JFL589827:JFL589839 JPH589827:JPH589839 JZD589827:JZD589839 KIZ589827:KIZ589839 KSV589827:KSV589839 LCR589827:LCR589839 LMN589827:LMN589839 LWJ589827:LWJ589839 MGF589827:MGF589839 MQB589827:MQB589839 MZX589827:MZX589839 NJT589827:NJT589839 NTP589827:NTP589839 ODL589827:ODL589839 ONH589827:ONH589839 OXD589827:OXD589839 PGZ589827:PGZ589839 PQV589827:PQV589839 QAR589827:QAR589839 QKN589827:QKN589839 QUJ589827:QUJ589839 REF589827:REF589839 ROB589827:ROB589839 RXX589827:RXX589839 SHT589827:SHT589839 SRP589827:SRP589839 TBL589827:TBL589839 TLH589827:TLH589839 TVD589827:TVD589839 UEZ589827:UEZ589839 UOV589827:UOV589839 UYR589827:UYR589839 VIN589827:VIN589839 VSJ589827:VSJ589839 WCF589827:WCF589839 WMB589827:WMB589839 WVX589827:WVX589839 P655363:P655375 JL655363:JL655375 TH655363:TH655375 ADD655363:ADD655375 AMZ655363:AMZ655375 AWV655363:AWV655375 BGR655363:BGR655375 BQN655363:BQN655375 CAJ655363:CAJ655375 CKF655363:CKF655375 CUB655363:CUB655375 DDX655363:DDX655375 DNT655363:DNT655375 DXP655363:DXP655375 EHL655363:EHL655375 ERH655363:ERH655375 FBD655363:FBD655375 FKZ655363:FKZ655375 FUV655363:FUV655375 GER655363:GER655375 GON655363:GON655375 GYJ655363:GYJ655375 HIF655363:HIF655375 HSB655363:HSB655375 IBX655363:IBX655375 ILT655363:ILT655375 IVP655363:IVP655375 JFL655363:JFL655375 JPH655363:JPH655375 JZD655363:JZD655375 KIZ655363:KIZ655375 KSV655363:KSV655375 LCR655363:LCR655375 LMN655363:LMN655375 LWJ655363:LWJ655375 MGF655363:MGF655375 MQB655363:MQB655375 MZX655363:MZX655375 NJT655363:NJT655375 NTP655363:NTP655375 ODL655363:ODL655375 ONH655363:ONH655375 OXD655363:OXD655375 PGZ655363:PGZ655375 PQV655363:PQV655375 QAR655363:QAR655375 QKN655363:QKN655375 QUJ655363:QUJ655375 REF655363:REF655375 ROB655363:ROB655375 RXX655363:RXX655375 SHT655363:SHT655375 SRP655363:SRP655375 TBL655363:TBL655375 TLH655363:TLH655375 TVD655363:TVD655375 UEZ655363:UEZ655375 UOV655363:UOV655375 UYR655363:UYR655375 VIN655363:VIN655375 VSJ655363:VSJ655375 WCF655363:WCF655375 WMB655363:WMB655375 WVX655363:WVX655375 P720899:P720911 JL720899:JL720911 TH720899:TH720911 ADD720899:ADD720911 AMZ720899:AMZ720911 AWV720899:AWV720911 BGR720899:BGR720911 BQN720899:BQN720911 CAJ720899:CAJ720911 CKF720899:CKF720911 CUB720899:CUB720911 DDX720899:DDX720911 DNT720899:DNT720911 DXP720899:DXP720911 EHL720899:EHL720911 ERH720899:ERH720911 FBD720899:FBD720911 FKZ720899:FKZ720911 FUV720899:FUV720911 GER720899:GER720911 GON720899:GON720911 GYJ720899:GYJ720911 HIF720899:HIF720911 HSB720899:HSB720911 IBX720899:IBX720911 ILT720899:ILT720911 IVP720899:IVP720911 JFL720899:JFL720911 JPH720899:JPH720911 JZD720899:JZD720911 KIZ720899:KIZ720911 KSV720899:KSV720911 LCR720899:LCR720911 LMN720899:LMN720911 LWJ720899:LWJ720911 MGF720899:MGF720911 MQB720899:MQB720911 MZX720899:MZX720911 NJT720899:NJT720911 NTP720899:NTP720911 ODL720899:ODL720911 ONH720899:ONH720911 OXD720899:OXD720911 PGZ720899:PGZ720911 PQV720899:PQV720911 QAR720899:QAR720911 QKN720899:QKN720911 QUJ720899:QUJ720911 REF720899:REF720911 ROB720899:ROB720911 RXX720899:RXX720911 SHT720899:SHT720911 SRP720899:SRP720911 TBL720899:TBL720911 TLH720899:TLH720911 TVD720899:TVD720911 UEZ720899:UEZ720911 UOV720899:UOV720911 UYR720899:UYR720911 VIN720899:VIN720911 VSJ720899:VSJ720911 WCF720899:WCF720911 WMB720899:WMB720911 WVX720899:WVX720911 P786435:P786447 JL786435:JL786447 TH786435:TH786447 ADD786435:ADD786447 AMZ786435:AMZ786447 AWV786435:AWV786447 BGR786435:BGR786447 BQN786435:BQN786447 CAJ786435:CAJ786447 CKF786435:CKF786447 CUB786435:CUB786447 DDX786435:DDX786447 DNT786435:DNT786447 DXP786435:DXP786447 EHL786435:EHL786447 ERH786435:ERH786447 FBD786435:FBD786447 FKZ786435:FKZ786447 FUV786435:FUV786447 GER786435:GER786447 GON786435:GON786447 GYJ786435:GYJ786447 HIF786435:HIF786447 HSB786435:HSB786447 IBX786435:IBX786447 ILT786435:ILT786447 IVP786435:IVP786447 JFL786435:JFL786447 JPH786435:JPH786447 JZD786435:JZD786447 KIZ786435:KIZ786447 KSV786435:KSV786447 LCR786435:LCR786447 LMN786435:LMN786447 LWJ786435:LWJ786447 MGF786435:MGF786447 MQB786435:MQB786447 MZX786435:MZX786447 NJT786435:NJT786447 NTP786435:NTP786447 ODL786435:ODL786447 ONH786435:ONH786447 OXD786435:OXD786447 PGZ786435:PGZ786447 PQV786435:PQV786447 QAR786435:QAR786447 QKN786435:QKN786447 QUJ786435:QUJ786447 REF786435:REF786447 ROB786435:ROB786447 RXX786435:RXX786447 SHT786435:SHT786447 SRP786435:SRP786447 TBL786435:TBL786447 TLH786435:TLH786447 TVD786435:TVD786447 UEZ786435:UEZ786447 UOV786435:UOV786447 UYR786435:UYR786447 VIN786435:VIN786447 VSJ786435:VSJ786447 WCF786435:WCF786447 WMB786435:WMB786447 WVX786435:WVX786447 P851971:P851983 JL851971:JL851983 TH851971:TH851983 ADD851971:ADD851983 AMZ851971:AMZ851983 AWV851971:AWV851983 BGR851971:BGR851983 BQN851971:BQN851983 CAJ851971:CAJ851983 CKF851971:CKF851983 CUB851971:CUB851983 DDX851971:DDX851983 DNT851971:DNT851983 DXP851971:DXP851983 EHL851971:EHL851983 ERH851971:ERH851983 FBD851971:FBD851983 FKZ851971:FKZ851983 FUV851971:FUV851983 GER851971:GER851983 GON851971:GON851983 GYJ851971:GYJ851983 HIF851971:HIF851983 HSB851971:HSB851983 IBX851971:IBX851983 ILT851971:ILT851983 IVP851971:IVP851983 JFL851971:JFL851983 JPH851971:JPH851983 JZD851971:JZD851983 KIZ851971:KIZ851983 KSV851971:KSV851983 LCR851971:LCR851983 LMN851971:LMN851983 LWJ851971:LWJ851983 MGF851971:MGF851983 MQB851971:MQB851983 MZX851971:MZX851983 NJT851971:NJT851983 NTP851971:NTP851983 ODL851971:ODL851983 ONH851971:ONH851983 OXD851971:OXD851983 PGZ851971:PGZ851983 PQV851971:PQV851983 QAR851971:QAR851983 QKN851971:QKN851983 QUJ851971:QUJ851983 REF851971:REF851983 ROB851971:ROB851983 RXX851971:RXX851983 SHT851971:SHT851983 SRP851971:SRP851983 TBL851971:TBL851983 TLH851971:TLH851983 TVD851971:TVD851983 UEZ851971:UEZ851983 UOV851971:UOV851983 UYR851971:UYR851983 VIN851971:VIN851983 VSJ851971:VSJ851983 WCF851971:WCF851983 WMB851971:WMB851983 WVX851971:WVX851983 P917507:P917519 JL917507:JL917519 TH917507:TH917519 ADD917507:ADD917519 AMZ917507:AMZ917519 AWV917507:AWV917519 BGR917507:BGR917519 BQN917507:BQN917519 CAJ917507:CAJ917519 CKF917507:CKF917519 CUB917507:CUB917519 DDX917507:DDX917519 DNT917507:DNT917519 DXP917507:DXP917519 EHL917507:EHL917519 ERH917507:ERH917519 FBD917507:FBD917519 FKZ917507:FKZ917519 FUV917507:FUV917519 GER917507:GER917519 GON917507:GON917519 GYJ917507:GYJ917519 HIF917507:HIF917519 HSB917507:HSB917519 IBX917507:IBX917519 ILT917507:ILT917519 IVP917507:IVP917519 JFL917507:JFL917519 JPH917507:JPH917519 JZD917507:JZD917519 KIZ917507:KIZ917519 KSV917507:KSV917519 LCR917507:LCR917519 LMN917507:LMN917519 LWJ917507:LWJ917519 MGF917507:MGF917519 MQB917507:MQB917519 MZX917507:MZX917519 NJT917507:NJT917519 NTP917507:NTP917519 ODL917507:ODL917519 ONH917507:ONH917519 OXD917507:OXD917519 PGZ917507:PGZ917519 PQV917507:PQV917519 QAR917507:QAR917519 QKN917507:QKN917519 QUJ917507:QUJ917519 REF917507:REF917519 ROB917507:ROB917519 RXX917507:RXX917519 SHT917507:SHT917519 SRP917507:SRP917519 TBL917507:TBL917519 TLH917507:TLH917519 TVD917507:TVD917519 UEZ917507:UEZ917519 UOV917507:UOV917519 UYR917507:UYR917519 VIN917507:VIN917519 VSJ917507:VSJ917519 WCF917507:WCF917519 WMB917507:WMB917519 WVX917507:WVX917519 P983043:P983055 JL983043:JL983055 TH983043:TH983055 ADD983043:ADD983055 AMZ983043:AMZ983055 AWV983043:AWV983055 BGR983043:BGR983055 BQN983043:BQN983055 CAJ983043:CAJ983055 CKF983043:CKF983055 CUB983043:CUB983055 DDX983043:DDX983055 DNT983043:DNT983055 DXP983043:DXP983055 EHL983043:EHL983055 ERH983043:ERH983055 FBD983043:FBD983055 FKZ983043:FKZ983055 FUV983043:FUV983055 GER983043:GER983055 GON983043:GON983055 GYJ983043:GYJ983055 HIF983043:HIF983055 HSB983043:HSB983055 IBX983043:IBX983055 ILT983043:ILT983055 IVP983043:IVP983055 JFL983043:JFL983055 JPH983043:JPH983055 JZD983043:JZD983055 KIZ983043:KIZ983055 KSV983043:KSV983055 LCR983043:LCR983055 LMN983043:LMN983055 LWJ983043:LWJ983055 MGF983043:MGF983055 MQB983043:MQB983055 MZX983043:MZX983055 NJT983043:NJT983055 NTP983043:NTP983055 ODL983043:ODL983055 ONH983043:ONH983055 OXD983043:OXD983055 PGZ983043:PGZ983055 PQV983043:PQV983055 QAR983043:QAR983055 QKN983043:QKN983055 QUJ983043:QUJ983055 REF983043:REF983055 ROB983043:ROB983055 RXX983043:RXX983055 SHT983043:SHT983055 SRP983043:SRP983055 TBL983043:TBL983055 TLH983043:TLH983055 TVD983043:TVD983055 UEZ983043:UEZ983055 UOV983043:UOV983055 UYR983043:UYR983055 VIN983043:VIN983055 VSJ983043:VSJ983055 WCF983043:WCF983055 WMB983043:WMB983055 WVX983043:WVX983055 P23:P42 JL23:JL42 TH23:TH42 ADD23:ADD42 AMZ23:AMZ42 AWV23:AWV42 BGR23:BGR42 BQN23:BQN42 CAJ23:CAJ42 CKF23:CKF42 CUB23:CUB42 DDX23:DDX42 DNT23:DNT42 DXP23:DXP42 EHL23:EHL42 ERH23:ERH42 FBD23:FBD42 FKZ23:FKZ42 FUV23:FUV42 GER23:GER42 GON23:GON42 GYJ23:GYJ42 HIF23:HIF42 HSB23:HSB42 IBX23:IBX42 ILT23:ILT42 IVP23:IVP42 JFL23:JFL42 JPH23:JPH42 JZD23:JZD42 KIZ23:KIZ42 KSV23:KSV42 LCR23:LCR42 LMN23:LMN42 LWJ23:LWJ42 MGF23:MGF42 MQB23:MQB42 MZX23:MZX42 NJT23:NJT42 NTP23:NTP42 ODL23:ODL42 ONH23:ONH42 OXD23:OXD42 PGZ23:PGZ42 PQV23:PQV42 QAR23:QAR42 QKN23:QKN42 QUJ23:QUJ42 REF23:REF42 ROB23:ROB42 RXX23:RXX42 SHT23:SHT42 SRP23:SRP42 TBL23:TBL42 TLH23:TLH42 TVD23:TVD42 UEZ23:UEZ42 UOV23:UOV42 UYR23:UYR42 VIN23:VIN42 VSJ23:VSJ42 WCF23:WCF42 WMB23:WMB42 WVX23:WVX42 P65559:P65578 JL65559:JL65578 TH65559:TH65578 ADD65559:ADD65578 AMZ65559:AMZ65578 AWV65559:AWV65578 BGR65559:BGR65578 BQN65559:BQN65578 CAJ65559:CAJ65578 CKF65559:CKF65578 CUB65559:CUB65578 DDX65559:DDX65578 DNT65559:DNT65578 DXP65559:DXP65578 EHL65559:EHL65578 ERH65559:ERH65578 FBD65559:FBD65578 FKZ65559:FKZ65578 FUV65559:FUV65578 GER65559:GER65578 GON65559:GON65578 GYJ65559:GYJ65578 HIF65559:HIF65578 HSB65559:HSB65578 IBX65559:IBX65578 ILT65559:ILT65578 IVP65559:IVP65578 JFL65559:JFL65578 JPH65559:JPH65578 JZD65559:JZD65578 KIZ65559:KIZ65578 KSV65559:KSV65578 LCR65559:LCR65578 LMN65559:LMN65578 LWJ65559:LWJ65578 MGF65559:MGF65578 MQB65559:MQB65578 MZX65559:MZX65578 NJT65559:NJT65578 NTP65559:NTP65578 ODL65559:ODL65578 ONH65559:ONH65578 OXD65559:OXD65578 PGZ65559:PGZ65578 PQV65559:PQV65578 QAR65559:QAR65578 QKN65559:QKN65578 QUJ65559:QUJ65578 REF65559:REF65578 ROB65559:ROB65578 RXX65559:RXX65578 SHT65559:SHT65578 SRP65559:SRP65578 TBL65559:TBL65578 TLH65559:TLH65578 TVD65559:TVD65578 UEZ65559:UEZ65578 UOV65559:UOV65578 UYR65559:UYR65578 VIN65559:VIN65578 VSJ65559:VSJ65578 WCF65559:WCF65578 WMB65559:WMB65578 WVX65559:WVX65578 P131095:P131114 JL131095:JL131114 TH131095:TH131114 ADD131095:ADD131114 AMZ131095:AMZ131114 AWV131095:AWV131114 BGR131095:BGR131114 BQN131095:BQN131114 CAJ131095:CAJ131114 CKF131095:CKF131114 CUB131095:CUB131114 DDX131095:DDX131114 DNT131095:DNT131114 DXP131095:DXP131114 EHL131095:EHL131114 ERH131095:ERH131114 FBD131095:FBD131114 FKZ131095:FKZ131114 FUV131095:FUV131114 GER131095:GER131114 GON131095:GON131114 GYJ131095:GYJ131114 HIF131095:HIF131114 HSB131095:HSB131114 IBX131095:IBX131114 ILT131095:ILT131114 IVP131095:IVP131114 JFL131095:JFL131114 JPH131095:JPH131114 JZD131095:JZD131114 KIZ131095:KIZ131114 KSV131095:KSV131114 LCR131095:LCR131114 LMN131095:LMN131114 LWJ131095:LWJ131114 MGF131095:MGF131114 MQB131095:MQB131114 MZX131095:MZX131114 NJT131095:NJT131114 NTP131095:NTP131114 ODL131095:ODL131114 ONH131095:ONH131114 OXD131095:OXD131114 PGZ131095:PGZ131114 PQV131095:PQV131114 QAR131095:QAR131114 QKN131095:QKN131114 QUJ131095:QUJ131114 REF131095:REF131114 ROB131095:ROB131114 RXX131095:RXX131114 SHT131095:SHT131114 SRP131095:SRP131114 TBL131095:TBL131114 TLH131095:TLH131114 TVD131095:TVD131114 UEZ131095:UEZ131114 UOV131095:UOV131114 UYR131095:UYR131114 VIN131095:VIN131114 VSJ131095:VSJ131114 WCF131095:WCF131114 WMB131095:WMB131114 WVX131095:WVX131114 P196631:P196650 JL196631:JL196650 TH196631:TH196650 ADD196631:ADD196650 AMZ196631:AMZ196650 AWV196631:AWV196650 BGR196631:BGR196650 BQN196631:BQN196650 CAJ196631:CAJ196650 CKF196631:CKF196650 CUB196631:CUB196650 DDX196631:DDX196650 DNT196631:DNT196650 DXP196631:DXP196650 EHL196631:EHL196650 ERH196631:ERH196650 FBD196631:FBD196650 FKZ196631:FKZ196650 FUV196631:FUV196650 GER196631:GER196650 GON196631:GON196650 GYJ196631:GYJ196650 HIF196631:HIF196650 HSB196631:HSB196650 IBX196631:IBX196650 ILT196631:ILT196650 IVP196631:IVP196650 JFL196631:JFL196650 JPH196631:JPH196650 JZD196631:JZD196650 KIZ196631:KIZ196650 KSV196631:KSV196650 LCR196631:LCR196650 LMN196631:LMN196650 LWJ196631:LWJ196650 MGF196631:MGF196650 MQB196631:MQB196650 MZX196631:MZX196650 NJT196631:NJT196650 NTP196631:NTP196650 ODL196631:ODL196650 ONH196631:ONH196650 OXD196631:OXD196650 PGZ196631:PGZ196650 PQV196631:PQV196650 QAR196631:QAR196650 QKN196631:QKN196650 QUJ196631:QUJ196650 REF196631:REF196650 ROB196631:ROB196650 RXX196631:RXX196650 SHT196631:SHT196650 SRP196631:SRP196650 TBL196631:TBL196650 TLH196631:TLH196650 TVD196631:TVD196650 UEZ196631:UEZ196650 UOV196631:UOV196650 UYR196631:UYR196650 VIN196631:VIN196650 VSJ196631:VSJ196650 WCF196631:WCF196650 WMB196631:WMB196650 WVX196631:WVX196650 P262167:P262186 JL262167:JL262186 TH262167:TH262186 ADD262167:ADD262186 AMZ262167:AMZ262186 AWV262167:AWV262186 BGR262167:BGR262186 BQN262167:BQN262186 CAJ262167:CAJ262186 CKF262167:CKF262186 CUB262167:CUB262186 DDX262167:DDX262186 DNT262167:DNT262186 DXP262167:DXP262186 EHL262167:EHL262186 ERH262167:ERH262186 FBD262167:FBD262186 FKZ262167:FKZ262186 FUV262167:FUV262186 GER262167:GER262186 GON262167:GON262186 GYJ262167:GYJ262186 HIF262167:HIF262186 HSB262167:HSB262186 IBX262167:IBX262186 ILT262167:ILT262186 IVP262167:IVP262186 JFL262167:JFL262186 JPH262167:JPH262186 JZD262167:JZD262186 KIZ262167:KIZ262186 KSV262167:KSV262186 LCR262167:LCR262186 LMN262167:LMN262186 LWJ262167:LWJ262186 MGF262167:MGF262186 MQB262167:MQB262186 MZX262167:MZX262186 NJT262167:NJT262186 NTP262167:NTP262186 ODL262167:ODL262186 ONH262167:ONH262186 OXD262167:OXD262186 PGZ262167:PGZ262186 PQV262167:PQV262186 QAR262167:QAR262186 QKN262167:QKN262186 QUJ262167:QUJ262186 REF262167:REF262186 ROB262167:ROB262186 RXX262167:RXX262186 SHT262167:SHT262186 SRP262167:SRP262186 TBL262167:TBL262186 TLH262167:TLH262186 TVD262167:TVD262186 UEZ262167:UEZ262186 UOV262167:UOV262186 UYR262167:UYR262186 VIN262167:VIN262186 VSJ262167:VSJ262186 WCF262167:WCF262186 WMB262167:WMB262186 WVX262167:WVX262186 P327703:P327722 JL327703:JL327722 TH327703:TH327722 ADD327703:ADD327722 AMZ327703:AMZ327722 AWV327703:AWV327722 BGR327703:BGR327722 BQN327703:BQN327722 CAJ327703:CAJ327722 CKF327703:CKF327722 CUB327703:CUB327722 DDX327703:DDX327722 DNT327703:DNT327722 DXP327703:DXP327722 EHL327703:EHL327722 ERH327703:ERH327722 FBD327703:FBD327722 FKZ327703:FKZ327722 FUV327703:FUV327722 GER327703:GER327722 GON327703:GON327722 GYJ327703:GYJ327722 HIF327703:HIF327722 HSB327703:HSB327722 IBX327703:IBX327722 ILT327703:ILT327722 IVP327703:IVP327722 JFL327703:JFL327722 JPH327703:JPH327722 JZD327703:JZD327722 KIZ327703:KIZ327722 KSV327703:KSV327722 LCR327703:LCR327722 LMN327703:LMN327722 LWJ327703:LWJ327722 MGF327703:MGF327722 MQB327703:MQB327722 MZX327703:MZX327722 NJT327703:NJT327722 NTP327703:NTP327722 ODL327703:ODL327722 ONH327703:ONH327722 OXD327703:OXD327722 PGZ327703:PGZ327722 PQV327703:PQV327722 QAR327703:QAR327722 QKN327703:QKN327722 QUJ327703:QUJ327722 REF327703:REF327722 ROB327703:ROB327722 RXX327703:RXX327722 SHT327703:SHT327722 SRP327703:SRP327722 TBL327703:TBL327722 TLH327703:TLH327722 TVD327703:TVD327722 UEZ327703:UEZ327722 UOV327703:UOV327722 UYR327703:UYR327722 VIN327703:VIN327722 VSJ327703:VSJ327722 WCF327703:WCF327722 WMB327703:WMB327722 WVX327703:WVX327722 P393239:P393258 JL393239:JL393258 TH393239:TH393258 ADD393239:ADD393258 AMZ393239:AMZ393258 AWV393239:AWV393258 BGR393239:BGR393258 BQN393239:BQN393258 CAJ393239:CAJ393258 CKF393239:CKF393258 CUB393239:CUB393258 DDX393239:DDX393258 DNT393239:DNT393258 DXP393239:DXP393258 EHL393239:EHL393258 ERH393239:ERH393258 FBD393239:FBD393258 FKZ393239:FKZ393258 FUV393239:FUV393258 GER393239:GER393258 GON393239:GON393258 GYJ393239:GYJ393258 HIF393239:HIF393258 HSB393239:HSB393258 IBX393239:IBX393258 ILT393239:ILT393258 IVP393239:IVP393258 JFL393239:JFL393258 JPH393239:JPH393258 JZD393239:JZD393258 KIZ393239:KIZ393258 KSV393239:KSV393258 LCR393239:LCR393258 LMN393239:LMN393258 LWJ393239:LWJ393258 MGF393239:MGF393258 MQB393239:MQB393258 MZX393239:MZX393258 NJT393239:NJT393258 NTP393239:NTP393258 ODL393239:ODL393258 ONH393239:ONH393258 OXD393239:OXD393258 PGZ393239:PGZ393258 PQV393239:PQV393258 QAR393239:QAR393258 QKN393239:QKN393258 QUJ393239:QUJ393258 REF393239:REF393258 ROB393239:ROB393258 RXX393239:RXX393258 SHT393239:SHT393258 SRP393239:SRP393258 TBL393239:TBL393258 TLH393239:TLH393258 TVD393239:TVD393258 UEZ393239:UEZ393258 UOV393239:UOV393258 UYR393239:UYR393258 VIN393239:VIN393258 VSJ393239:VSJ393258 WCF393239:WCF393258 WMB393239:WMB393258 WVX393239:WVX393258 P458775:P458794 JL458775:JL458794 TH458775:TH458794 ADD458775:ADD458794 AMZ458775:AMZ458794 AWV458775:AWV458794 BGR458775:BGR458794 BQN458775:BQN458794 CAJ458775:CAJ458794 CKF458775:CKF458794 CUB458775:CUB458794 DDX458775:DDX458794 DNT458775:DNT458794 DXP458775:DXP458794 EHL458775:EHL458794 ERH458775:ERH458794 FBD458775:FBD458794 FKZ458775:FKZ458794 FUV458775:FUV458794 GER458775:GER458794 GON458775:GON458794 GYJ458775:GYJ458794 HIF458775:HIF458794 HSB458775:HSB458794 IBX458775:IBX458794 ILT458775:ILT458794 IVP458775:IVP458794 JFL458775:JFL458794 JPH458775:JPH458794 JZD458775:JZD458794 KIZ458775:KIZ458794 KSV458775:KSV458794 LCR458775:LCR458794 LMN458775:LMN458794 LWJ458775:LWJ458794 MGF458775:MGF458794 MQB458775:MQB458794 MZX458775:MZX458794 NJT458775:NJT458794 NTP458775:NTP458794 ODL458775:ODL458794 ONH458775:ONH458794 OXD458775:OXD458794 PGZ458775:PGZ458794 PQV458775:PQV458794 QAR458775:QAR458794 QKN458775:QKN458794 QUJ458775:QUJ458794 REF458775:REF458794 ROB458775:ROB458794 RXX458775:RXX458794 SHT458775:SHT458794 SRP458775:SRP458794 TBL458775:TBL458794 TLH458775:TLH458794 TVD458775:TVD458794 UEZ458775:UEZ458794 UOV458775:UOV458794 UYR458775:UYR458794 VIN458775:VIN458794 VSJ458775:VSJ458794 WCF458775:WCF458794 WMB458775:WMB458794 WVX458775:WVX458794 P524311:P524330 JL524311:JL524330 TH524311:TH524330 ADD524311:ADD524330 AMZ524311:AMZ524330 AWV524311:AWV524330 BGR524311:BGR524330 BQN524311:BQN524330 CAJ524311:CAJ524330 CKF524311:CKF524330 CUB524311:CUB524330 DDX524311:DDX524330 DNT524311:DNT524330 DXP524311:DXP524330 EHL524311:EHL524330 ERH524311:ERH524330 FBD524311:FBD524330 FKZ524311:FKZ524330 FUV524311:FUV524330 GER524311:GER524330 GON524311:GON524330 GYJ524311:GYJ524330 HIF524311:HIF524330 HSB524311:HSB524330 IBX524311:IBX524330 ILT524311:ILT524330 IVP524311:IVP524330 JFL524311:JFL524330 JPH524311:JPH524330 JZD524311:JZD524330 KIZ524311:KIZ524330 KSV524311:KSV524330 LCR524311:LCR524330 LMN524311:LMN524330 LWJ524311:LWJ524330 MGF524311:MGF524330 MQB524311:MQB524330 MZX524311:MZX524330 NJT524311:NJT524330 NTP524311:NTP524330 ODL524311:ODL524330 ONH524311:ONH524330 OXD524311:OXD524330 PGZ524311:PGZ524330 PQV524311:PQV524330 QAR524311:QAR524330 QKN524311:QKN524330 QUJ524311:QUJ524330 REF524311:REF524330 ROB524311:ROB524330 RXX524311:RXX524330 SHT524311:SHT524330 SRP524311:SRP524330 TBL524311:TBL524330 TLH524311:TLH524330 TVD524311:TVD524330 UEZ524311:UEZ524330 UOV524311:UOV524330 UYR524311:UYR524330 VIN524311:VIN524330 VSJ524311:VSJ524330 WCF524311:WCF524330 WMB524311:WMB524330 WVX524311:WVX524330 P589847:P589866 JL589847:JL589866 TH589847:TH589866 ADD589847:ADD589866 AMZ589847:AMZ589866 AWV589847:AWV589866 BGR589847:BGR589866 BQN589847:BQN589866 CAJ589847:CAJ589866 CKF589847:CKF589866 CUB589847:CUB589866 DDX589847:DDX589866 DNT589847:DNT589866 DXP589847:DXP589866 EHL589847:EHL589866 ERH589847:ERH589866 FBD589847:FBD589866 FKZ589847:FKZ589866 FUV589847:FUV589866 GER589847:GER589866 GON589847:GON589866 GYJ589847:GYJ589866 HIF589847:HIF589866 HSB589847:HSB589866 IBX589847:IBX589866 ILT589847:ILT589866 IVP589847:IVP589866 JFL589847:JFL589866 JPH589847:JPH589866 JZD589847:JZD589866 KIZ589847:KIZ589866 KSV589847:KSV589866 LCR589847:LCR589866 LMN589847:LMN589866 LWJ589847:LWJ589866 MGF589847:MGF589866 MQB589847:MQB589866 MZX589847:MZX589866 NJT589847:NJT589866 NTP589847:NTP589866 ODL589847:ODL589866 ONH589847:ONH589866 OXD589847:OXD589866 PGZ589847:PGZ589866 PQV589847:PQV589866 QAR589847:QAR589866 QKN589847:QKN589866 QUJ589847:QUJ589866 REF589847:REF589866 ROB589847:ROB589866 RXX589847:RXX589866 SHT589847:SHT589866 SRP589847:SRP589866 TBL589847:TBL589866 TLH589847:TLH589866 TVD589847:TVD589866 UEZ589847:UEZ589866 UOV589847:UOV589866 UYR589847:UYR589866 VIN589847:VIN589866 VSJ589847:VSJ589866 WCF589847:WCF589866 WMB589847:WMB589866 WVX589847:WVX589866 P655383:P655402 JL655383:JL655402 TH655383:TH655402 ADD655383:ADD655402 AMZ655383:AMZ655402 AWV655383:AWV655402 BGR655383:BGR655402 BQN655383:BQN655402 CAJ655383:CAJ655402 CKF655383:CKF655402 CUB655383:CUB655402 DDX655383:DDX655402 DNT655383:DNT655402 DXP655383:DXP655402 EHL655383:EHL655402 ERH655383:ERH655402 FBD655383:FBD655402 FKZ655383:FKZ655402 FUV655383:FUV655402 GER655383:GER655402 GON655383:GON655402 GYJ655383:GYJ655402 HIF655383:HIF655402 HSB655383:HSB655402 IBX655383:IBX655402 ILT655383:ILT655402 IVP655383:IVP655402 JFL655383:JFL655402 JPH655383:JPH655402 JZD655383:JZD655402 KIZ655383:KIZ655402 KSV655383:KSV655402 LCR655383:LCR655402 LMN655383:LMN655402 LWJ655383:LWJ655402 MGF655383:MGF655402 MQB655383:MQB655402 MZX655383:MZX655402 NJT655383:NJT655402 NTP655383:NTP655402 ODL655383:ODL655402 ONH655383:ONH655402 OXD655383:OXD655402 PGZ655383:PGZ655402 PQV655383:PQV655402 QAR655383:QAR655402 QKN655383:QKN655402 QUJ655383:QUJ655402 REF655383:REF655402 ROB655383:ROB655402 RXX655383:RXX655402 SHT655383:SHT655402 SRP655383:SRP655402 TBL655383:TBL655402 TLH655383:TLH655402 TVD655383:TVD655402 UEZ655383:UEZ655402 UOV655383:UOV655402 UYR655383:UYR655402 VIN655383:VIN655402 VSJ655383:VSJ655402 WCF655383:WCF655402 WMB655383:WMB655402 WVX655383:WVX655402 P720919:P720938 JL720919:JL720938 TH720919:TH720938 ADD720919:ADD720938 AMZ720919:AMZ720938 AWV720919:AWV720938 BGR720919:BGR720938 BQN720919:BQN720938 CAJ720919:CAJ720938 CKF720919:CKF720938 CUB720919:CUB720938 DDX720919:DDX720938 DNT720919:DNT720938 DXP720919:DXP720938 EHL720919:EHL720938 ERH720919:ERH720938 FBD720919:FBD720938 FKZ720919:FKZ720938 FUV720919:FUV720938 GER720919:GER720938 GON720919:GON720938 GYJ720919:GYJ720938 HIF720919:HIF720938 HSB720919:HSB720938 IBX720919:IBX720938 ILT720919:ILT720938 IVP720919:IVP720938 JFL720919:JFL720938 JPH720919:JPH720938 JZD720919:JZD720938 KIZ720919:KIZ720938 KSV720919:KSV720938 LCR720919:LCR720938 LMN720919:LMN720938 LWJ720919:LWJ720938 MGF720919:MGF720938 MQB720919:MQB720938 MZX720919:MZX720938 NJT720919:NJT720938 NTP720919:NTP720938 ODL720919:ODL720938 ONH720919:ONH720938 OXD720919:OXD720938 PGZ720919:PGZ720938 PQV720919:PQV720938 QAR720919:QAR720938 QKN720919:QKN720938 QUJ720919:QUJ720938 REF720919:REF720938 ROB720919:ROB720938 RXX720919:RXX720938 SHT720919:SHT720938 SRP720919:SRP720938 TBL720919:TBL720938 TLH720919:TLH720938 TVD720919:TVD720938 UEZ720919:UEZ720938 UOV720919:UOV720938 UYR720919:UYR720938 VIN720919:VIN720938 VSJ720919:VSJ720938 WCF720919:WCF720938 WMB720919:WMB720938 WVX720919:WVX720938 P786455:P786474 JL786455:JL786474 TH786455:TH786474 ADD786455:ADD786474 AMZ786455:AMZ786474 AWV786455:AWV786474 BGR786455:BGR786474 BQN786455:BQN786474 CAJ786455:CAJ786474 CKF786455:CKF786474 CUB786455:CUB786474 DDX786455:DDX786474 DNT786455:DNT786474 DXP786455:DXP786474 EHL786455:EHL786474 ERH786455:ERH786474 FBD786455:FBD786474 FKZ786455:FKZ786474 FUV786455:FUV786474 GER786455:GER786474 GON786455:GON786474 GYJ786455:GYJ786474 HIF786455:HIF786474 HSB786455:HSB786474 IBX786455:IBX786474 ILT786455:ILT786474 IVP786455:IVP786474 JFL786455:JFL786474 JPH786455:JPH786474 JZD786455:JZD786474 KIZ786455:KIZ786474 KSV786455:KSV786474 LCR786455:LCR786474 LMN786455:LMN786474 LWJ786455:LWJ786474 MGF786455:MGF786474 MQB786455:MQB786474 MZX786455:MZX786474 NJT786455:NJT786474 NTP786455:NTP786474 ODL786455:ODL786474 ONH786455:ONH786474 OXD786455:OXD786474 PGZ786455:PGZ786474 PQV786455:PQV786474 QAR786455:QAR786474 QKN786455:QKN786474 QUJ786455:QUJ786474 REF786455:REF786474 ROB786455:ROB786474 RXX786455:RXX786474 SHT786455:SHT786474 SRP786455:SRP786474 TBL786455:TBL786474 TLH786455:TLH786474 TVD786455:TVD786474 UEZ786455:UEZ786474 UOV786455:UOV786474 UYR786455:UYR786474 VIN786455:VIN786474 VSJ786455:VSJ786474 WCF786455:WCF786474 WMB786455:WMB786474 WVX786455:WVX786474 P851991:P852010 JL851991:JL852010 TH851991:TH852010 ADD851991:ADD852010 AMZ851991:AMZ852010 AWV851991:AWV852010 BGR851991:BGR852010 BQN851991:BQN852010 CAJ851991:CAJ852010 CKF851991:CKF852010 CUB851991:CUB852010 DDX851991:DDX852010 DNT851991:DNT852010 DXP851991:DXP852010 EHL851991:EHL852010 ERH851991:ERH852010 FBD851991:FBD852010 FKZ851991:FKZ852010 FUV851991:FUV852010 GER851991:GER852010 GON851991:GON852010 GYJ851991:GYJ852010 HIF851991:HIF852010 HSB851991:HSB852010 IBX851991:IBX852010 ILT851991:ILT852010 IVP851991:IVP852010 JFL851991:JFL852010 JPH851991:JPH852010 JZD851991:JZD852010 KIZ851991:KIZ852010 KSV851991:KSV852010 LCR851991:LCR852010 LMN851991:LMN852010 LWJ851991:LWJ852010 MGF851991:MGF852010 MQB851991:MQB852010 MZX851991:MZX852010 NJT851991:NJT852010 NTP851991:NTP852010 ODL851991:ODL852010 ONH851991:ONH852010 OXD851991:OXD852010 PGZ851991:PGZ852010 PQV851991:PQV852010 QAR851991:QAR852010 QKN851991:QKN852010 QUJ851991:QUJ852010 REF851991:REF852010 ROB851991:ROB852010 RXX851991:RXX852010 SHT851991:SHT852010 SRP851991:SRP852010 TBL851991:TBL852010 TLH851991:TLH852010 TVD851991:TVD852010 UEZ851991:UEZ852010 UOV851991:UOV852010 UYR851991:UYR852010 VIN851991:VIN852010 VSJ851991:VSJ852010 WCF851991:WCF852010 WMB851991:WMB852010 WVX851991:WVX852010 P917527:P917546 JL917527:JL917546 TH917527:TH917546 ADD917527:ADD917546 AMZ917527:AMZ917546 AWV917527:AWV917546 BGR917527:BGR917546 BQN917527:BQN917546 CAJ917527:CAJ917546 CKF917527:CKF917546 CUB917527:CUB917546 DDX917527:DDX917546 DNT917527:DNT917546 DXP917527:DXP917546 EHL917527:EHL917546 ERH917527:ERH917546 FBD917527:FBD917546 FKZ917527:FKZ917546 FUV917527:FUV917546 GER917527:GER917546 GON917527:GON917546 GYJ917527:GYJ917546 HIF917527:HIF917546 HSB917527:HSB917546 IBX917527:IBX917546 ILT917527:ILT917546 IVP917527:IVP917546 JFL917527:JFL917546 JPH917527:JPH917546 JZD917527:JZD917546 KIZ917527:KIZ917546 KSV917527:KSV917546 LCR917527:LCR917546 LMN917527:LMN917546 LWJ917527:LWJ917546 MGF917527:MGF917546 MQB917527:MQB917546 MZX917527:MZX917546 NJT917527:NJT917546 NTP917527:NTP917546 ODL917527:ODL917546 ONH917527:ONH917546 OXD917527:OXD917546 PGZ917527:PGZ917546 PQV917527:PQV917546 QAR917527:QAR917546 QKN917527:QKN917546 QUJ917527:QUJ917546 REF917527:REF917546 ROB917527:ROB917546 RXX917527:RXX917546 SHT917527:SHT917546 SRP917527:SRP917546 TBL917527:TBL917546 TLH917527:TLH917546 TVD917527:TVD917546 UEZ917527:UEZ917546 UOV917527:UOV917546 UYR917527:UYR917546 VIN917527:VIN917546 VSJ917527:VSJ917546 WCF917527:WCF917546 WMB917527:WMB917546 WVX917527:WVX917546 P983063:P983082 JL983063:JL983082 TH983063:TH983082 ADD983063:ADD983082 AMZ983063:AMZ983082 AWV983063:AWV983082 BGR983063:BGR983082 BQN983063:BQN983082 CAJ983063:CAJ983082 CKF983063:CKF983082 CUB983063:CUB983082 DDX983063:DDX983082 DNT983063:DNT983082 DXP983063:DXP983082 EHL983063:EHL983082 ERH983063:ERH983082 FBD983063:FBD983082 FKZ983063:FKZ983082 FUV983063:FUV983082 GER983063:GER983082 GON983063:GON983082 GYJ983063:GYJ983082 HIF983063:HIF983082 HSB983063:HSB983082 IBX983063:IBX983082 ILT983063:ILT983082 IVP983063:IVP983082 JFL983063:JFL983082 JPH983063:JPH983082 JZD983063:JZD983082 KIZ983063:KIZ983082 KSV983063:KSV983082 LCR983063:LCR983082 LMN983063:LMN983082 LWJ983063:LWJ983082 MGF983063:MGF983082 MQB983063:MQB983082 MZX983063:MZX983082 NJT983063:NJT983082 NTP983063:NTP983082 ODL983063:ODL983082 ONH983063:ONH983082 OXD983063:OXD983082 PGZ983063:PGZ983082 PQV983063:PQV983082 QAR983063:QAR983082 QKN983063:QKN983082 QUJ983063:QUJ983082 REF983063:REF983082 ROB983063:ROB983082 RXX983063:RXX983082 SHT983063:SHT983082 SRP983063:SRP983082 TBL983063:TBL983082 TLH983063:TLH983082 TVD983063:TVD983082 UEZ983063:UEZ983082 UOV983063:UOV983082 UYR983063:UYR983082 VIN983063:VIN983082 VSJ983063:VSJ983082 WCF983063:WCF983082 WMB983063:WMB983082 WVX983063:WVX983082">
      <formula1>VF</formula1>
    </dataValidation>
    <dataValidation type="list" allowBlank="1" showInputMessage="1" showErrorMessage="1" sqref="N54:N260 JJ54:JJ260 TF54:TF260 ADB54:ADB260 AMX54:AMX260 AWT54:AWT260 BGP54:BGP260 BQL54:BQL260 CAH54:CAH260 CKD54:CKD260 CTZ54:CTZ260 DDV54:DDV260 DNR54:DNR260 DXN54:DXN260 EHJ54:EHJ260 ERF54:ERF260 FBB54:FBB260 FKX54:FKX260 FUT54:FUT260 GEP54:GEP260 GOL54:GOL260 GYH54:GYH260 HID54:HID260 HRZ54:HRZ260 IBV54:IBV260 ILR54:ILR260 IVN54:IVN260 JFJ54:JFJ260 JPF54:JPF260 JZB54:JZB260 KIX54:KIX260 KST54:KST260 LCP54:LCP260 LML54:LML260 LWH54:LWH260 MGD54:MGD260 MPZ54:MPZ260 MZV54:MZV260 NJR54:NJR260 NTN54:NTN260 ODJ54:ODJ260 ONF54:ONF260 OXB54:OXB260 PGX54:PGX260 PQT54:PQT260 QAP54:QAP260 QKL54:QKL260 QUH54:QUH260 RED54:RED260 RNZ54:RNZ260 RXV54:RXV260 SHR54:SHR260 SRN54:SRN260 TBJ54:TBJ260 TLF54:TLF260 TVB54:TVB260 UEX54:UEX260 UOT54:UOT260 UYP54:UYP260 VIL54:VIL260 VSH54:VSH260 WCD54:WCD260 WLZ54:WLZ260 WVV54:WVV260 N65590:N65796 JJ65590:JJ65796 TF65590:TF65796 ADB65590:ADB65796 AMX65590:AMX65796 AWT65590:AWT65796 BGP65590:BGP65796 BQL65590:BQL65796 CAH65590:CAH65796 CKD65590:CKD65796 CTZ65590:CTZ65796 DDV65590:DDV65796 DNR65590:DNR65796 DXN65590:DXN65796 EHJ65590:EHJ65796 ERF65590:ERF65796 FBB65590:FBB65796 FKX65590:FKX65796 FUT65590:FUT65796 GEP65590:GEP65796 GOL65590:GOL65796 GYH65590:GYH65796 HID65590:HID65796 HRZ65590:HRZ65796 IBV65590:IBV65796 ILR65590:ILR65796 IVN65590:IVN65796 JFJ65590:JFJ65796 JPF65590:JPF65796 JZB65590:JZB65796 KIX65590:KIX65796 KST65590:KST65796 LCP65590:LCP65796 LML65590:LML65796 LWH65590:LWH65796 MGD65590:MGD65796 MPZ65590:MPZ65796 MZV65590:MZV65796 NJR65590:NJR65796 NTN65590:NTN65796 ODJ65590:ODJ65796 ONF65590:ONF65796 OXB65590:OXB65796 PGX65590:PGX65796 PQT65590:PQT65796 QAP65590:QAP65796 QKL65590:QKL65796 QUH65590:QUH65796 RED65590:RED65796 RNZ65590:RNZ65796 RXV65590:RXV65796 SHR65590:SHR65796 SRN65590:SRN65796 TBJ65590:TBJ65796 TLF65590:TLF65796 TVB65590:TVB65796 UEX65590:UEX65796 UOT65590:UOT65796 UYP65590:UYP65796 VIL65590:VIL65796 VSH65590:VSH65796 WCD65590:WCD65796 WLZ65590:WLZ65796 WVV65590:WVV65796 N131126:N131332 JJ131126:JJ131332 TF131126:TF131332 ADB131126:ADB131332 AMX131126:AMX131332 AWT131126:AWT131332 BGP131126:BGP131332 BQL131126:BQL131332 CAH131126:CAH131332 CKD131126:CKD131332 CTZ131126:CTZ131332 DDV131126:DDV131332 DNR131126:DNR131332 DXN131126:DXN131332 EHJ131126:EHJ131332 ERF131126:ERF131332 FBB131126:FBB131332 FKX131126:FKX131332 FUT131126:FUT131332 GEP131126:GEP131332 GOL131126:GOL131332 GYH131126:GYH131332 HID131126:HID131332 HRZ131126:HRZ131332 IBV131126:IBV131332 ILR131126:ILR131332 IVN131126:IVN131332 JFJ131126:JFJ131332 JPF131126:JPF131332 JZB131126:JZB131332 KIX131126:KIX131332 KST131126:KST131332 LCP131126:LCP131332 LML131126:LML131332 LWH131126:LWH131332 MGD131126:MGD131332 MPZ131126:MPZ131332 MZV131126:MZV131332 NJR131126:NJR131332 NTN131126:NTN131332 ODJ131126:ODJ131332 ONF131126:ONF131332 OXB131126:OXB131332 PGX131126:PGX131332 PQT131126:PQT131332 QAP131126:QAP131332 QKL131126:QKL131332 QUH131126:QUH131332 RED131126:RED131332 RNZ131126:RNZ131332 RXV131126:RXV131332 SHR131126:SHR131332 SRN131126:SRN131332 TBJ131126:TBJ131332 TLF131126:TLF131332 TVB131126:TVB131332 UEX131126:UEX131332 UOT131126:UOT131332 UYP131126:UYP131332 VIL131126:VIL131332 VSH131126:VSH131332 WCD131126:WCD131332 WLZ131126:WLZ131332 WVV131126:WVV131332 N196662:N196868 JJ196662:JJ196868 TF196662:TF196868 ADB196662:ADB196868 AMX196662:AMX196868 AWT196662:AWT196868 BGP196662:BGP196868 BQL196662:BQL196868 CAH196662:CAH196868 CKD196662:CKD196868 CTZ196662:CTZ196868 DDV196662:DDV196868 DNR196662:DNR196868 DXN196662:DXN196868 EHJ196662:EHJ196868 ERF196662:ERF196868 FBB196662:FBB196868 FKX196662:FKX196868 FUT196662:FUT196868 GEP196662:GEP196868 GOL196662:GOL196868 GYH196662:GYH196868 HID196662:HID196868 HRZ196662:HRZ196868 IBV196662:IBV196868 ILR196662:ILR196868 IVN196662:IVN196868 JFJ196662:JFJ196868 JPF196662:JPF196868 JZB196662:JZB196868 KIX196662:KIX196868 KST196662:KST196868 LCP196662:LCP196868 LML196662:LML196868 LWH196662:LWH196868 MGD196662:MGD196868 MPZ196662:MPZ196868 MZV196662:MZV196868 NJR196662:NJR196868 NTN196662:NTN196868 ODJ196662:ODJ196868 ONF196662:ONF196868 OXB196662:OXB196868 PGX196662:PGX196868 PQT196662:PQT196868 QAP196662:QAP196868 QKL196662:QKL196868 QUH196662:QUH196868 RED196662:RED196868 RNZ196662:RNZ196868 RXV196662:RXV196868 SHR196662:SHR196868 SRN196662:SRN196868 TBJ196662:TBJ196868 TLF196662:TLF196868 TVB196662:TVB196868 UEX196662:UEX196868 UOT196662:UOT196868 UYP196662:UYP196868 VIL196662:VIL196868 VSH196662:VSH196868 WCD196662:WCD196868 WLZ196662:WLZ196868 WVV196662:WVV196868 N262198:N262404 JJ262198:JJ262404 TF262198:TF262404 ADB262198:ADB262404 AMX262198:AMX262404 AWT262198:AWT262404 BGP262198:BGP262404 BQL262198:BQL262404 CAH262198:CAH262404 CKD262198:CKD262404 CTZ262198:CTZ262404 DDV262198:DDV262404 DNR262198:DNR262404 DXN262198:DXN262404 EHJ262198:EHJ262404 ERF262198:ERF262404 FBB262198:FBB262404 FKX262198:FKX262404 FUT262198:FUT262404 GEP262198:GEP262404 GOL262198:GOL262404 GYH262198:GYH262404 HID262198:HID262404 HRZ262198:HRZ262404 IBV262198:IBV262404 ILR262198:ILR262404 IVN262198:IVN262404 JFJ262198:JFJ262404 JPF262198:JPF262404 JZB262198:JZB262404 KIX262198:KIX262404 KST262198:KST262404 LCP262198:LCP262404 LML262198:LML262404 LWH262198:LWH262404 MGD262198:MGD262404 MPZ262198:MPZ262404 MZV262198:MZV262404 NJR262198:NJR262404 NTN262198:NTN262404 ODJ262198:ODJ262404 ONF262198:ONF262404 OXB262198:OXB262404 PGX262198:PGX262404 PQT262198:PQT262404 QAP262198:QAP262404 QKL262198:QKL262404 QUH262198:QUH262404 RED262198:RED262404 RNZ262198:RNZ262404 RXV262198:RXV262404 SHR262198:SHR262404 SRN262198:SRN262404 TBJ262198:TBJ262404 TLF262198:TLF262404 TVB262198:TVB262404 UEX262198:UEX262404 UOT262198:UOT262404 UYP262198:UYP262404 VIL262198:VIL262404 VSH262198:VSH262404 WCD262198:WCD262404 WLZ262198:WLZ262404 WVV262198:WVV262404 N327734:N327940 JJ327734:JJ327940 TF327734:TF327940 ADB327734:ADB327940 AMX327734:AMX327940 AWT327734:AWT327940 BGP327734:BGP327940 BQL327734:BQL327940 CAH327734:CAH327940 CKD327734:CKD327940 CTZ327734:CTZ327940 DDV327734:DDV327940 DNR327734:DNR327940 DXN327734:DXN327940 EHJ327734:EHJ327940 ERF327734:ERF327940 FBB327734:FBB327940 FKX327734:FKX327940 FUT327734:FUT327940 GEP327734:GEP327940 GOL327734:GOL327940 GYH327734:GYH327940 HID327734:HID327940 HRZ327734:HRZ327940 IBV327734:IBV327940 ILR327734:ILR327940 IVN327734:IVN327940 JFJ327734:JFJ327940 JPF327734:JPF327940 JZB327734:JZB327940 KIX327734:KIX327940 KST327734:KST327940 LCP327734:LCP327940 LML327734:LML327940 LWH327734:LWH327940 MGD327734:MGD327940 MPZ327734:MPZ327940 MZV327734:MZV327940 NJR327734:NJR327940 NTN327734:NTN327940 ODJ327734:ODJ327940 ONF327734:ONF327940 OXB327734:OXB327940 PGX327734:PGX327940 PQT327734:PQT327940 QAP327734:QAP327940 QKL327734:QKL327940 QUH327734:QUH327940 RED327734:RED327940 RNZ327734:RNZ327940 RXV327734:RXV327940 SHR327734:SHR327940 SRN327734:SRN327940 TBJ327734:TBJ327940 TLF327734:TLF327940 TVB327734:TVB327940 UEX327734:UEX327940 UOT327734:UOT327940 UYP327734:UYP327940 VIL327734:VIL327940 VSH327734:VSH327940 WCD327734:WCD327940 WLZ327734:WLZ327940 WVV327734:WVV327940 N393270:N393476 JJ393270:JJ393476 TF393270:TF393476 ADB393270:ADB393476 AMX393270:AMX393476 AWT393270:AWT393476 BGP393270:BGP393476 BQL393270:BQL393476 CAH393270:CAH393476 CKD393270:CKD393476 CTZ393270:CTZ393476 DDV393270:DDV393476 DNR393270:DNR393476 DXN393270:DXN393476 EHJ393270:EHJ393476 ERF393270:ERF393476 FBB393270:FBB393476 FKX393270:FKX393476 FUT393270:FUT393476 GEP393270:GEP393476 GOL393270:GOL393476 GYH393270:GYH393476 HID393270:HID393476 HRZ393270:HRZ393476 IBV393270:IBV393476 ILR393270:ILR393476 IVN393270:IVN393476 JFJ393270:JFJ393476 JPF393270:JPF393476 JZB393270:JZB393476 KIX393270:KIX393476 KST393270:KST393476 LCP393270:LCP393476 LML393270:LML393476 LWH393270:LWH393476 MGD393270:MGD393476 MPZ393270:MPZ393476 MZV393270:MZV393476 NJR393270:NJR393476 NTN393270:NTN393476 ODJ393270:ODJ393476 ONF393270:ONF393476 OXB393270:OXB393476 PGX393270:PGX393476 PQT393270:PQT393476 QAP393270:QAP393476 QKL393270:QKL393476 QUH393270:QUH393476 RED393270:RED393476 RNZ393270:RNZ393476 RXV393270:RXV393476 SHR393270:SHR393476 SRN393270:SRN393476 TBJ393270:TBJ393476 TLF393270:TLF393476 TVB393270:TVB393476 UEX393270:UEX393476 UOT393270:UOT393476 UYP393270:UYP393476 VIL393270:VIL393476 VSH393270:VSH393476 WCD393270:WCD393476 WLZ393270:WLZ393476 WVV393270:WVV393476 N458806:N459012 JJ458806:JJ459012 TF458806:TF459012 ADB458806:ADB459012 AMX458806:AMX459012 AWT458806:AWT459012 BGP458806:BGP459012 BQL458806:BQL459012 CAH458806:CAH459012 CKD458806:CKD459012 CTZ458806:CTZ459012 DDV458806:DDV459012 DNR458806:DNR459012 DXN458806:DXN459012 EHJ458806:EHJ459012 ERF458806:ERF459012 FBB458806:FBB459012 FKX458806:FKX459012 FUT458806:FUT459012 GEP458806:GEP459012 GOL458806:GOL459012 GYH458806:GYH459012 HID458806:HID459012 HRZ458806:HRZ459012 IBV458806:IBV459012 ILR458806:ILR459012 IVN458806:IVN459012 JFJ458806:JFJ459012 JPF458806:JPF459012 JZB458806:JZB459012 KIX458806:KIX459012 KST458806:KST459012 LCP458806:LCP459012 LML458806:LML459012 LWH458806:LWH459012 MGD458806:MGD459012 MPZ458806:MPZ459012 MZV458806:MZV459012 NJR458806:NJR459012 NTN458806:NTN459012 ODJ458806:ODJ459012 ONF458806:ONF459012 OXB458806:OXB459012 PGX458806:PGX459012 PQT458806:PQT459012 QAP458806:QAP459012 QKL458806:QKL459012 QUH458806:QUH459012 RED458806:RED459012 RNZ458806:RNZ459012 RXV458806:RXV459012 SHR458806:SHR459012 SRN458806:SRN459012 TBJ458806:TBJ459012 TLF458806:TLF459012 TVB458806:TVB459012 UEX458806:UEX459012 UOT458806:UOT459012 UYP458806:UYP459012 VIL458806:VIL459012 VSH458806:VSH459012 WCD458806:WCD459012 WLZ458806:WLZ459012 WVV458806:WVV459012 N524342:N524548 JJ524342:JJ524548 TF524342:TF524548 ADB524342:ADB524548 AMX524342:AMX524548 AWT524342:AWT524548 BGP524342:BGP524548 BQL524342:BQL524548 CAH524342:CAH524548 CKD524342:CKD524548 CTZ524342:CTZ524548 DDV524342:DDV524548 DNR524342:DNR524548 DXN524342:DXN524548 EHJ524342:EHJ524548 ERF524342:ERF524548 FBB524342:FBB524548 FKX524342:FKX524548 FUT524342:FUT524548 GEP524342:GEP524548 GOL524342:GOL524548 GYH524342:GYH524548 HID524342:HID524548 HRZ524342:HRZ524548 IBV524342:IBV524548 ILR524342:ILR524548 IVN524342:IVN524548 JFJ524342:JFJ524548 JPF524342:JPF524548 JZB524342:JZB524548 KIX524342:KIX524548 KST524342:KST524548 LCP524342:LCP524548 LML524342:LML524548 LWH524342:LWH524548 MGD524342:MGD524548 MPZ524342:MPZ524548 MZV524342:MZV524548 NJR524342:NJR524548 NTN524342:NTN524548 ODJ524342:ODJ524548 ONF524342:ONF524548 OXB524342:OXB524548 PGX524342:PGX524548 PQT524342:PQT524548 QAP524342:QAP524548 QKL524342:QKL524548 QUH524342:QUH524548 RED524342:RED524548 RNZ524342:RNZ524548 RXV524342:RXV524548 SHR524342:SHR524548 SRN524342:SRN524548 TBJ524342:TBJ524548 TLF524342:TLF524548 TVB524342:TVB524548 UEX524342:UEX524548 UOT524342:UOT524548 UYP524342:UYP524548 VIL524342:VIL524548 VSH524342:VSH524548 WCD524342:WCD524548 WLZ524342:WLZ524548 WVV524342:WVV524548 N589878:N590084 JJ589878:JJ590084 TF589878:TF590084 ADB589878:ADB590084 AMX589878:AMX590084 AWT589878:AWT590084 BGP589878:BGP590084 BQL589878:BQL590084 CAH589878:CAH590084 CKD589878:CKD590084 CTZ589878:CTZ590084 DDV589878:DDV590084 DNR589878:DNR590084 DXN589878:DXN590084 EHJ589878:EHJ590084 ERF589878:ERF590084 FBB589878:FBB590084 FKX589878:FKX590084 FUT589878:FUT590084 GEP589878:GEP590084 GOL589878:GOL590084 GYH589878:GYH590084 HID589878:HID590084 HRZ589878:HRZ590084 IBV589878:IBV590084 ILR589878:ILR590084 IVN589878:IVN590084 JFJ589878:JFJ590084 JPF589878:JPF590084 JZB589878:JZB590084 KIX589878:KIX590084 KST589878:KST590084 LCP589878:LCP590084 LML589878:LML590084 LWH589878:LWH590084 MGD589878:MGD590084 MPZ589878:MPZ590084 MZV589878:MZV590084 NJR589878:NJR590084 NTN589878:NTN590084 ODJ589878:ODJ590084 ONF589878:ONF590084 OXB589878:OXB590084 PGX589878:PGX590084 PQT589878:PQT590084 QAP589878:QAP590084 QKL589878:QKL590084 QUH589878:QUH590084 RED589878:RED590084 RNZ589878:RNZ590084 RXV589878:RXV590084 SHR589878:SHR590084 SRN589878:SRN590084 TBJ589878:TBJ590084 TLF589878:TLF590084 TVB589878:TVB590084 UEX589878:UEX590084 UOT589878:UOT590084 UYP589878:UYP590084 VIL589878:VIL590084 VSH589878:VSH590084 WCD589878:WCD590084 WLZ589878:WLZ590084 WVV589878:WVV590084 N655414:N655620 JJ655414:JJ655620 TF655414:TF655620 ADB655414:ADB655620 AMX655414:AMX655620 AWT655414:AWT655620 BGP655414:BGP655620 BQL655414:BQL655620 CAH655414:CAH655620 CKD655414:CKD655620 CTZ655414:CTZ655620 DDV655414:DDV655620 DNR655414:DNR655620 DXN655414:DXN655620 EHJ655414:EHJ655620 ERF655414:ERF655620 FBB655414:FBB655620 FKX655414:FKX655620 FUT655414:FUT655620 GEP655414:GEP655620 GOL655414:GOL655620 GYH655414:GYH655620 HID655414:HID655620 HRZ655414:HRZ655620 IBV655414:IBV655620 ILR655414:ILR655620 IVN655414:IVN655620 JFJ655414:JFJ655620 JPF655414:JPF655620 JZB655414:JZB655620 KIX655414:KIX655620 KST655414:KST655620 LCP655414:LCP655620 LML655414:LML655620 LWH655414:LWH655620 MGD655414:MGD655620 MPZ655414:MPZ655620 MZV655414:MZV655620 NJR655414:NJR655620 NTN655414:NTN655620 ODJ655414:ODJ655620 ONF655414:ONF655620 OXB655414:OXB655620 PGX655414:PGX655620 PQT655414:PQT655620 QAP655414:QAP655620 QKL655414:QKL655620 QUH655414:QUH655620 RED655414:RED655620 RNZ655414:RNZ655620 RXV655414:RXV655620 SHR655414:SHR655620 SRN655414:SRN655620 TBJ655414:TBJ655620 TLF655414:TLF655620 TVB655414:TVB655620 UEX655414:UEX655620 UOT655414:UOT655620 UYP655414:UYP655620 VIL655414:VIL655620 VSH655414:VSH655620 WCD655414:WCD655620 WLZ655414:WLZ655620 WVV655414:WVV655620 N720950:N721156 JJ720950:JJ721156 TF720950:TF721156 ADB720950:ADB721156 AMX720950:AMX721156 AWT720950:AWT721156 BGP720950:BGP721156 BQL720950:BQL721156 CAH720950:CAH721156 CKD720950:CKD721156 CTZ720950:CTZ721156 DDV720950:DDV721156 DNR720950:DNR721156 DXN720950:DXN721156 EHJ720950:EHJ721156 ERF720950:ERF721156 FBB720950:FBB721156 FKX720950:FKX721156 FUT720950:FUT721156 GEP720950:GEP721156 GOL720950:GOL721156 GYH720950:GYH721156 HID720950:HID721156 HRZ720950:HRZ721156 IBV720950:IBV721156 ILR720950:ILR721156 IVN720950:IVN721156 JFJ720950:JFJ721156 JPF720950:JPF721156 JZB720950:JZB721156 KIX720950:KIX721156 KST720950:KST721156 LCP720950:LCP721156 LML720950:LML721156 LWH720950:LWH721156 MGD720950:MGD721156 MPZ720950:MPZ721156 MZV720950:MZV721156 NJR720950:NJR721156 NTN720950:NTN721156 ODJ720950:ODJ721156 ONF720950:ONF721156 OXB720950:OXB721156 PGX720950:PGX721156 PQT720950:PQT721156 QAP720950:QAP721156 QKL720950:QKL721156 QUH720950:QUH721156 RED720950:RED721156 RNZ720950:RNZ721156 RXV720950:RXV721156 SHR720950:SHR721156 SRN720950:SRN721156 TBJ720950:TBJ721156 TLF720950:TLF721156 TVB720950:TVB721156 UEX720950:UEX721156 UOT720950:UOT721156 UYP720950:UYP721156 VIL720950:VIL721156 VSH720950:VSH721156 WCD720950:WCD721156 WLZ720950:WLZ721156 WVV720950:WVV721156 N786486:N786692 JJ786486:JJ786692 TF786486:TF786692 ADB786486:ADB786692 AMX786486:AMX786692 AWT786486:AWT786692 BGP786486:BGP786692 BQL786486:BQL786692 CAH786486:CAH786692 CKD786486:CKD786692 CTZ786486:CTZ786692 DDV786486:DDV786692 DNR786486:DNR786692 DXN786486:DXN786692 EHJ786486:EHJ786692 ERF786486:ERF786692 FBB786486:FBB786692 FKX786486:FKX786692 FUT786486:FUT786692 GEP786486:GEP786692 GOL786486:GOL786692 GYH786486:GYH786692 HID786486:HID786692 HRZ786486:HRZ786692 IBV786486:IBV786692 ILR786486:ILR786692 IVN786486:IVN786692 JFJ786486:JFJ786692 JPF786486:JPF786692 JZB786486:JZB786692 KIX786486:KIX786692 KST786486:KST786692 LCP786486:LCP786692 LML786486:LML786692 LWH786486:LWH786692 MGD786486:MGD786692 MPZ786486:MPZ786692 MZV786486:MZV786692 NJR786486:NJR786692 NTN786486:NTN786692 ODJ786486:ODJ786692 ONF786486:ONF786692 OXB786486:OXB786692 PGX786486:PGX786692 PQT786486:PQT786692 QAP786486:QAP786692 QKL786486:QKL786692 QUH786486:QUH786692 RED786486:RED786692 RNZ786486:RNZ786692 RXV786486:RXV786692 SHR786486:SHR786692 SRN786486:SRN786692 TBJ786486:TBJ786692 TLF786486:TLF786692 TVB786486:TVB786692 UEX786486:UEX786692 UOT786486:UOT786692 UYP786486:UYP786692 VIL786486:VIL786692 VSH786486:VSH786692 WCD786486:WCD786692 WLZ786486:WLZ786692 WVV786486:WVV786692 N852022:N852228 JJ852022:JJ852228 TF852022:TF852228 ADB852022:ADB852228 AMX852022:AMX852228 AWT852022:AWT852228 BGP852022:BGP852228 BQL852022:BQL852228 CAH852022:CAH852228 CKD852022:CKD852228 CTZ852022:CTZ852228 DDV852022:DDV852228 DNR852022:DNR852228 DXN852022:DXN852228 EHJ852022:EHJ852228 ERF852022:ERF852228 FBB852022:FBB852228 FKX852022:FKX852228 FUT852022:FUT852228 GEP852022:GEP852228 GOL852022:GOL852228 GYH852022:GYH852228 HID852022:HID852228 HRZ852022:HRZ852228 IBV852022:IBV852228 ILR852022:ILR852228 IVN852022:IVN852228 JFJ852022:JFJ852228 JPF852022:JPF852228 JZB852022:JZB852228 KIX852022:KIX852228 KST852022:KST852228 LCP852022:LCP852228 LML852022:LML852228 LWH852022:LWH852228 MGD852022:MGD852228 MPZ852022:MPZ852228 MZV852022:MZV852228 NJR852022:NJR852228 NTN852022:NTN852228 ODJ852022:ODJ852228 ONF852022:ONF852228 OXB852022:OXB852228 PGX852022:PGX852228 PQT852022:PQT852228 QAP852022:QAP852228 QKL852022:QKL852228 QUH852022:QUH852228 RED852022:RED852228 RNZ852022:RNZ852228 RXV852022:RXV852228 SHR852022:SHR852228 SRN852022:SRN852228 TBJ852022:TBJ852228 TLF852022:TLF852228 TVB852022:TVB852228 UEX852022:UEX852228 UOT852022:UOT852228 UYP852022:UYP852228 VIL852022:VIL852228 VSH852022:VSH852228 WCD852022:WCD852228 WLZ852022:WLZ852228 WVV852022:WVV852228 N917558:N917764 JJ917558:JJ917764 TF917558:TF917764 ADB917558:ADB917764 AMX917558:AMX917764 AWT917558:AWT917764 BGP917558:BGP917764 BQL917558:BQL917764 CAH917558:CAH917764 CKD917558:CKD917764 CTZ917558:CTZ917764 DDV917558:DDV917764 DNR917558:DNR917764 DXN917558:DXN917764 EHJ917558:EHJ917764 ERF917558:ERF917764 FBB917558:FBB917764 FKX917558:FKX917764 FUT917558:FUT917764 GEP917558:GEP917764 GOL917558:GOL917764 GYH917558:GYH917764 HID917558:HID917764 HRZ917558:HRZ917764 IBV917558:IBV917764 ILR917558:ILR917764 IVN917558:IVN917764 JFJ917558:JFJ917764 JPF917558:JPF917764 JZB917558:JZB917764 KIX917558:KIX917764 KST917558:KST917764 LCP917558:LCP917764 LML917558:LML917764 LWH917558:LWH917764 MGD917558:MGD917764 MPZ917558:MPZ917764 MZV917558:MZV917764 NJR917558:NJR917764 NTN917558:NTN917764 ODJ917558:ODJ917764 ONF917558:ONF917764 OXB917558:OXB917764 PGX917558:PGX917764 PQT917558:PQT917764 QAP917558:QAP917764 QKL917558:QKL917764 QUH917558:QUH917764 RED917558:RED917764 RNZ917558:RNZ917764 RXV917558:RXV917764 SHR917558:SHR917764 SRN917558:SRN917764 TBJ917558:TBJ917764 TLF917558:TLF917764 TVB917558:TVB917764 UEX917558:UEX917764 UOT917558:UOT917764 UYP917558:UYP917764 VIL917558:VIL917764 VSH917558:VSH917764 WCD917558:WCD917764 WLZ917558:WLZ917764 WVV917558:WVV917764 N983094:N983300 JJ983094:JJ983300 TF983094:TF983300 ADB983094:ADB983300 AMX983094:AMX983300 AWT983094:AWT983300 BGP983094:BGP983300 BQL983094:BQL983300 CAH983094:CAH983300 CKD983094:CKD983300 CTZ983094:CTZ983300 DDV983094:DDV983300 DNR983094:DNR983300 DXN983094:DXN983300 EHJ983094:EHJ983300 ERF983094:ERF983300 FBB983094:FBB983300 FKX983094:FKX983300 FUT983094:FUT983300 GEP983094:GEP983300 GOL983094:GOL983300 GYH983094:GYH983300 HID983094:HID983300 HRZ983094:HRZ983300 IBV983094:IBV983300 ILR983094:ILR983300 IVN983094:IVN983300 JFJ983094:JFJ983300 JPF983094:JPF983300 JZB983094:JZB983300 KIX983094:KIX983300 KST983094:KST983300 LCP983094:LCP983300 LML983094:LML983300 LWH983094:LWH983300 MGD983094:MGD983300 MPZ983094:MPZ983300 MZV983094:MZV983300 NJR983094:NJR983300 NTN983094:NTN983300 ODJ983094:ODJ983300 ONF983094:ONF983300 OXB983094:OXB983300 PGX983094:PGX983300 PQT983094:PQT983300 QAP983094:QAP983300 QKL983094:QKL983300 QUH983094:QUH983300 RED983094:RED983300 RNZ983094:RNZ983300 RXV983094:RXV983300 SHR983094:SHR983300 SRN983094:SRN983300 TBJ983094:TBJ983300 TLF983094:TLF983300 TVB983094:TVB983300 UEX983094:UEX983300 UOT983094:UOT983300 UYP983094:UYP983300 VIL983094:VIL983300 VSH983094:VSH983300 WCD983094:WCD983300 WLZ983094:WLZ983300 WVV983094:WVV983300 N27:N28 JJ27:JJ28 TF27:TF28 ADB27:ADB28 AMX27:AMX28 AWT27:AWT28 BGP27:BGP28 BQL27:BQL28 CAH27:CAH28 CKD27:CKD28 CTZ27:CTZ28 DDV27:DDV28 DNR27:DNR28 DXN27:DXN28 EHJ27:EHJ28 ERF27:ERF28 FBB27:FBB28 FKX27:FKX28 FUT27:FUT28 GEP27:GEP28 GOL27:GOL28 GYH27:GYH28 HID27:HID28 HRZ27:HRZ28 IBV27:IBV28 ILR27:ILR28 IVN27:IVN28 JFJ27:JFJ28 JPF27:JPF28 JZB27:JZB28 KIX27:KIX28 KST27:KST28 LCP27:LCP28 LML27:LML28 LWH27:LWH28 MGD27:MGD28 MPZ27:MPZ28 MZV27:MZV28 NJR27:NJR28 NTN27:NTN28 ODJ27:ODJ28 ONF27:ONF28 OXB27:OXB28 PGX27:PGX28 PQT27:PQT28 QAP27:QAP28 QKL27:QKL28 QUH27:QUH28 RED27:RED28 RNZ27:RNZ28 RXV27:RXV28 SHR27:SHR28 SRN27:SRN28 TBJ27:TBJ28 TLF27:TLF28 TVB27:TVB28 UEX27:UEX28 UOT27:UOT28 UYP27:UYP28 VIL27:VIL28 VSH27:VSH28 WCD27:WCD28 WLZ27:WLZ28 WVV27:WVV28 N65563:N65564 JJ65563:JJ65564 TF65563:TF65564 ADB65563:ADB65564 AMX65563:AMX65564 AWT65563:AWT65564 BGP65563:BGP65564 BQL65563:BQL65564 CAH65563:CAH65564 CKD65563:CKD65564 CTZ65563:CTZ65564 DDV65563:DDV65564 DNR65563:DNR65564 DXN65563:DXN65564 EHJ65563:EHJ65564 ERF65563:ERF65564 FBB65563:FBB65564 FKX65563:FKX65564 FUT65563:FUT65564 GEP65563:GEP65564 GOL65563:GOL65564 GYH65563:GYH65564 HID65563:HID65564 HRZ65563:HRZ65564 IBV65563:IBV65564 ILR65563:ILR65564 IVN65563:IVN65564 JFJ65563:JFJ65564 JPF65563:JPF65564 JZB65563:JZB65564 KIX65563:KIX65564 KST65563:KST65564 LCP65563:LCP65564 LML65563:LML65564 LWH65563:LWH65564 MGD65563:MGD65564 MPZ65563:MPZ65564 MZV65563:MZV65564 NJR65563:NJR65564 NTN65563:NTN65564 ODJ65563:ODJ65564 ONF65563:ONF65564 OXB65563:OXB65564 PGX65563:PGX65564 PQT65563:PQT65564 QAP65563:QAP65564 QKL65563:QKL65564 QUH65563:QUH65564 RED65563:RED65564 RNZ65563:RNZ65564 RXV65563:RXV65564 SHR65563:SHR65564 SRN65563:SRN65564 TBJ65563:TBJ65564 TLF65563:TLF65564 TVB65563:TVB65564 UEX65563:UEX65564 UOT65563:UOT65564 UYP65563:UYP65564 VIL65563:VIL65564 VSH65563:VSH65564 WCD65563:WCD65564 WLZ65563:WLZ65564 WVV65563:WVV65564 N131099:N131100 JJ131099:JJ131100 TF131099:TF131100 ADB131099:ADB131100 AMX131099:AMX131100 AWT131099:AWT131100 BGP131099:BGP131100 BQL131099:BQL131100 CAH131099:CAH131100 CKD131099:CKD131100 CTZ131099:CTZ131100 DDV131099:DDV131100 DNR131099:DNR131100 DXN131099:DXN131100 EHJ131099:EHJ131100 ERF131099:ERF131100 FBB131099:FBB131100 FKX131099:FKX131100 FUT131099:FUT131100 GEP131099:GEP131100 GOL131099:GOL131100 GYH131099:GYH131100 HID131099:HID131100 HRZ131099:HRZ131100 IBV131099:IBV131100 ILR131099:ILR131100 IVN131099:IVN131100 JFJ131099:JFJ131100 JPF131099:JPF131100 JZB131099:JZB131100 KIX131099:KIX131100 KST131099:KST131100 LCP131099:LCP131100 LML131099:LML131100 LWH131099:LWH131100 MGD131099:MGD131100 MPZ131099:MPZ131100 MZV131099:MZV131100 NJR131099:NJR131100 NTN131099:NTN131100 ODJ131099:ODJ131100 ONF131099:ONF131100 OXB131099:OXB131100 PGX131099:PGX131100 PQT131099:PQT131100 QAP131099:QAP131100 QKL131099:QKL131100 QUH131099:QUH131100 RED131099:RED131100 RNZ131099:RNZ131100 RXV131099:RXV131100 SHR131099:SHR131100 SRN131099:SRN131100 TBJ131099:TBJ131100 TLF131099:TLF131100 TVB131099:TVB131100 UEX131099:UEX131100 UOT131099:UOT131100 UYP131099:UYP131100 VIL131099:VIL131100 VSH131099:VSH131100 WCD131099:WCD131100 WLZ131099:WLZ131100 WVV131099:WVV131100 N196635:N196636 JJ196635:JJ196636 TF196635:TF196636 ADB196635:ADB196636 AMX196635:AMX196636 AWT196635:AWT196636 BGP196635:BGP196636 BQL196635:BQL196636 CAH196635:CAH196636 CKD196635:CKD196636 CTZ196635:CTZ196636 DDV196635:DDV196636 DNR196635:DNR196636 DXN196635:DXN196636 EHJ196635:EHJ196636 ERF196635:ERF196636 FBB196635:FBB196636 FKX196635:FKX196636 FUT196635:FUT196636 GEP196635:GEP196636 GOL196635:GOL196636 GYH196635:GYH196636 HID196635:HID196636 HRZ196635:HRZ196636 IBV196635:IBV196636 ILR196635:ILR196636 IVN196635:IVN196636 JFJ196635:JFJ196636 JPF196635:JPF196636 JZB196635:JZB196636 KIX196635:KIX196636 KST196635:KST196636 LCP196635:LCP196636 LML196635:LML196636 LWH196635:LWH196636 MGD196635:MGD196636 MPZ196635:MPZ196636 MZV196635:MZV196636 NJR196635:NJR196636 NTN196635:NTN196636 ODJ196635:ODJ196636 ONF196635:ONF196636 OXB196635:OXB196636 PGX196635:PGX196636 PQT196635:PQT196636 QAP196635:QAP196636 QKL196635:QKL196636 QUH196635:QUH196636 RED196635:RED196636 RNZ196635:RNZ196636 RXV196635:RXV196636 SHR196635:SHR196636 SRN196635:SRN196636 TBJ196635:TBJ196636 TLF196635:TLF196636 TVB196635:TVB196636 UEX196635:UEX196636 UOT196635:UOT196636 UYP196635:UYP196636 VIL196635:VIL196636 VSH196635:VSH196636 WCD196635:WCD196636 WLZ196635:WLZ196636 WVV196635:WVV196636 N262171:N262172 JJ262171:JJ262172 TF262171:TF262172 ADB262171:ADB262172 AMX262171:AMX262172 AWT262171:AWT262172 BGP262171:BGP262172 BQL262171:BQL262172 CAH262171:CAH262172 CKD262171:CKD262172 CTZ262171:CTZ262172 DDV262171:DDV262172 DNR262171:DNR262172 DXN262171:DXN262172 EHJ262171:EHJ262172 ERF262171:ERF262172 FBB262171:FBB262172 FKX262171:FKX262172 FUT262171:FUT262172 GEP262171:GEP262172 GOL262171:GOL262172 GYH262171:GYH262172 HID262171:HID262172 HRZ262171:HRZ262172 IBV262171:IBV262172 ILR262171:ILR262172 IVN262171:IVN262172 JFJ262171:JFJ262172 JPF262171:JPF262172 JZB262171:JZB262172 KIX262171:KIX262172 KST262171:KST262172 LCP262171:LCP262172 LML262171:LML262172 LWH262171:LWH262172 MGD262171:MGD262172 MPZ262171:MPZ262172 MZV262171:MZV262172 NJR262171:NJR262172 NTN262171:NTN262172 ODJ262171:ODJ262172 ONF262171:ONF262172 OXB262171:OXB262172 PGX262171:PGX262172 PQT262171:PQT262172 QAP262171:QAP262172 QKL262171:QKL262172 QUH262171:QUH262172 RED262171:RED262172 RNZ262171:RNZ262172 RXV262171:RXV262172 SHR262171:SHR262172 SRN262171:SRN262172 TBJ262171:TBJ262172 TLF262171:TLF262172 TVB262171:TVB262172 UEX262171:UEX262172 UOT262171:UOT262172 UYP262171:UYP262172 VIL262171:VIL262172 VSH262171:VSH262172 WCD262171:WCD262172 WLZ262171:WLZ262172 WVV262171:WVV262172 N327707:N327708 JJ327707:JJ327708 TF327707:TF327708 ADB327707:ADB327708 AMX327707:AMX327708 AWT327707:AWT327708 BGP327707:BGP327708 BQL327707:BQL327708 CAH327707:CAH327708 CKD327707:CKD327708 CTZ327707:CTZ327708 DDV327707:DDV327708 DNR327707:DNR327708 DXN327707:DXN327708 EHJ327707:EHJ327708 ERF327707:ERF327708 FBB327707:FBB327708 FKX327707:FKX327708 FUT327707:FUT327708 GEP327707:GEP327708 GOL327707:GOL327708 GYH327707:GYH327708 HID327707:HID327708 HRZ327707:HRZ327708 IBV327707:IBV327708 ILR327707:ILR327708 IVN327707:IVN327708 JFJ327707:JFJ327708 JPF327707:JPF327708 JZB327707:JZB327708 KIX327707:KIX327708 KST327707:KST327708 LCP327707:LCP327708 LML327707:LML327708 LWH327707:LWH327708 MGD327707:MGD327708 MPZ327707:MPZ327708 MZV327707:MZV327708 NJR327707:NJR327708 NTN327707:NTN327708 ODJ327707:ODJ327708 ONF327707:ONF327708 OXB327707:OXB327708 PGX327707:PGX327708 PQT327707:PQT327708 QAP327707:QAP327708 QKL327707:QKL327708 QUH327707:QUH327708 RED327707:RED327708 RNZ327707:RNZ327708 RXV327707:RXV327708 SHR327707:SHR327708 SRN327707:SRN327708 TBJ327707:TBJ327708 TLF327707:TLF327708 TVB327707:TVB327708 UEX327707:UEX327708 UOT327707:UOT327708 UYP327707:UYP327708 VIL327707:VIL327708 VSH327707:VSH327708 WCD327707:WCD327708 WLZ327707:WLZ327708 WVV327707:WVV327708 N393243:N393244 JJ393243:JJ393244 TF393243:TF393244 ADB393243:ADB393244 AMX393243:AMX393244 AWT393243:AWT393244 BGP393243:BGP393244 BQL393243:BQL393244 CAH393243:CAH393244 CKD393243:CKD393244 CTZ393243:CTZ393244 DDV393243:DDV393244 DNR393243:DNR393244 DXN393243:DXN393244 EHJ393243:EHJ393244 ERF393243:ERF393244 FBB393243:FBB393244 FKX393243:FKX393244 FUT393243:FUT393244 GEP393243:GEP393244 GOL393243:GOL393244 GYH393243:GYH393244 HID393243:HID393244 HRZ393243:HRZ393244 IBV393243:IBV393244 ILR393243:ILR393244 IVN393243:IVN393244 JFJ393243:JFJ393244 JPF393243:JPF393244 JZB393243:JZB393244 KIX393243:KIX393244 KST393243:KST393244 LCP393243:LCP393244 LML393243:LML393244 LWH393243:LWH393244 MGD393243:MGD393244 MPZ393243:MPZ393244 MZV393243:MZV393244 NJR393243:NJR393244 NTN393243:NTN393244 ODJ393243:ODJ393244 ONF393243:ONF393244 OXB393243:OXB393244 PGX393243:PGX393244 PQT393243:PQT393244 QAP393243:QAP393244 QKL393243:QKL393244 QUH393243:QUH393244 RED393243:RED393244 RNZ393243:RNZ393244 RXV393243:RXV393244 SHR393243:SHR393244 SRN393243:SRN393244 TBJ393243:TBJ393244 TLF393243:TLF393244 TVB393243:TVB393244 UEX393243:UEX393244 UOT393243:UOT393244 UYP393243:UYP393244 VIL393243:VIL393244 VSH393243:VSH393244 WCD393243:WCD393244 WLZ393243:WLZ393244 WVV393243:WVV393244 N458779:N458780 JJ458779:JJ458780 TF458779:TF458780 ADB458779:ADB458780 AMX458779:AMX458780 AWT458779:AWT458780 BGP458779:BGP458780 BQL458779:BQL458780 CAH458779:CAH458780 CKD458779:CKD458780 CTZ458779:CTZ458780 DDV458779:DDV458780 DNR458779:DNR458780 DXN458779:DXN458780 EHJ458779:EHJ458780 ERF458779:ERF458780 FBB458779:FBB458780 FKX458779:FKX458780 FUT458779:FUT458780 GEP458779:GEP458780 GOL458779:GOL458780 GYH458779:GYH458780 HID458779:HID458780 HRZ458779:HRZ458780 IBV458779:IBV458780 ILR458779:ILR458780 IVN458779:IVN458780 JFJ458779:JFJ458780 JPF458779:JPF458780 JZB458779:JZB458780 KIX458779:KIX458780 KST458779:KST458780 LCP458779:LCP458780 LML458779:LML458780 LWH458779:LWH458780 MGD458779:MGD458780 MPZ458779:MPZ458780 MZV458779:MZV458780 NJR458779:NJR458780 NTN458779:NTN458780 ODJ458779:ODJ458780 ONF458779:ONF458780 OXB458779:OXB458780 PGX458779:PGX458780 PQT458779:PQT458780 QAP458779:QAP458780 QKL458779:QKL458780 QUH458779:QUH458780 RED458779:RED458780 RNZ458779:RNZ458780 RXV458779:RXV458780 SHR458779:SHR458780 SRN458779:SRN458780 TBJ458779:TBJ458780 TLF458779:TLF458780 TVB458779:TVB458780 UEX458779:UEX458780 UOT458779:UOT458780 UYP458779:UYP458780 VIL458779:VIL458780 VSH458779:VSH458780 WCD458779:WCD458780 WLZ458779:WLZ458780 WVV458779:WVV458780 N524315:N524316 JJ524315:JJ524316 TF524315:TF524316 ADB524315:ADB524316 AMX524315:AMX524316 AWT524315:AWT524316 BGP524315:BGP524316 BQL524315:BQL524316 CAH524315:CAH524316 CKD524315:CKD524316 CTZ524315:CTZ524316 DDV524315:DDV524316 DNR524315:DNR524316 DXN524315:DXN524316 EHJ524315:EHJ524316 ERF524315:ERF524316 FBB524315:FBB524316 FKX524315:FKX524316 FUT524315:FUT524316 GEP524315:GEP524316 GOL524315:GOL524316 GYH524315:GYH524316 HID524315:HID524316 HRZ524315:HRZ524316 IBV524315:IBV524316 ILR524315:ILR524316 IVN524315:IVN524316 JFJ524315:JFJ524316 JPF524315:JPF524316 JZB524315:JZB524316 KIX524315:KIX524316 KST524315:KST524316 LCP524315:LCP524316 LML524315:LML524316 LWH524315:LWH524316 MGD524315:MGD524316 MPZ524315:MPZ524316 MZV524315:MZV524316 NJR524315:NJR524316 NTN524315:NTN524316 ODJ524315:ODJ524316 ONF524315:ONF524316 OXB524315:OXB524316 PGX524315:PGX524316 PQT524315:PQT524316 QAP524315:QAP524316 QKL524315:QKL524316 QUH524315:QUH524316 RED524315:RED524316 RNZ524315:RNZ524316 RXV524315:RXV524316 SHR524315:SHR524316 SRN524315:SRN524316 TBJ524315:TBJ524316 TLF524315:TLF524316 TVB524315:TVB524316 UEX524315:UEX524316 UOT524315:UOT524316 UYP524315:UYP524316 VIL524315:VIL524316 VSH524315:VSH524316 WCD524315:WCD524316 WLZ524315:WLZ524316 WVV524315:WVV524316 N589851:N589852 JJ589851:JJ589852 TF589851:TF589852 ADB589851:ADB589852 AMX589851:AMX589852 AWT589851:AWT589852 BGP589851:BGP589852 BQL589851:BQL589852 CAH589851:CAH589852 CKD589851:CKD589852 CTZ589851:CTZ589852 DDV589851:DDV589852 DNR589851:DNR589852 DXN589851:DXN589852 EHJ589851:EHJ589852 ERF589851:ERF589852 FBB589851:FBB589852 FKX589851:FKX589852 FUT589851:FUT589852 GEP589851:GEP589852 GOL589851:GOL589852 GYH589851:GYH589852 HID589851:HID589852 HRZ589851:HRZ589852 IBV589851:IBV589852 ILR589851:ILR589852 IVN589851:IVN589852 JFJ589851:JFJ589852 JPF589851:JPF589852 JZB589851:JZB589852 KIX589851:KIX589852 KST589851:KST589852 LCP589851:LCP589852 LML589851:LML589852 LWH589851:LWH589852 MGD589851:MGD589852 MPZ589851:MPZ589852 MZV589851:MZV589852 NJR589851:NJR589852 NTN589851:NTN589852 ODJ589851:ODJ589852 ONF589851:ONF589852 OXB589851:OXB589852 PGX589851:PGX589852 PQT589851:PQT589852 QAP589851:QAP589852 QKL589851:QKL589852 QUH589851:QUH589852 RED589851:RED589852 RNZ589851:RNZ589852 RXV589851:RXV589852 SHR589851:SHR589852 SRN589851:SRN589852 TBJ589851:TBJ589852 TLF589851:TLF589852 TVB589851:TVB589852 UEX589851:UEX589852 UOT589851:UOT589852 UYP589851:UYP589852 VIL589851:VIL589852 VSH589851:VSH589852 WCD589851:WCD589852 WLZ589851:WLZ589852 WVV589851:WVV589852 N655387:N655388 JJ655387:JJ655388 TF655387:TF655388 ADB655387:ADB655388 AMX655387:AMX655388 AWT655387:AWT655388 BGP655387:BGP655388 BQL655387:BQL655388 CAH655387:CAH655388 CKD655387:CKD655388 CTZ655387:CTZ655388 DDV655387:DDV655388 DNR655387:DNR655388 DXN655387:DXN655388 EHJ655387:EHJ655388 ERF655387:ERF655388 FBB655387:FBB655388 FKX655387:FKX655388 FUT655387:FUT655388 GEP655387:GEP655388 GOL655387:GOL655388 GYH655387:GYH655388 HID655387:HID655388 HRZ655387:HRZ655388 IBV655387:IBV655388 ILR655387:ILR655388 IVN655387:IVN655388 JFJ655387:JFJ655388 JPF655387:JPF655388 JZB655387:JZB655388 KIX655387:KIX655388 KST655387:KST655388 LCP655387:LCP655388 LML655387:LML655388 LWH655387:LWH655388 MGD655387:MGD655388 MPZ655387:MPZ655388 MZV655387:MZV655388 NJR655387:NJR655388 NTN655387:NTN655388 ODJ655387:ODJ655388 ONF655387:ONF655388 OXB655387:OXB655388 PGX655387:PGX655388 PQT655387:PQT655388 QAP655387:QAP655388 QKL655387:QKL655388 QUH655387:QUH655388 RED655387:RED655388 RNZ655387:RNZ655388 RXV655387:RXV655388 SHR655387:SHR655388 SRN655387:SRN655388 TBJ655387:TBJ655388 TLF655387:TLF655388 TVB655387:TVB655388 UEX655387:UEX655388 UOT655387:UOT655388 UYP655387:UYP655388 VIL655387:VIL655388 VSH655387:VSH655388 WCD655387:WCD655388 WLZ655387:WLZ655388 WVV655387:WVV655388 N720923:N720924 JJ720923:JJ720924 TF720923:TF720924 ADB720923:ADB720924 AMX720923:AMX720924 AWT720923:AWT720924 BGP720923:BGP720924 BQL720923:BQL720924 CAH720923:CAH720924 CKD720923:CKD720924 CTZ720923:CTZ720924 DDV720923:DDV720924 DNR720923:DNR720924 DXN720923:DXN720924 EHJ720923:EHJ720924 ERF720923:ERF720924 FBB720923:FBB720924 FKX720923:FKX720924 FUT720923:FUT720924 GEP720923:GEP720924 GOL720923:GOL720924 GYH720923:GYH720924 HID720923:HID720924 HRZ720923:HRZ720924 IBV720923:IBV720924 ILR720923:ILR720924 IVN720923:IVN720924 JFJ720923:JFJ720924 JPF720923:JPF720924 JZB720923:JZB720924 KIX720923:KIX720924 KST720923:KST720924 LCP720923:LCP720924 LML720923:LML720924 LWH720923:LWH720924 MGD720923:MGD720924 MPZ720923:MPZ720924 MZV720923:MZV720924 NJR720923:NJR720924 NTN720923:NTN720924 ODJ720923:ODJ720924 ONF720923:ONF720924 OXB720923:OXB720924 PGX720923:PGX720924 PQT720923:PQT720924 QAP720923:QAP720924 QKL720923:QKL720924 QUH720923:QUH720924 RED720923:RED720924 RNZ720923:RNZ720924 RXV720923:RXV720924 SHR720923:SHR720924 SRN720923:SRN720924 TBJ720923:TBJ720924 TLF720923:TLF720924 TVB720923:TVB720924 UEX720923:UEX720924 UOT720923:UOT720924 UYP720923:UYP720924 VIL720923:VIL720924 VSH720923:VSH720924 WCD720923:WCD720924 WLZ720923:WLZ720924 WVV720923:WVV720924 N786459:N786460 JJ786459:JJ786460 TF786459:TF786460 ADB786459:ADB786460 AMX786459:AMX786460 AWT786459:AWT786460 BGP786459:BGP786460 BQL786459:BQL786460 CAH786459:CAH786460 CKD786459:CKD786460 CTZ786459:CTZ786460 DDV786459:DDV786460 DNR786459:DNR786460 DXN786459:DXN786460 EHJ786459:EHJ786460 ERF786459:ERF786460 FBB786459:FBB786460 FKX786459:FKX786460 FUT786459:FUT786460 GEP786459:GEP786460 GOL786459:GOL786460 GYH786459:GYH786460 HID786459:HID786460 HRZ786459:HRZ786460 IBV786459:IBV786460 ILR786459:ILR786460 IVN786459:IVN786460 JFJ786459:JFJ786460 JPF786459:JPF786460 JZB786459:JZB786460 KIX786459:KIX786460 KST786459:KST786460 LCP786459:LCP786460 LML786459:LML786460 LWH786459:LWH786460 MGD786459:MGD786460 MPZ786459:MPZ786460 MZV786459:MZV786460 NJR786459:NJR786460 NTN786459:NTN786460 ODJ786459:ODJ786460 ONF786459:ONF786460 OXB786459:OXB786460 PGX786459:PGX786460 PQT786459:PQT786460 QAP786459:QAP786460 QKL786459:QKL786460 QUH786459:QUH786460 RED786459:RED786460 RNZ786459:RNZ786460 RXV786459:RXV786460 SHR786459:SHR786460 SRN786459:SRN786460 TBJ786459:TBJ786460 TLF786459:TLF786460 TVB786459:TVB786460 UEX786459:UEX786460 UOT786459:UOT786460 UYP786459:UYP786460 VIL786459:VIL786460 VSH786459:VSH786460 WCD786459:WCD786460 WLZ786459:WLZ786460 WVV786459:WVV786460 N851995:N851996 JJ851995:JJ851996 TF851995:TF851996 ADB851995:ADB851996 AMX851995:AMX851996 AWT851995:AWT851996 BGP851995:BGP851996 BQL851995:BQL851996 CAH851995:CAH851996 CKD851995:CKD851996 CTZ851995:CTZ851996 DDV851995:DDV851996 DNR851995:DNR851996 DXN851995:DXN851996 EHJ851995:EHJ851996 ERF851995:ERF851996 FBB851995:FBB851996 FKX851995:FKX851996 FUT851995:FUT851996 GEP851995:GEP851996 GOL851995:GOL851996 GYH851995:GYH851996 HID851995:HID851996 HRZ851995:HRZ851996 IBV851995:IBV851996 ILR851995:ILR851996 IVN851995:IVN851996 JFJ851995:JFJ851996 JPF851995:JPF851996 JZB851995:JZB851996 KIX851995:KIX851996 KST851995:KST851996 LCP851995:LCP851996 LML851995:LML851996 LWH851995:LWH851996 MGD851995:MGD851996 MPZ851995:MPZ851996 MZV851995:MZV851996 NJR851995:NJR851996 NTN851995:NTN851996 ODJ851995:ODJ851996 ONF851995:ONF851996 OXB851995:OXB851996 PGX851995:PGX851996 PQT851995:PQT851996 QAP851995:QAP851996 QKL851995:QKL851996 QUH851995:QUH851996 RED851995:RED851996 RNZ851995:RNZ851996 RXV851995:RXV851996 SHR851995:SHR851996 SRN851995:SRN851996 TBJ851995:TBJ851996 TLF851995:TLF851996 TVB851995:TVB851996 UEX851995:UEX851996 UOT851995:UOT851996 UYP851995:UYP851996 VIL851995:VIL851996 VSH851995:VSH851996 WCD851995:WCD851996 WLZ851995:WLZ851996 WVV851995:WVV851996 N917531:N917532 JJ917531:JJ917532 TF917531:TF917532 ADB917531:ADB917532 AMX917531:AMX917532 AWT917531:AWT917532 BGP917531:BGP917532 BQL917531:BQL917532 CAH917531:CAH917532 CKD917531:CKD917532 CTZ917531:CTZ917532 DDV917531:DDV917532 DNR917531:DNR917532 DXN917531:DXN917532 EHJ917531:EHJ917532 ERF917531:ERF917532 FBB917531:FBB917532 FKX917531:FKX917532 FUT917531:FUT917532 GEP917531:GEP917532 GOL917531:GOL917532 GYH917531:GYH917532 HID917531:HID917532 HRZ917531:HRZ917532 IBV917531:IBV917532 ILR917531:ILR917532 IVN917531:IVN917532 JFJ917531:JFJ917532 JPF917531:JPF917532 JZB917531:JZB917532 KIX917531:KIX917532 KST917531:KST917532 LCP917531:LCP917532 LML917531:LML917532 LWH917531:LWH917532 MGD917531:MGD917532 MPZ917531:MPZ917532 MZV917531:MZV917532 NJR917531:NJR917532 NTN917531:NTN917532 ODJ917531:ODJ917532 ONF917531:ONF917532 OXB917531:OXB917532 PGX917531:PGX917532 PQT917531:PQT917532 QAP917531:QAP917532 QKL917531:QKL917532 QUH917531:QUH917532 RED917531:RED917532 RNZ917531:RNZ917532 RXV917531:RXV917532 SHR917531:SHR917532 SRN917531:SRN917532 TBJ917531:TBJ917532 TLF917531:TLF917532 TVB917531:TVB917532 UEX917531:UEX917532 UOT917531:UOT917532 UYP917531:UYP917532 VIL917531:VIL917532 VSH917531:VSH917532 WCD917531:WCD917532 WLZ917531:WLZ917532 WVV917531:WVV917532 N983067:N983068 JJ983067:JJ983068 TF983067:TF983068 ADB983067:ADB983068 AMX983067:AMX983068 AWT983067:AWT983068 BGP983067:BGP983068 BQL983067:BQL983068 CAH983067:CAH983068 CKD983067:CKD983068 CTZ983067:CTZ983068 DDV983067:DDV983068 DNR983067:DNR983068 DXN983067:DXN983068 EHJ983067:EHJ983068 ERF983067:ERF983068 FBB983067:FBB983068 FKX983067:FKX983068 FUT983067:FUT983068 GEP983067:GEP983068 GOL983067:GOL983068 GYH983067:GYH983068 HID983067:HID983068 HRZ983067:HRZ983068 IBV983067:IBV983068 ILR983067:ILR983068 IVN983067:IVN983068 JFJ983067:JFJ983068 JPF983067:JPF983068 JZB983067:JZB983068 KIX983067:KIX983068 KST983067:KST983068 LCP983067:LCP983068 LML983067:LML983068 LWH983067:LWH983068 MGD983067:MGD983068 MPZ983067:MPZ983068 MZV983067:MZV983068 NJR983067:NJR983068 NTN983067:NTN983068 ODJ983067:ODJ983068 ONF983067:ONF983068 OXB983067:OXB983068 PGX983067:PGX983068 PQT983067:PQT983068 QAP983067:QAP983068 QKL983067:QKL983068 QUH983067:QUH983068 RED983067:RED983068 RNZ983067:RNZ983068 RXV983067:RXV983068 SHR983067:SHR983068 SRN983067:SRN983068 TBJ983067:TBJ983068 TLF983067:TLF983068 TVB983067:TVB983068 UEX983067:UEX983068 UOT983067:UOT983068 UYP983067:UYP983068 VIL983067:VIL983068 VSH983067:VSH983068 WCD983067:WCD983068 WLZ983067:WLZ983068 WVV983067:WVV983068 N3:N7 JJ3:JJ7 TF3:TF7 ADB3:ADB7 AMX3:AMX7 AWT3:AWT7 BGP3:BGP7 BQL3:BQL7 CAH3:CAH7 CKD3:CKD7 CTZ3:CTZ7 DDV3:DDV7 DNR3:DNR7 DXN3:DXN7 EHJ3:EHJ7 ERF3:ERF7 FBB3:FBB7 FKX3:FKX7 FUT3:FUT7 GEP3:GEP7 GOL3:GOL7 GYH3:GYH7 HID3:HID7 HRZ3:HRZ7 IBV3:IBV7 ILR3:ILR7 IVN3:IVN7 JFJ3:JFJ7 JPF3:JPF7 JZB3:JZB7 KIX3:KIX7 KST3:KST7 LCP3:LCP7 LML3:LML7 LWH3:LWH7 MGD3:MGD7 MPZ3:MPZ7 MZV3:MZV7 NJR3:NJR7 NTN3:NTN7 ODJ3:ODJ7 ONF3:ONF7 OXB3:OXB7 PGX3:PGX7 PQT3:PQT7 QAP3:QAP7 QKL3:QKL7 QUH3:QUH7 RED3:RED7 RNZ3:RNZ7 RXV3:RXV7 SHR3:SHR7 SRN3:SRN7 TBJ3:TBJ7 TLF3:TLF7 TVB3:TVB7 UEX3:UEX7 UOT3:UOT7 UYP3:UYP7 VIL3:VIL7 VSH3:VSH7 WCD3:WCD7 WLZ3:WLZ7 WVV3:WVV7 N65539:N65543 JJ65539:JJ65543 TF65539:TF65543 ADB65539:ADB65543 AMX65539:AMX65543 AWT65539:AWT65543 BGP65539:BGP65543 BQL65539:BQL65543 CAH65539:CAH65543 CKD65539:CKD65543 CTZ65539:CTZ65543 DDV65539:DDV65543 DNR65539:DNR65543 DXN65539:DXN65543 EHJ65539:EHJ65543 ERF65539:ERF65543 FBB65539:FBB65543 FKX65539:FKX65543 FUT65539:FUT65543 GEP65539:GEP65543 GOL65539:GOL65543 GYH65539:GYH65543 HID65539:HID65543 HRZ65539:HRZ65543 IBV65539:IBV65543 ILR65539:ILR65543 IVN65539:IVN65543 JFJ65539:JFJ65543 JPF65539:JPF65543 JZB65539:JZB65543 KIX65539:KIX65543 KST65539:KST65543 LCP65539:LCP65543 LML65539:LML65543 LWH65539:LWH65543 MGD65539:MGD65543 MPZ65539:MPZ65543 MZV65539:MZV65543 NJR65539:NJR65543 NTN65539:NTN65543 ODJ65539:ODJ65543 ONF65539:ONF65543 OXB65539:OXB65543 PGX65539:PGX65543 PQT65539:PQT65543 QAP65539:QAP65543 QKL65539:QKL65543 QUH65539:QUH65543 RED65539:RED65543 RNZ65539:RNZ65543 RXV65539:RXV65543 SHR65539:SHR65543 SRN65539:SRN65543 TBJ65539:TBJ65543 TLF65539:TLF65543 TVB65539:TVB65543 UEX65539:UEX65543 UOT65539:UOT65543 UYP65539:UYP65543 VIL65539:VIL65543 VSH65539:VSH65543 WCD65539:WCD65543 WLZ65539:WLZ65543 WVV65539:WVV65543 N131075:N131079 JJ131075:JJ131079 TF131075:TF131079 ADB131075:ADB131079 AMX131075:AMX131079 AWT131075:AWT131079 BGP131075:BGP131079 BQL131075:BQL131079 CAH131075:CAH131079 CKD131075:CKD131079 CTZ131075:CTZ131079 DDV131075:DDV131079 DNR131075:DNR131079 DXN131075:DXN131079 EHJ131075:EHJ131079 ERF131075:ERF131079 FBB131075:FBB131079 FKX131075:FKX131079 FUT131075:FUT131079 GEP131075:GEP131079 GOL131075:GOL131079 GYH131075:GYH131079 HID131075:HID131079 HRZ131075:HRZ131079 IBV131075:IBV131079 ILR131075:ILR131079 IVN131075:IVN131079 JFJ131075:JFJ131079 JPF131075:JPF131079 JZB131075:JZB131079 KIX131075:KIX131079 KST131075:KST131079 LCP131075:LCP131079 LML131075:LML131079 LWH131075:LWH131079 MGD131075:MGD131079 MPZ131075:MPZ131079 MZV131075:MZV131079 NJR131075:NJR131079 NTN131075:NTN131079 ODJ131075:ODJ131079 ONF131075:ONF131079 OXB131075:OXB131079 PGX131075:PGX131079 PQT131075:PQT131079 QAP131075:QAP131079 QKL131075:QKL131079 QUH131075:QUH131079 RED131075:RED131079 RNZ131075:RNZ131079 RXV131075:RXV131079 SHR131075:SHR131079 SRN131075:SRN131079 TBJ131075:TBJ131079 TLF131075:TLF131079 TVB131075:TVB131079 UEX131075:UEX131079 UOT131075:UOT131079 UYP131075:UYP131079 VIL131075:VIL131079 VSH131075:VSH131079 WCD131075:WCD131079 WLZ131075:WLZ131079 WVV131075:WVV131079 N196611:N196615 JJ196611:JJ196615 TF196611:TF196615 ADB196611:ADB196615 AMX196611:AMX196615 AWT196611:AWT196615 BGP196611:BGP196615 BQL196611:BQL196615 CAH196611:CAH196615 CKD196611:CKD196615 CTZ196611:CTZ196615 DDV196611:DDV196615 DNR196611:DNR196615 DXN196611:DXN196615 EHJ196611:EHJ196615 ERF196611:ERF196615 FBB196611:FBB196615 FKX196611:FKX196615 FUT196611:FUT196615 GEP196611:GEP196615 GOL196611:GOL196615 GYH196611:GYH196615 HID196611:HID196615 HRZ196611:HRZ196615 IBV196611:IBV196615 ILR196611:ILR196615 IVN196611:IVN196615 JFJ196611:JFJ196615 JPF196611:JPF196615 JZB196611:JZB196615 KIX196611:KIX196615 KST196611:KST196615 LCP196611:LCP196615 LML196611:LML196615 LWH196611:LWH196615 MGD196611:MGD196615 MPZ196611:MPZ196615 MZV196611:MZV196615 NJR196611:NJR196615 NTN196611:NTN196615 ODJ196611:ODJ196615 ONF196611:ONF196615 OXB196611:OXB196615 PGX196611:PGX196615 PQT196611:PQT196615 QAP196611:QAP196615 QKL196611:QKL196615 QUH196611:QUH196615 RED196611:RED196615 RNZ196611:RNZ196615 RXV196611:RXV196615 SHR196611:SHR196615 SRN196611:SRN196615 TBJ196611:TBJ196615 TLF196611:TLF196615 TVB196611:TVB196615 UEX196611:UEX196615 UOT196611:UOT196615 UYP196611:UYP196615 VIL196611:VIL196615 VSH196611:VSH196615 WCD196611:WCD196615 WLZ196611:WLZ196615 WVV196611:WVV196615 N262147:N262151 JJ262147:JJ262151 TF262147:TF262151 ADB262147:ADB262151 AMX262147:AMX262151 AWT262147:AWT262151 BGP262147:BGP262151 BQL262147:BQL262151 CAH262147:CAH262151 CKD262147:CKD262151 CTZ262147:CTZ262151 DDV262147:DDV262151 DNR262147:DNR262151 DXN262147:DXN262151 EHJ262147:EHJ262151 ERF262147:ERF262151 FBB262147:FBB262151 FKX262147:FKX262151 FUT262147:FUT262151 GEP262147:GEP262151 GOL262147:GOL262151 GYH262147:GYH262151 HID262147:HID262151 HRZ262147:HRZ262151 IBV262147:IBV262151 ILR262147:ILR262151 IVN262147:IVN262151 JFJ262147:JFJ262151 JPF262147:JPF262151 JZB262147:JZB262151 KIX262147:KIX262151 KST262147:KST262151 LCP262147:LCP262151 LML262147:LML262151 LWH262147:LWH262151 MGD262147:MGD262151 MPZ262147:MPZ262151 MZV262147:MZV262151 NJR262147:NJR262151 NTN262147:NTN262151 ODJ262147:ODJ262151 ONF262147:ONF262151 OXB262147:OXB262151 PGX262147:PGX262151 PQT262147:PQT262151 QAP262147:QAP262151 QKL262147:QKL262151 QUH262147:QUH262151 RED262147:RED262151 RNZ262147:RNZ262151 RXV262147:RXV262151 SHR262147:SHR262151 SRN262147:SRN262151 TBJ262147:TBJ262151 TLF262147:TLF262151 TVB262147:TVB262151 UEX262147:UEX262151 UOT262147:UOT262151 UYP262147:UYP262151 VIL262147:VIL262151 VSH262147:VSH262151 WCD262147:WCD262151 WLZ262147:WLZ262151 WVV262147:WVV262151 N327683:N327687 JJ327683:JJ327687 TF327683:TF327687 ADB327683:ADB327687 AMX327683:AMX327687 AWT327683:AWT327687 BGP327683:BGP327687 BQL327683:BQL327687 CAH327683:CAH327687 CKD327683:CKD327687 CTZ327683:CTZ327687 DDV327683:DDV327687 DNR327683:DNR327687 DXN327683:DXN327687 EHJ327683:EHJ327687 ERF327683:ERF327687 FBB327683:FBB327687 FKX327683:FKX327687 FUT327683:FUT327687 GEP327683:GEP327687 GOL327683:GOL327687 GYH327683:GYH327687 HID327683:HID327687 HRZ327683:HRZ327687 IBV327683:IBV327687 ILR327683:ILR327687 IVN327683:IVN327687 JFJ327683:JFJ327687 JPF327683:JPF327687 JZB327683:JZB327687 KIX327683:KIX327687 KST327683:KST327687 LCP327683:LCP327687 LML327683:LML327687 LWH327683:LWH327687 MGD327683:MGD327687 MPZ327683:MPZ327687 MZV327683:MZV327687 NJR327683:NJR327687 NTN327683:NTN327687 ODJ327683:ODJ327687 ONF327683:ONF327687 OXB327683:OXB327687 PGX327683:PGX327687 PQT327683:PQT327687 QAP327683:QAP327687 QKL327683:QKL327687 QUH327683:QUH327687 RED327683:RED327687 RNZ327683:RNZ327687 RXV327683:RXV327687 SHR327683:SHR327687 SRN327683:SRN327687 TBJ327683:TBJ327687 TLF327683:TLF327687 TVB327683:TVB327687 UEX327683:UEX327687 UOT327683:UOT327687 UYP327683:UYP327687 VIL327683:VIL327687 VSH327683:VSH327687 WCD327683:WCD327687 WLZ327683:WLZ327687 WVV327683:WVV327687 N393219:N393223 JJ393219:JJ393223 TF393219:TF393223 ADB393219:ADB393223 AMX393219:AMX393223 AWT393219:AWT393223 BGP393219:BGP393223 BQL393219:BQL393223 CAH393219:CAH393223 CKD393219:CKD393223 CTZ393219:CTZ393223 DDV393219:DDV393223 DNR393219:DNR393223 DXN393219:DXN393223 EHJ393219:EHJ393223 ERF393219:ERF393223 FBB393219:FBB393223 FKX393219:FKX393223 FUT393219:FUT393223 GEP393219:GEP393223 GOL393219:GOL393223 GYH393219:GYH393223 HID393219:HID393223 HRZ393219:HRZ393223 IBV393219:IBV393223 ILR393219:ILR393223 IVN393219:IVN393223 JFJ393219:JFJ393223 JPF393219:JPF393223 JZB393219:JZB393223 KIX393219:KIX393223 KST393219:KST393223 LCP393219:LCP393223 LML393219:LML393223 LWH393219:LWH393223 MGD393219:MGD393223 MPZ393219:MPZ393223 MZV393219:MZV393223 NJR393219:NJR393223 NTN393219:NTN393223 ODJ393219:ODJ393223 ONF393219:ONF393223 OXB393219:OXB393223 PGX393219:PGX393223 PQT393219:PQT393223 QAP393219:QAP393223 QKL393219:QKL393223 QUH393219:QUH393223 RED393219:RED393223 RNZ393219:RNZ393223 RXV393219:RXV393223 SHR393219:SHR393223 SRN393219:SRN393223 TBJ393219:TBJ393223 TLF393219:TLF393223 TVB393219:TVB393223 UEX393219:UEX393223 UOT393219:UOT393223 UYP393219:UYP393223 VIL393219:VIL393223 VSH393219:VSH393223 WCD393219:WCD393223 WLZ393219:WLZ393223 WVV393219:WVV393223 N458755:N458759 JJ458755:JJ458759 TF458755:TF458759 ADB458755:ADB458759 AMX458755:AMX458759 AWT458755:AWT458759 BGP458755:BGP458759 BQL458755:BQL458759 CAH458755:CAH458759 CKD458755:CKD458759 CTZ458755:CTZ458759 DDV458755:DDV458759 DNR458755:DNR458759 DXN458755:DXN458759 EHJ458755:EHJ458759 ERF458755:ERF458759 FBB458755:FBB458759 FKX458755:FKX458759 FUT458755:FUT458759 GEP458755:GEP458759 GOL458755:GOL458759 GYH458755:GYH458759 HID458755:HID458759 HRZ458755:HRZ458759 IBV458755:IBV458759 ILR458755:ILR458759 IVN458755:IVN458759 JFJ458755:JFJ458759 JPF458755:JPF458759 JZB458755:JZB458759 KIX458755:KIX458759 KST458755:KST458759 LCP458755:LCP458759 LML458755:LML458759 LWH458755:LWH458759 MGD458755:MGD458759 MPZ458755:MPZ458759 MZV458755:MZV458759 NJR458755:NJR458759 NTN458755:NTN458759 ODJ458755:ODJ458759 ONF458755:ONF458759 OXB458755:OXB458759 PGX458755:PGX458759 PQT458755:PQT458759 QAP458755:QAP458759 QKL458755:QKL458759 QUH458755:QUH458759 RED458755:RED458759 RNZ458755:RNZ458759 RXV458755:RXV458759 SHR458755:SHR458759 SRN458755:SRN458759 TBJ458755:TBJ458759 TLF458755:TLF458759 TVB458755:TVB458759 UEX458755:UEX458759 UOT458755:UOT458759 UYP458755:UYP458759 VIL458755:VIL458759 VSH458755:VSH458759 WCD458755:WCD458759 WLZ458755:WLZ458759 WVV458755:WVV458759 N524291:N524295 JJ524291:JJ524295 TF524291:TF524295 ADB524291:ADB524295 AMX524291:AMX524295 AWT524291:AWT524295 BGP524291:BGP524295 BQL524291:BQL524295 CAH524291:CAH524295 CKD524291:CKD524295 CTZ524291:CTZ524295 DDV524291:DDV524295 DNR524291:DNR524295 DXN524291:DXN524295 EHJ524291:EHJ524295 ERF524291:ERF524295 FBB524291:FBB524295 FKX524291:FKX524295 FUT524291:FUT524295 GEP524291:GEP524295 GOL524291:GOL524295 GYH524291:GYH524295 HID524291:HID524295 HRZ524291:HRZ524295 IBV524291:IBV524295 ILR524291:ILR524295 IVN524291:IVN524295 JFJ524291:JFJ524295 JPF524291:JPF524295 JZB524291:JZB524295 KIX524291:KIX524295 KST524291:KST524295 LCP524291:LCP524295 LML524291:LML524295 LWH524291:LWH524295 MGD524291:MGD524295 MPZ524291:MPZ524295 MZV524291:MZV524295 NJR524291:NJR524295 NTN524291:NTN524295 ODJ524291:ODJ524295 ONF524291:ONF524295 OXB524291:OXB524295 PGX524291:PGX524295 PQT524291:PQT524295 QAP524291:QAP524295 QKL524291:QKL524295 QUH524291:QUH524295 RED524291:RED524295 RNZ524291:RNZ524295 RXV524291:RXV524295 SHR524291:SHR524295 SRN524291:SRN524295 TBJ524291:TBJ524295 TLF524291:TLF524295 TVB524291:TVB524295 UEX524291:UEX524295 UOT524291:UOT524295 UYP524291:UYP524295 VIL524291:VIL524295 VSH524291:VSH524295 WCD524291:WCD524295 WLZ524291:WLZ524295 WVV524291:WVV524295 N589827:N589831 JJ589827:JJ589831 TF589827:TF589831 ADB589827:ADB589831 AMX589827:AMX589831 AWT589827:AWT589831 BGP589827:BGP589831 BQL589827:BQL589831 CAH589827:CAH589831 CKD589827:CKD589831 CTZ589827:CTZ589831 DDV589827:DDV589831 DNR589827:DNR589831 DXN589827:DXN589831 EHJ589827:EHJ589831 ERF589827:ERF589831 FBB589827:FBB589831 FKX589827:FKX589831 FUT589827:FUT589831 GEP589827:GEP589831 GOL589827:GOL589831 GYH589827:GYH589831 HID589827:HID589831 HRZ589827:HRZ589831 IBV589827:IBV589831 ILR589827:ILR589831 IVN589827:IVN589831 JFJ589827:JFJ589831 JPF589827:JPF589831 JZB589827:JZB589831 KIX589827:KIX589831 KST589827:KST589831 LCP589827:LCP589831 LML589827:LML589831 LWH589827:LWH589831 MGD589827:MGD589831 MPZ589827:MPZ589831 MZV589827:MZV589831 NJR589827:NJR589831 NTN589827:NTN589831 ODJ589827:ODJ589831 ONF589827:ONF589831 OXB589827:OXB589831 PGX589827:PGX589831 PQT589827:PQT589831 QAP589827:QAP589831 QKL589827:QKL589831 QUH589827:QUH589831 RED589827:RED589831 RNZ589827:RNZ589831 RXV589827:RXV589831 SHR589827:SHR589831 SRN589827:SRN589831 TBJ589827:TBJ589831 TLF589827:TLF589831 TVB589827:TVB589831 UEX589827:UEX589831 UOT589827:UOT589831 UYP589827:UYP589831 VIL589827:VIL589831 VSH589827:VSH589831 WCD589827:WCD589831 WLZ589827:WLZ589831 WVV589827:WVV589831 N655363:N655367 JJ655363:JJ655367 TF655363:TF655367 ADB655363:ADB655367 AMX655363:AMX655367 AWT655363:AWT655367 BGP655363:BGP655367 BQL655363:BQL655367 CAH655363:CAH655367 CKD655363:CKD655367 CTZ655363:CTZ655367 DDV655363:DDV655367 DNR655363:DNR655367 DXN655363:DXN655367 EHJ655363:EHJ655367 ERF655363:ERF655367 FBB655363:FBB655367 FKX655363:FKX655367 FUT655363:FUT655367 GEP655363:GEP655367 GOL655363:GOL655367 GYH655363:GYH655367 HID655363:HID655367 HRZ655363:HRZ655367 IBV655363:IBV655367 ILR655363:ILR655367 IVN655363:IVN655367 JFJ655363:JFJ655367 JPF655363:JPF655367 JZB655363:JZB655367 KIX655363:KIX655367 KST655363:KST655367 LCP655363:LCP655367 LML655363:LML655367 LWH655363:LWH655367 MGD655363:MGD655367 MPZ655363:MPZ655367 MZV655363:MZV655367 NJR655363:NJR655367 NTN655363:NTN655367 ODJ655363:ODJ655367 ONF655363:ONF655367 OXB655363:OXB655367 PGX655363:PGX655367 PQT655363:PQT655367 QAP655363:QAP655367 QKL655363:QKL655367 QUH655363:QUH655367 RED655363:RED655367 RNZ655363:RNZ655367 RXV655363:RXV655367 SHR655363:SHR655367 SRN655363:SRN655367 TBJ655363:TBJ655367 TLF655363:TLF655367 TVB655363:TVB655367 UEX655363:UEX655367 UOT655363:UOT655367 UYP655363:UYP655367 VIL655363:VIL655367 VSH655363:VSH655367 WCD655363:WCD655367 WLZ655363:WLZ655367 WVV655363:WVV655367 N720899:N720903 JJ720899:JJ720903 TF720899:TF720903 ADB720899:ADB720903 AMX720899:AMX720903 AWT720899:AWT720903 BGP720899:BGP720903 BQL720899:BQL720903 CAH720899:CAH720903 CKD720899:CKD720903 CTZ720899:CTZ720903 DDV720899:DDV720903 DNR720899:DNR720903 DXN720899:DXN720903 EHJ720899:EHJ720903 ERF720899:ERF720903 FBB720899:FBB720903 FKX720899:FKX720903 FUT720899:FUT720903 GEP720899:GEP720903 GOL720899:GOL720903 GYH720899:GYH720903 HID720899:HID720903 HRZ720899:HRZ720903 IBV720899:IBV720903 ILR720899:ILR720903 IVN720899:IVN720903 JFJ720899:JFJ720903 JPF720899:JPF720903 JZB720899:JZB720903 KIX720899:KIX720903 KST720899:KST720903 LCP720899:LCP720903 LML720899:LML720903 LWH720899:LWH720903 MGD720899:MGD720903 MPZ720899:MPZ720903 MZV720899:MZV720903 NJR720899:NJR720903 NTN720899:NTN720903 ODJ720899:ODJ720903 ONF720899:ONF720903 OXB720899:OXB720903 PGX720899:PGX720903 PQT720899:PQT720903 QAP720899:QAP720903 QKL720899:QKL720903 QUH720899:QUH720903 RED720899:RED720903 RNZ720899:RNZ720903 RXV720899:RXV720903 SHR720899:SHR720903 SRN720899:SRN720903 TBJ720899:TBJ720903 TLF720899:TLF720903 TVB720899:TVB720903 UEX720899:UEX720903 UOT720899:UOT720903 UYP720899:UYP720903 VIL720899:VIL720903 VSH720899:VSH720903 WCD720899:WCD720903 WLZ720899:WLZ720903 WVV720899:WVV720903 N786435:N786439 JJ786435:JJ786439 TF786435:TF786439 ADB786435:ADB786439 AMX786435:AMX786439 AWT786435:AWT786439 BGP786435:BGP786439 BQL786435:BQL786439 CAH786435:CAH786439 CKD786435:CKD786439 CTZ786435:CTZ786439 DDV786435:DDV786439 DNR786435:DNR786439 DXN786435:DXN786439 EHJ786435:EHJ786439 ERF786435:ERF786439 FBB786435:FBB786439 FKX786435:FKX786439 FUT786435:FUT786439 GEP786435:GEP786439 GOL786435:GOL786439 GYH786435:GYH786439 HID786435:HID786439 HRZ786435:HRZ786439 IBV786435:IBV786439 ILR786435:ILR786439 IVN786435:IVN786439 JFJ786435:JFJ786439 JPF786435:JPF786439 JZB786435:JZB786439 KIX786435:KIX786439 KST786435:KST786439 LCP786435:LCP786439 LML786435:LML786439 LWH786435:LWH786439 MGD786435:MGD786439 MPZ786435:MPZ786439 MZV786435:MZV786439 NJR786435:NJR786439 NTN786435:NTN786439 ODJ786435:ODJ786439 ONF786435:ONF786439 OXB786435:OXB786439 PGX786435:PGX786439 PQT786435:PQT786439 QAP786435:QAP786439 QKL786435:QKL786439 QUH786435:QUH786439 RED786435:RED786439 RNZ786435:RNZ786439 RXV786435:RXV786439 SHR786435:SHR786439 SRN786435:SRN786439 TBJ786435:TBJ786439 TLF786435:TLF786439 TVB786435:TVB786439 UEX786435:UEX786439 UOT786435:UOT786439 UYP786435:UYP786439 VIL786435:VIL786439 VSH786435:VSH786439 WCD786435:WCD786439 WLZ786435:WLZ786439 WVV786435:WVV786439 N851971:N851975 JJ851971:JJ851975 TF851971:TF851975 ADB851971:ADB851975 AMX851971:AMX851975 AWT851971:AWT851975 BGP851971:BGP851975 BQL851971:BQL851975 CAH851971:CAH851975 CKD851971:CKD851975 CTZ851971:CTZ851975 DDV851971:DDV851975 DNR851971:DNR851975 DXN851971:DXN851975 EHJ851971:EHJ851975 ERF851971:ERF851975 FBB851971:FBB851975 FKX851971:FKX851975 FUT851971:FUT851975 GEP851971:GEP851975 GOL851971:GOL851975 GYH851971:GYH851975 HID851971:HID851975 HRZ851971:HRZ851975 IBV851971:IBV851975 ILR851971:ILR851975 IVN851971:IVN851975 JFJ851971:JFJ851975 JPF851971:JPF851975 JZB851971:JZB851975 KIX851971:KIX851975 KST851971:KST851975 LCP851971:LCP851975 LML851971:LML851975 LWH851971:LWH851975 MGD851971:MGD851975 MPZ851971:MPZ851975 MZV851971:MZV851975 NJR851971:NJR851975 NTN851971:NTN851975 ODJ851971:ODJ851975 ONF851971:ONF851975 OXB851971:OXB851975 PGX851971:PGX851975 PQT851971:PQT851975 QAP851971:QAP851975 QKL851971:QKL851975 QUH851971:QUH851975 RED851971:RED851975 RNZ851971:RNZ851975 RXV851971:RXV851975 SHR851971:SHR851975 SRN851971:SRN851975 TBJ851971:TBJ851975 TLF851971:TLF851975 TVB851971:TVB851975 UEX851971:UEX851975 UOT851971:UOT851975 UYP851971:UYP851975 VIL851971:VIL851975 VSH851971:VSH851975 WCD851971:WCD851975 WLZ851971:WLZ851975 WVV851971:WVV851975 N917507:N917511 JJ917507:JJ917511 TF917507:TF917511 ADB917507:ADB917511 AMX917507:AMX917511 AWT917507:AWT917511 BGP917507:BGP917511 BQL917507:BQL917511 CAH917507:CAH917511 CKD917507:CKD917511 CTZ917507:CTZ917511 DDV917507:DDV917511 DNR917507:DNR917511 DXN917507:DXN917511 EHJ917507:EHJ917511 ERF917507:ERF917511 FBB917507:FBB917511 FKX917507:FKX917511 FUT917507:FUT917511 GEP917507:GEP917511 GOL917507:GOL917511 GYH917507:GYH917511 HID917507:HID917511 HRZ917507:HRZ917511 IBV917507:IBV917511 ILR917507:ILR917511 IVN917507:IVN917511 JFJ917507:JFJ917511 JPF917507:JPF917511 JZB917507:JZB917511 KIX917507:KIX917511 KST917507:KST917511 LCP917507:LCP917511 LML917507:LML917511 LWH917507:LWH917511 MGD917507:MGD917511 MPZ917507:MPZ917511 MZV917507:MZV917511 NJR917507:NJR917511 NTN917507:NTN917511 ODJ917507:ODJ917511 ONF917507:ONF917511 OXB917507:OXB917511 PGX917507:PGX917511 PQT917507:PQT917511 QAP917507:QAP917511 QKL917507:QKL917511 QUH917507:QUH917511 RED917507:RED917511 RNZ917507:RNZ917511 RXV917507:RXV917511 SHR917507:SHR917511 SRN917507:SRN917511 TBJ917507:TBJ917511 TLF917507:TLF917511 TVB917507:TVB917511 UEX917507:UEX917511 UOT917507:UOT917511 UYP917507:UYP917511 VIL917507:VIL917511 VSH917507:VSH917511 WCD917507:WCD917511 WLZ917507:WLZ917511 WVV917507:WVV917511 N983043:N983047 JJ983043:JJ983047 TF983043:TF983047 ADB983043:ADB983047 AMX983043:AMX983047 AWT983043:AWT983047 BGP983043:BGP983047 BQL983043:BQL983047 CAH983043:CAH983047 CKD983043:CKD983047 CTZ983043:CTZ983047 DDV983043:DDV983047 DNR983043:DNR983047 DXN983043:DXN983047 EHJ983043:EHJ983047 ERF983043:ERF983047 FBB983043:FBB983047 FKX983043:FKX983047 FUT983043:FUT983047 GEP983043:GEP983047 GOL983043:GOL983047 GYH983043:GYH983047 HID983043:HID983047 HRZ983043:HRZ983047 IBV983043:IBV983047 ILR983043:ILR983047 IVN983043:IVN983047 JFJ983043:JFJ983047 JPF983043:JPF983047 JZB983043:JZB983047 KIX983043:KIX983047 KST983043:KST983047 LCP983043:LCP983047 LML983043:LML983047 LWH983043:LWH983047 MGD983043:MGD983047 MPZ983043:MPZ983047 MZV983043:MZV983047 NJR983043:NJR983047 NTN983043:NTN983047 ODJ983043:ODJ983047 ONF983043:ONF983047 OXB983043:OXB983047 PGX983043:PGX983047 PQT983043:PQT983047 QAP983043:QAP983047 QKL983043:QKL983047 QUH983043:QUH983047 RED983043:RED983047 RNZ983043:RNZ983047 RXV983043:RXV983047 SHR983043:SHR983047 SRN983043:SRN983047 TBJ983043:TBJ983047 TLF983043:TLF983047 TVB983043:TVB983047 UEX983043:UEX983047 UOT983043:UOT983047 UYP983043:UYP983047 VIL983043:VIL983047 VSH983043:VSH983047 WCD983043:WCD983047 WLZ983043:WLZ983047 WVV983043:WVV983047">
      <formula1>SINO</formula1>
    </dataValidation>
    <dataValidation type="list" allowBlank="1" showInputMessage="1" showErrorMessage="1" sqref="H54:H88 JD54:JD88 SZ54:SZ88 ACV54:ACV88 AMR54:AMR88 AWN54:AWN88 BGJ54:BGJ88 BQF54:BQF88 CAB54:CAB88 CJX54:CJX88 CTT54:CTT88 DDP54:DDP88 DNL54:DNL88 DXH54:DXH88 EHD54:EHD88 EQZ54:EQZ88 FAV54:FAV88 FKR54:FKR88 FUN54:FUN88 GEJ54:GEJ88 GOF54:GOF88 GYB54:GYB88 HHX54:HHX88 HRT54:HRT88 IBP54:IBP88 ILL54:ILL88 IVH54:IVH88 JFD54:JFD88 JOZ54:JOZ88 JYV54:JYV88 KIR54:KIR88 KSN54:KSN88 LCJ54:LCJ88 LMF54:LMF88 LWB54:LWB88 MFX54:MFX88 MPT54:MPT88 MZP54:MZP88 NJL54:NJL88 NTH54:NTH88 ODD54:ODD88 OMZ54:OMZ88 OWV54:OWV88 PGR54:PGR88 PQN54:PQN88 QAJ54:QAJ88 QKF54:QKF88 QUB54:QUB88 RDX54:RDX88 RNT54:RNT88 RXP54:RXP88 SHL54:SHL88 SRH54:SRH88 TBD54:TBD88 TKZ54:TKZ88 TUV54:TUV88 UER54:UER88 UON54:UON88 UYJ54:UYJ88 VIF54:VIF88 VSB54:VSB88 WBX54:WBX88 WLT54:WLT88 WVP54:WVP88 H65590:H65624 JD65590:JD65624 SZ65590:SZ65624 ACV65590:ACV65624 AMR65590:AMR65624 AWN65590:AWN65624 BGJ65590:BGJ65624 BQF65590:BQF65624 CAB65590:CAB65624 CJX65590:CJX65624 CTT65590:CTT65624 DDP65590:DDP65624 DNL65590:DNL65624 DXH65590:DXH65624 EHD65590:EHD65624 EQZ65590:EQZ65624 FAV65590:FAV65624 FKR65590:FKR65624 FUN65590:FUN65624 GEJ65590:GEJ65624 GOF65590:GOF65624 GYB65590:GYB65624 HHX65590:HHX65624 HRT65590:HRT65624 IBP65590:IBP65624 ILL65590:ILL65624 IVH65590:IVH65624 JFD65590:JFD65624 JOZ65590:JOZ65624 JYV65590:JYV65624 KIR65590:KIR65624 KSN65590:KSN65624 LCJ65590:LCJ65624 LMF65590:LMF65624 LWB65590:LWB65624 MFX65590:MFX65624 MPT65590:MPT65624 MZP65590:MZP65624 NJL65590:NJL65624 NTH65590:NTH65624 ODD65590:ODD65624 OMZ65590:OMZ65624 OWV65590:OWV65624 PGR65590:PGR65624 PQN65590:PQN65624 QAJ65590:QAJ65624 QKF65590:QKF65624 QUB65590:QUB65624 RDX65590:RDX65624 RNT65590:RNT65624 RXP65590:RXP65624 SHL65590:SHL65624 SRH65590:SRH65624 TBD65590:TBD65624 TKZ65590:TKZ65624 TUV65590:TUV65624 UER65590:UER65624 UON65590:UON65624 UYJ65590:UYJ65624 VIF65590:VIF65624 VSB65590:VSB65624 WBX65590:WBX65624 WLT65590:WLT65624 WVP65590:WVP65624 H131126:H131160 JD131126:JD131160 SZ131126:SZ131160 ACV131126:ACV131160 AMR131126:AMR131160 AWN131126:AWN131160 BGJ131126:BGJ131160 BQF131126:BQF131160 CAB131126:CAB131160 CJX131126:CJX131160 CTT131126:CTT131160 DDP131126:DDP131160 DNL131126:DNL131160 DXH131126:DXH131160 EHD131126:EHD131160 EQZ131126:EQZ131160 FAV131126:FAV131160 FKR131126:FKR131160 FUN131126:FUN131160 GEJ131126:GEJ131160 GOF131126:GOF131160 GYB131126:GYB131160 HHX131126:HHX131160 HRT131126:HRT131160 IBP131126:IBP131160 ILL131126:ILL131160 IVH131126:IVH131160 JFD131126:JFD131160 JOZ131126:JOZ131160 JYV131126:JYV131160 KIR131126:KIR131160 KSN131126:KSN131160 LCJ131126:LCJ131160 LMF131126:LMF131160 LWB131126:LWB131160 MFX131126:MFX131160 MPT131126:MPT131160 MZP131126:MZP131160 NJL131126:NJL131160 NTH131126:NTH131160 ODD131126:ODD131160 OMZ131126:OMZ131160 OWV131126:OWV131160 PGR131126:PGR131160 PQN131126:PQN131160 QAJ131126:QAJ131160 QKF131126:QKF131160 QUB131126:QUB131160 RDX131126:RDX131160 RNT131126:RNT131160 RXP131126:RXP131160 SHL131126:SHL131160 SRH131126:SRH131160 TBD131126:TBD131160 TKZ131126:TKZ131160 TUV131126:TUV131160 UER131126:UER131160 UON131126:UON131160 UYJ131126:UYJ131160 VIF131126:VIF131160 VSB131126:VSB131160 WBX131126:WBX131160 WLT131126:WLT131160 WVP131126:WVP131160 H196662:H196696 JD196662:JD196696 SZ196662:SZ196696 ACV196662:ACV196696 AMR196662:AMR196696 AWN196662:AWN196696 BGJ196662:BGJ196696 BQF196662:BQF196696 CAB196662:CAB196696 CJX196662:CJX196696 CTT196662:CTT196696 DDP196662:DDP196696 DNL196662:DNL196696 DXH196662:DXH196696 EHD196662:EHD196696 EQZ196662:EQZ196696 FAV196662:FAV196696 FKR196662:FKR196696 FUN196662:FUN196696 GEJ196662:GEJ196696 GOF196662:GOF196696 GYB196662:GYB196696 HHX196662:HHX196696 HRT196662:HRT196696 IBP196662:IBP196696 ILL196662:ILL196696 IVH196662:IVH196696 JFD196662:JFD196696 JOZ196662:JOZ196696 JYV196662:JYV196696 KIR196662:KIR196696 KSN196662:KSN196696 LCJ196662:LCJ196696 LMF196662:LMF196696 LWB196662:LWB196696 MFX196662:MFX196696 MPT196662:MPT196696 MZP196662:MZP196696 NJL196662:NJL196696 NTH196662:NTH196696 ODD196662:ODD196696 OMZ196662:OMZ196696 OWV196662:OWV196696 PGR196662:PGR196696 PQN196662:PQN196696 QAJ196662:QAJ196696 QKF196662:QKF196696 QUB196662:QUB196696 RDX196662:RDX196696 RNT196662:RNT196696 RXP196662:RXP196696 SHL196662:SHL196696 SRH196662:SRH196696 TBD196662:TBD196696 TKZ196662:TKZ196696 TUV196662:TUV196696 UER196662:UER196696 UON196662:UON196696 UYJ196662:UYJ196696 VIF196662:VIF196696 VSB196662:VSB196696 WBX196662:WBX196696 WLT196662:WLT196696 WVP196662:WVP196696 H262198:H262232 JD262198:JD262232 SZ262198:SZ262232 ACV262198:ACV262232 AMR262198:AMR262232 AWN262198:AWN262232 BGJ262198:BGJ262232 BQF262198:BQF262232 CAB262198:CAB262232 CJX262198:CJX262232 CTT262198:CTT262232 DDP262198:DDP262232 DNL262198:DNL262232 DXH262198:DXH262232 EHD262198:EHD262232 EQZ262198:EQZ262232 FAV262198:FAV262232 FKR262198:FKR262232 FUN262198:FUN262232 GEJ262198:GEJ262232 GOF262198:GOF262232 GYB262198:GYB262232 HHX262198:HHX262232 HRT262198:HRT262232 IBP262198:IBP262232 ILL262198:ILL262232 IVH262198:IVH262232 JFD262198:JFD262232 JOZ262198:JOZ262232 JYV262198:JYV262232 KIR262198:KIR262232 KSN262198:KSN262232 LCJ262198:LCJ262232 LMF262198:LMF262232 LWB262198:LWB262232 MFX262198:MFX262232 MPT262198:MPT262232 MZP262198:MZP262232 NJL262198:NJL262232 NTH262198:NTH262232 ODD262198:ODD262232 OMZ262198:OMZ262232 OWV262198:OWV262232 PGR262198:PGR262232 PQN262198:PQN262232 QAJ262198:QAJ262232 QKF262198:QKF262232 QUB262198:QUB262232 RDX262198:RDX262232 RNT262198:RNT262232 RXP262198:RXP262232 SHL262198:SHL262232 SRH262198:SRH262232 TBD262198:TBD262232 TKZ262198:TKZ262232 TUV262198:TUV262232 UER262198:UER262232 UON262198:UON262232 UYJ262198:UYJ262232 VIF262198:VIF262232 VSB262198:VSB262232 WBX262198:WBX262232 WLT262198:WLT262232 WVP262198:WVP262232 H327734:H327768 JD327734:JD327768 SZ327734:SZ327768 ACV327734:ACV327768 AMR327734:AMR327768 AWN327734:AWN327768 BGJ327734:BGJ327768 BQF327734:BQF327768 CAB327734:CAB327768 CJX327734:CJX327768 CTT327734:CTT327768 DDP327734:DDP327768 DNL327734:DNL327768 DXH327734:DXH327768 EHD327734:EHD327768 EQZ327734:EQZ327768 FAV327734:FAV327768 FKR327734:FKR327768 FUN327734:FUN327768 GEJ327734:GEJ327768 GOF327734:GOF327768 GYB327734:GYB327768 HHX327734:HHX327768 HRT327734:HRT327768 IBP327734:IBP327768 ILL327734:ILL327768 IVH327734:IVH327768 JFD327734:JFD327768 JOZ327734:JOZ327768 JYV327734:JYV327768 KIR327734:KIR327768 KSN327734:KSN327768 LCJ327734:LCJ327768 LMF327734:LMF327768 LWB327734:LWB327768 MFX327734:MFX327768 MPT327734:MPT327768 MZP327734:MZP327768 NJL327734:NJL327768 NTH327734:NTH327768 ODD327734:ODD327768 OMZ327734:OMZ327768 OWV327734:OWV327768 PGR327734:PGR327768 PQN327734:PQN327768 QAJ327734:QAJ327768 QKF327734:QKF327768 QUB327734:QUB327768 RDX327734:RDX327768 RNT327734:RNT327768 RXP327734:RXP327768 SHL327734:SHL327768 SRH327734:SRH327768 TBD327734:TBD327768 TKZ327734:TKZ327768 TUV327734:TUV327768 UER327734:UER327768 UON327734:UON327768 UYJ327734:UYJ327768 VIF327734:VIF327768 VSB327734:VSB327768 WBX327734:WBX327768 WLT327734:WLT327768 WVP327734:WVP327768 H393270:H393304 JD393270:JD393304 SZ393270:SZ393304 ACV393270:ACV393304 AMR393270:AMR393304 AWN393270:AWN393304 BGJ393270:BGJ393304 BQF393270:BQF393304 CAB393270:CAB393304 CJX393270:CJX393304 CTT393270:CTT393304 DDP393270:DDP393304 DNL393270:DNL393304 DXH393270:DXH393304 EHD393270:EHD393304 EQZ393270:EQZ393304 FAV393270:FAV393304 FKR393270:FKR393304 FUN393270:FUN393304 GEJ393270:GEJ393304 GOF393270:GOF393304 GYB393270:GYB393304 HHX393270:HHX393304 HRT393270:HRT393304 IBP393270:IBP393304 ILL393270:ILL393304 IVH393270:IVH393304 JFD393270:JFD393304 JOZ393270:JOZ393304 JYV393270:JYV393304 KIR393270:KIR393304 KSN393270:KSN393304 LCJ393270:LCJ393304 LMF393270:LMF393304 LWB393270:LWB393304 MFX393270:MFX393304 MPT393270:MPT393304 MZP393270:MZP393304 NJL393270:NJL393304 NTH393270:NTH393304 ODD393270:ODD393304 OMZ393270:OMZ393304 OWV393270:OWV393304 PGR393270:PGR393304 PQN393270:PQN393304 QAJ393270:QAJ393304 QKF393270:QKF393304 QUB393270:QUB393304 RDX393270:RDX393304 RNT393270:RNT393304 RXP393270:RXP393304 SHL393270:SHL393304 SRH393270:SRH393304 TBD393270:TBD393304 TKZ393270:TKZ393304 TUV393270:TUV393304 UER393270:UER393304 UON393270:UON393304 UYJ393270:UYJ393304 VIF393270:VIF393304 VSB393270:VSB393304 WBX393270:WBX393304 WLT393270:WLT393304 WVP393270:WVP393304 H458806:H458840 JD458806:JD458840 SZ458806:SZ458840 ACV458806:ACV458840 AMR458806:AMR458840 AWN458806:AWN458840 BGJ458806:BGJ458840 BQF458806:BQF458840 CAB458806:CAB458840 CJX458806:CJX458840 CTT458806:CTT458840 DDP458806:DDP458840 DNL458806:DNL458840 DXH458806:DXH458840 EHD458806:EHD458840 EQZ458806:EQZ458840 FAV458806:FAV458840 FKR458806:FKR458840 FUN458806:FUN458840 GEJ458806:GEJ458840 GOF458806:GOF458840 GYB458806:GYB458840 HHX458806:HHX458840 HRT458806:HRT458840 IBP458806:IBP458840 ILL458806:ILL458840 IVH458806:IVH458840 JFD458806:JFD458840 JOZ458806:JOZ458840 JYV458806:JYV458840 KIR458806:KIR458840 KSN458806:KSN458840 LCJ458806:LCJ458840 LMF458806:LMF458840 LWB458806:LWB458840 MFX458806:MFX458840 MPT458806:MPT458840 MZP458806:MZP458840 NJL458806:NJL458840 NTH458806:NTH458840 ODD458806:ODD458840 OMZ458806:OMZ458840 OWV458806:OWV458840 PGR458806:PGR458840 PQN458806:PQN458840 QAJ458806:QAJ458840 QKF458806:QKF458840 QUB458806:QUB458840 RDX458806:RDX458840 RNT458806:RNT458840 RXP458806:RXP458840 SHL458806:SHL458840 SRH458806:SRH458840 TBD458806:TBD458840 TKZ458806:TKZ458840 TUV458806:TUV458840 UER458806:UER458840 UON458806:UON458840 UYJ458806:UYJ458840 VIF458806:VIF458840 VSB458806:VSB458840 WBX458806:WBX458840 WLT458806:WLT458840 WVP458806:WVP458840 H524342:H524376 JD524342:JD524376 SZ524342:SZ524376 ACV524342:ACV524376 AMR524342:AMR524376 AWN524342:AWN524376 BGJ524342:BGJ524376 BQF524342:BQF524376 CAB524342:CAB524376 CJX524342:CJX524376 CTT524342:CTT524376 DDP524342:DDP524376 DNL524342:DNL524376 DXH524342:DXH524376 EHD524342:EHD524376 EQZ524342:EQZ524376 FAV524342:FAV524376 FKR524342:FKR524376 FUN524342:FUN524376 GEJ524342:GEJ524376 GOF524342:GOF524376 GYB524342:GYB524376 HHX524342:HHX524376 HRT524342:HRT524376 IBP524342:IBP524376 ILL524342:ILL524376 IVH524342:IVH524376 JFD524342:JFD524376 JOZ524342:JOZ524376 JYV524342:JYV524376 KIR524342:KIR524376 KSN524342:KSN524376 LCJ524342:LCJ524376 LMF524342:LMF524376 LWB524342:LWB524376 MFX524342:MFX524376 MPT524342:MPT524376 MZP524342:MZP524376 NJL524342:NJL524376 NTH524342:NTH524376 ODD524342:ODD524376 OMZ524342:OMZ524376 OWV524342:OWV524376 PGR524342:PGR524376 PQN524342:PQN524376 QAJ524342:QAJ524376 QKF524342:QKF524376 QUB524342:QUB524376 RDX524342:RDX524376 RNT524342:RNT524376 RXP524342:RXP524376 SHL524342:SHL524376 SRH524342:SRH524376 TBD524342:TBD524376 TKZ524342:TKZ524376 TUV524342:TUV524376 UER524342:UER524376 UON524342:UON524376 UYJ524342:UYJ524376 VIF524342:VIF524376 VSB524342:VSB524376 WBX524342:WBX524376 WLT524342:WLT524376 WVP524342:WVP524376 H589878:H589912 JD589878:JD589912 SZ589878:SZ589912 ACV589878:ACV589912 AMR589878:AMR589912 AWN589878:AWN589912 BGJ589878:BGJ589912 BQF589878:BQF589912 CAB589878:CAB589912 CJX589878:CJX589912 CTT589878:CTT589912 DDP589878:DDP589912 DNL589878:DNL589912 DXH589878:DXH589912 EHD589878:EHD589912 EQZ589878:EQZ589912 FAV589878:FAV589912 FKR589878:FKR589912 FUN589878:FUN589912 GEJ589878:GEJ589912 GOF589878:GOF589912 GYB589878:GYB589912 HHX589878:HHX589912 HRT589878:HRT589912 IBP589878:IBP589912 ILL589878:ILL589912 IVH589878:IVH589912 JFD589878:JFD589912 JOZ589878:JOZ589912 JYV589878:JYV589912 KIR589878:KIR589912 KSN589878:KSN589912 LCJ589878:LCJ589912 LMF589878:LMF589912 LWB589878:LWB589912 MFX589878:MFX589912 MPT589878:MPT589912 MZP589878:MZP589912 NJL589878:NJL589912 NTH589878:NTH589912 ODD589878:ODD589912 OMZ589878:OMZ589912 OWV589878:OWV589912 PGR589878:PGR589912 PQN589878:PQN589912 QAJ589878:QAJ589912 QKF589878:QKF589912 QUB589878:QUB589912 RDX589878:RDX589912 RNT589878:RNT589912 RXP589878:RXP589912 SHL589878:SHL589912 SRH589878:SRH589912 TBD589878:TBD589912 TKZ589878:TKZ589912 TUV589878:TUV589912 UER589878:UER589912 UON589878:UON589912 UYJ589878:UYJ589912 VIF589878:VIF589912 VSB589878:VSB589912 WBX589878:WBX589912 WLT589878:WLT589912 WVP589878:WVP589912 H655414:H655448 JD655414:JD655448 SZ655414:SZ655448 ACV655414:ACV655448 AMR655414:AMR655448 AWN655414:AWN655448 BGJ655414:BGJ655448 BQF655414:BQF655448 CAB655414:CAB655448 CJX655414:CJX655448 CTT655414:CTT655448 DDP655414:DDP655448 DNL655414:DNL655448 DXH655414:DXH655448 EHD655414:EHD655448 EQZ655414:EQZ655448 FAV655414:FAV655448 FKR655414:FKR655448 FUN655414:FUN655448 GEJ655414:GEJ655448 GOF655414:GOF655448 GYB655414:GYB655448 HHX655414:HHX655448 HRT655414:HRT655448 IBP655414:IBP655448 ILL655414:ILL655448 IVH655414:IVH655448 JFD655414:JFD655448 JOZ655414:JOZ655448 JYV655414:JYV655448 KIR655414:KIR655448 KSN655414:KSN655448 LCJ655414:LCJ655448 LMF655414:LMF655448 LWB655414:LWB655448 MFX655414:MFX655448 MPT655414:MPT655448 MZP655414:MZP655448 NJL655414:NJL655448 NTH655414:NTH655448 ODD655414:ODD655448 OMZ655414:OMZ655448 OWV655414:OWV655448 PGR655414:PGR655448 PQN655414:PQN655448 QAJ655414:QAJ655448 QKF655414:QKF655448 QUB655414:QUB655448 RDX655414:RDX655448 RNT655414:RNT655448 RXP655414:RXP655448 SHL655414:SHL655448 SRH655414:SRH655448 TBD655414:TBD655448 TKZ655414:TKZ655448 TUV655414:TUV655448 UER655414:UER655448 UON655414:UON655448 UYJ655414:UYJ655448 VIF655414:VIF655448 VSB655414:VSB655448 WBX655414:WBX655448 WLT655414:WLT655448 WVP655414:WVP655448 H720950:H720984 JD720950:JD720984 SZ720950:SZ720984 ACV720950:ACV720984 AMR720950:AMR720984 AWN720950:AWN720984 BGJ720950:BGJ720984 BQF720950:BQF720984 CAB720950:CAB720984 CJX720950:CJX720984 CTT720950:CTT720984 DDP720950:DDP720984 DNL720950:DNL720984 DXH720950:DXH720984 EHD720950:EHD720984 EQZ720950:EQZ720984 FAV720950:FAV720984 FKR720950:FKR720984 FUN720950:FUN720984 GEJ720950:GEJ720984 GOF720950:GOF720984 GYB720950:GYB720984 HHX720950:HHX720984 HRT720950:HRT720984 IBP720950:IBP720984 ILL720950:ILL720984 IVH720950:IVH720984 JFD720950:JFD720984 JOZ720950:JOZ720984 JYV720950:JYV720984 KIR720950:KIR720984 KSN720950:KSN720984 LCJ720950:LCJ720984 LMF720950:LMF720984 LWB720950:LWB720984 MFX720950:MFX720984 MPT720950:MPT720984 MZP720950:MZP720984 NJL720950:NJL720984 NTH720950:NTH720984 ODD720950:ODD720984 OMZ720950:OMZ720984 OWV720950:OWV720984 PGR720950:PGR720984 PQN720950:PQN720984 QAJ720950:QAJ720984 QKF720950:QKF720984 QUB720950:QUB720984 RDX720950:RDX720984 RNT720950:RNT720984 RXP720950:RXP720984 SHL720950:SHL720984 SRH720950:SRH720984 TBD720950:TBD720984 TKZ720950:TKZ720984 TUV720950:TUV720984 UER720950:UER720984 UON720950:UON720984 UYJ720950:UYJ720984 VIF720950:VIF720984 VSB720950:VSB720984 WBX720950:WBX720984 WLT720950:WLT720984 WVP720950:WVP720984 H786486:H786520 JD786486:JD786520 SZ786486:SZ786520 ACV786486:ACV786520 AMR786486:AMR786520 AWN786486:AWN786520 BGJ786486:BGJ786520 BQF786486:BQF786520 CAB786486:CAB786520 CJX786486:CJX786520 CTT786486:CTT786520 DDP786486:DDP786520 DNL786486:DNL786520 DXH786486:DXH786520 EHD786486:EHD786520 EQZ786486:EQZ786520 FAV786486:FAV786520 FKR786486:FKR786520 FUN786486:FUN786520 GEJ786486:GEJ786520 GOF786486:GOF786520 GYB786486:GYB786520 HHX786486:HHX786520 HRT786486:HRT786520 IBP786486:IBP786520 ILL786486:ILL786520 IVH786486:IVH786520 JFD786486:JFD786520 JOZ786486:JOZ786520 JYV786486:JYV786520 KIR786486:KIR786520 KSN786486:KSN786520 LCJ786486:LCJ786520 LMF786486:LMF786520 LWB786486:LWB786520 MFX786486:MFX786520 MPT786486:MPT786520 MZP786486:MZP786520 NJL786486:NJL786520 NTH786486:NTH786520 ODD786486:ODD786520 OMZ786486:OMZ786520 OWV786486:OWV786520 PGR786486:PGR786520 PQN786486:PQN786520 QAJ786486:QAJ786520 QKF786486:QKF786520 QUB786486:QUB786520 RDX786486:RDX786520 RNT786486:RNT786520 RXP786486:RXP786520 SHL786486:SHL786520 SRH786486:SRH786520 TBD786486:TBD786520 TKZ786486:TKZ786520 TUV786486:TUV786520 UER786486:UER786520 UON786486:UON786520 UYJ786486:UYJ786520 VIF786486:VIF786520 VSB786486:VSB786520 WBX786486:WBX786520 WLT786486:WLT786520 WVP786486:WVP786520 H852022:H852056 JD852022:JD852056 SZ852022:SZ852056 ACV852022:ACV852056 AMR852022:AMR852056 AWN852022:AWN852056 BGJ852022:BGJ852056 BQF852022:BQF852056 CAB852022:CAB852056 CJX852022:CJX852056 CTT852022:CTT852056 DDP852022:DDP852056 DNL852022:DNL852056 DXH852022:DXH852056 EHD852022:EHD852056 EQZ852022:EQZ852056 FAV852022:FAV852056 FKR852022:FKR852056 FUN852022:FUN852056 GEJ852022:GEJ852056 GOF852022:GOF852056 GYB852022:GYB852056 HHX852022:HHX852056 HRT852022:HRT852056 IBP852022:IBP852056 ILL852022:ILL852056 IVH852022:IVH852056 JFD852022:JFD852056 JOZ852022:JOZ852056 JYV852022:JYV852056 KIR852022:KIR852056 KSN852022:KSN852056 LCJ852022:LCJ852056 LMF852022:LMF852056 LWB852022:LWB852056 MFX852022:MFX852056 MPT852022:MPT852056 MZP852022:MZP852056 NJL852022:NJL852056 NTH852022:NTH852056 ODD852022:ODD852056 OMZ852022:OMZ852056 OWV852022:OWV852056 PGR852022:PGR852056 PQN852022:PQN852056 QAJ852022:QAJ852056 QKF852022:QKF852056 QUB852022:QUB852056 RDX852022:RDX852056 RNT852022:RNT852056 RXP852022:RXP852056 SHL852022:SHL852056 SRH852022:SRH852056 TBD852022:TBD852056 TKZ852022:TKZ852056 TUV852022:TUV852056 UER852022:UER852056 UON852022:UON852056 UYJ852022:UYJ852056 VIF852022:VIF852056 VSB852022:VSB852056 WBX852022:WBX852056 WLT852022:WLT852056 WVP852022:WVP852056 H917558:H917592 JD917558:JD917592 SZ917558:SZ917592 ACV917558:ACV917592 AMR917558:AMR917592 AWN917558:AWN917592 BGJ917558:BGJ917592 BQF917558:BQF917592 CAB917558:CAB917592 CJX917558:CJX917592 CTT917558:CTT917592 DDP917558:DDP917592 DNL917558:DNL917592 DXH917558:DXH917592 EHD917558:EHD917592 EQZ917558:EQZ917592 FAV917558:FAV917592 FKR917558:FKR917592 FUN917558:FUN917592 GEJ917558:GEJ917592 GOF917558:GOF917592 GYB917558:GYB917592 HHX917558:HHX917592 HRT917558:HRT917592 IBP917558:IBP917592 ILL917558:ILL917592 IVH917558:IVH917592 JFD917558:JFD917592 JOZ917558:JOZ917592 JYV917558:JYV917592 KIR917558:KIR917592 KSN917558:KSN917592 LCJ917558:LCJ917592 LMF917558:LMF917592 LWB917558:LWB917592 MFX917558:MFX917592 MPT917558:MPT917592 MZP917558:MZP917592 NJL917558:NJL917592 NTH917558:NTH917592 ODD917558:ODD917592 OMZ917558:OMZ917592 OWV917558:OWV917592 PGR917558:PGR917592 PQN917558:PQN917592 QAJ917558:QAJ917592 QKF917558:QKF917592 QUB917558:QUB917592 RDX917558:RDX917592 RNT917558:RNT917592 RXP917558:RXP917592 SHL917558:SHL917592 SRH917558:SRH917592 TBD917558:TBD917592 TKZ917558:TKZ917592 TUV917558:TUV917592 UER917558:UER917592 UON917558:UON917592 UYJ917558:UYJ917592 VIF917558:VIF917592 VSB917558:VSB917592 WBX917558:WBX917592 WLT917558:WLT917592 WVP917558:WVP917592 H983094:H983128 JD983094:JD983128 SZ983094:SZ983128 ACV983094:ACV983128 AMR983094:AMR983128 AWN983094:AWN983128 BGJ983094:BGJ983128 BQF983094:BQF983128 CAB983094:CAB983128 CJX983094:CJX983128 CTT983094:CTT983128 DDP983094:DDP983128 DNL983094:DNL983128 DXH983094:DXH983128 EHD983094:EHD983128 EQZ983094:EQZ983128 FAV983094:FAV983128 FKR983094:FKR983128 FUN983094:FUN983128 GEJ983094:GEJ983128 GOF983094:GOF983128 GYB983094:GYB983128 HHX983094:HHX983128 HRT983094:HRT983128 IBP983094:IBP983128 ILL983094:ILL983128 IVH983094:IVH983128 JFD983094:JFD983128 JOZ983094:JOZ983128 JYV983094:JYV983128 KIR983094:KIR983128 KSN983094:KSN983128 LCJ983094:LCJ983128 LMF983094:LMF983128 LWB983094:LWB983128 MFX983094:MFX983128 MPT983094:MPT983128 MZP983094:MZP983128 NJL983094:NJL983128 NTH983094:NTH983128 ODD983094:ODD983128 OMZ983094:OMZ983128 OWV983094:OWV983128 PGR983094:PGR983128 PQN983094:PQN983128 QAJ983094:QAJ983128 QKF983094:QKF983128 QUB983094:QUB983128 RDX983094:RDX983128 RNT983094:RNT983128 RXP983094:RXP983128 SHL983094:SHL983128 SRH983094:SRH983128 TBD983094:TBD983128 TKZ983094:TKZ983128 TUV983094:TUV983128 UER983094:UER983128 UON983094:UON983128 UYJ983094:UYJ983128 VIF983094:VIF983128 VSB983094:VSB983128 WBX983094:WBX983128 WLT983094:WLT983128 WVP983094:WVP983128 H3:H7 JD3:JD7 SZ3:SZ7 ACV3:ACV7 AMR3:AMR7 AWN3:AWN7 BGJ3:BGJ7 BQF3:BQF7 CAB3:CAB7 CJX3:CJX7 CTT3:CTT7 DDP3:DDP7 DNL3:DNL7 DXH3:DXH7 EHD3:EHD7 EQZ3:EQZ7 FAV3:FAV7 FKR3:FKR7 FUN3:FUN7 GEJ3:GEJ7 GOF3:GOF7 GYB3:GYB7 HHX3:HHX7 HRT3:HRT7 IBP3:IBP7 ILL3:ILL7 IVH3:IVH7 JFD3:JFD7 JOZ3:JOZ7 JYV3:JYV7 KIR3:KIR7 KSN3:KSN7 LCJ3:LCJ7 LMF3:LMF7 LWB3:LWB7 MFX3:MFX7 MPT3:MPT7 MZP3:MZP7 NJL3:NJL7 NTH3:NTH7 ODD3:ODD7 OMZ3:OMZ7 OWV3:OWV7 PGR3:PGR7 PQN3:PQN7 QAJ3:QAJ7 QKF3:QKF7 QUB3:QUB7 RDX3:RDX7 RNT3:RNT7 RXP3:RXP7 SHL3:SHL7 SRH3:SRH7 TBD3:TBD7 TKZ3:TKZ7 TUV3:TUV7 UER3:UER7 UON3:UON7 UYJ3:UYJ7 VIF3:VIF7 VSB3:VSB7 WBX3:WBX7 WLT3:WLT7 WVP3:WVP7 H65539:H65543 JD65539:JD65543 SZ65539:SZ65543 ACV65539:ACV65543 AMR65539:AMR65543 AWN65539:AWN65543 BGJ65539:BGJ65543 BQF65539:BQF65543 CAB65539:CAB65543 CJX65539:CJX65543 CTT65539:CTT65543 DDP65539:DDP65543 DNL65539:DNL65543 DXH65539:DXH65543 EHD65539:EHD65543 EQZ65539:EQZ65543 FAV65539:FAV65543 FKR65539:FKR65543 FUN65539:FUN65543 GEJ65539:GEJ65543 GOF65539:GOF65543 GYB65539:GYB65543 HHX65539:HHX65543 HRT65539:HRT65543 IBP65539:IBP65543 ILL65539:ILL65543 IVH65539:IVH65543 JFD65539:JFD65543 JOZ65539:JOZ65543 JYV65539:JYV65543 KIR65539:KIR65543 KSN65539:KSN65543 LCJ65539:LCJ65543 LMF65539:LMF65543 LWB65539:LWB65543 MFX65539:MFX65543 MPT65539:MPT65543 MZP65539:MZP65543 NJL65539:NJL65543 NTH65539:NTH65543 ODD65539:ODD65543 OMZ65539:OMZ65543 OWV65539:OWV65543 PGR65539:PGR65543 PQN65539:PQN65543 QAJ65539:QAJ65543 QKF65539:QKF65543 QUB65539:QUB65543 RDX65539:RDX65543 RNT65539:RNT65543 RXP65539:RXP65543 SHL65539:SHL65543 SRH65539:SRH65543 TBD65539:TBD65543 TKZ65539:TKZ65543 TUV65539:TUV65543 UER65539:UER65543 UON65539:UON65543 UYJ65539:UYJ65543 VIF65539:VIF65543 VSB65539:VSB65543 WBX65539:WBX65543 WLT65539:WLT65543 WVP65539:WVP65543 H131075:H131079 JD131075:JD131079 SZ131075:SZ131079 ACV131075:ACV131079 AMR131075:AMR131079 AWN131075:AWN131079 BGJ131075:BGJ131079 BQF131075:BQF131079 CAB131075:CAB131079 CJX131075:CJX131079 CTT131075:CTT131079 DDP131075:DDP131079 DNL131075:DNL131079 DXH131075:DXH131079 EHD131075:EHD131079 EQZ131075:EQZ131079 FAV131075:FAV131079 FKR131075:FKR131079 FUN131075:FUN131079 GEJ131075:GEJ131079 GOF131075:GOF131079 GYB131075:GYB131079 HHX131075:HHX131079 HRT131075:HRT131079 IBP131075:IBP131079 ILL131075:ILL131079 IVH131075:IVH131079 JFD131075:JFD131079 JOZ131075:JOZ131079 JYV131075:JYV131079 KIR131075:KIR131079 KSN131075:KSN131079 LCJ131075:LCJ131079 LMF131075:LMF131079 LWB131075:LWB131079 MFX131075:MFX131079 MPT131075:MPT131079 MZP131075:MZP131079 NJL131075:NJL131079 NTH131075:NTH131079 ODD131075:ODD131079 OMZ131075:OMZ131079 OWV131075:OWV131079 PGR131075:PGR131079 PQN131075:PQN131079 QAJ131075:QAJ131079 QKF131075:QKF131079 QUB131075:QUB131079 RDX131075:RDX131079 RNT131075:RNT131079 RXP131075:RXP131079 SHL131075:SHL131079 SRH131075:SRH131079 TBD131075:TBD131079 TKZ131075:TKZ131079 TUV131075:TUV131079 UER131075:UER131079 UON131075:UON131079 UYJ131075:UYJ131079 VIF131075:VIF131079 VSB131075:VSB131079 WBX131075:WBX131079 WLT131075:WLT131079 WVP131075:WVP131079 H196611:H196615 JD196611:JD196615 SZ196611:SZ196615 ACV196611:ACV196615 AMR196611:AMR196615 AWN196611:AWN196615 BGJ196611:BGJ196615 BQF196611:BQF196615 CAB196611:CAB196615 CJX196611:CJX196615 CTT196611:CTT196615 DDP196611:DDP196615 DNL196611:DNL196615 DXH196611:DXH196615 EHD196611:EHD196615 EQZ196611:EQZ196615 FAV196611:FAV196615 FKR196611:FKR196615 FUN196611:FUN196615 GEJ196611:GEJ196615 GOF196611:GOF196615 GYB196611:GYB196615 HHX196611:HHX196615 HRT196611:HRT196615 IBP196611:IBP196615 ILL196611:ILL196615 IVH196611:IVH196615 JFD196611:JFD196615 JOZ196611:JOZ196615 JYV196611:JYV196615 KIR196611:KIR196615 KSN196611:KSN196615 LCJ196611:LCJ196615 LMF196611:LMF196615 LWB196611:LWB196615 MFX196611:MFX196615 MPT196611:MPT196615 MZP196611:MZP196615 NJL196611:NJL196615 NTH196611:NTH196615 ODD196611:ODD196615 OMZ196611:OMZ196615 OWV196611:OWV196615 PGR196611:PGR196615 PQN196611:PQN196615 QAJ196611:QAJ196615 QKF196611:QKF196615 QUB196611:QUB196615 RDX196611:RDX196615 RNT196611:RNT196615 RXP196611:RXP196615 SHL196611:SHL196615 SRH196611:SRH196615 TBD196611:TBD196615 TKZ196611:TKZ196615 TUV196611:TUV196615 UER196611:UER196615 UON196611:UON196615 UYJ196611:UYJ196615 VIF196611:VIF196615 VSB196611:VSB196615 WBX196611:WBX196615 WLT196611:WLT196615 WVP196611:WVP196615 H262147:H262151 JD262147:JD262151 SZ262147:SZ262151 ACV262147:ACV262151 AMR262147:AMR262151 AWN262147:AWN262151 BGJ262147:BGJ262151 BQF262147:BQF262151 CAB262147:CAB262151 CJX262147:CJX262151 CTT262147:CTT262151 DDP262147:DDP262151 DNL262147:DNL262151 DXH262147:DXH262151 EHD262147:EHD262151 EQZ262147:EQZ262151 FAV262147:FAV262151 FKR262147:FKR262151 FUN262147:FUN262151 GEJ262147:GEJ262151 GOF262147:GOF262151 GYB262147:GYB262151 HHX262147:HHX262151 HRT262147:HRT262151 IBP262147:IBP262151 ILL262147:ILL262151 IVH262147:IVH262151 JFD262147:JFD262151 JOZ262147:JOZ262151 JYV262147:JYV262151 KIR262147:KIR262151 KSN262147:KSN262151 LCJ262147:LCJ262151 LMF262147:LMF262151 LWB262147:LWB262151 MFX262147:MFX262151 MPT262147:MPT262151 MZP262147:MZP262151 NJL262147:NJL262151 NTH262147:NTH262151 ODD262147:ODD262151 OMZ262147:OMZ262151 OWV262147:OWV262151 PGR262147:PGR262151 PQN262147:PQN262151 QAJ262147:QAJ262151 QKF262147:QKF262151 QUB262147:QUB262151 RDX262147:RDX262151 RNT262147:RNT262151 RXP262147:RXP262151 SHL262147:SHL262151 SRH262147:SRH262151 TBD262147:TBD262151 TKZ262147:TKZ262151 TUV262147:TUV262151 UER262147:UER262151 UON262147:UON262151 UYJ262147:UYJ262151 VIF262147:VIF262151 VSB262147:VSB262151 WBX262147:WBX262151 WLT262147:WLT262151 WVP262147:WVP262151 H327683:H327687 JD327683:JD327687 SZ327683:SZ327687 ACV327683:ACV327687 AMR327683:AMR327687 AWN327683:AWN327687 BGJ327683:BGJ327687 BQF327683:BQF327687 CAB327683:CAB327687 CJX327683:CJX327687 CTT327683:CTT327687 DDP327683:DDP327687 DNL327683:DNL327687 DXH327683:DXH327687 EHD327683:EHD327687 EQZ327683:EQZ327687 FAV327683:FAV327687 FKR327683:FKR327687 FUN327683:FUN327687 GEJ327683:GEJ327687 GOF327683:GOF327687 GYB327683:GYB327687 HHX327683:HHX327687 HRT327683:HRT327687 IBP327683:IBP327687 ILL327683:ILL327687 IVH327683:IVH327687 JFD327683:JFD327687 JOZ327683:JOZ327687 JYV327683:JYV327687 KIR327683:KIR327687 KSN327683:KSN327687 LCJ327683:LCJ327687 LMF327683:LMF327687 LWB327683:LWB327687 MFX327683:MFX327687 MPT327683:MPT327687 MZP327683:MZP327687 NJL327683:NJL327687 NTH327683:NTH327687 ODD327683:ODD327687 OMZ327683:OMZ327687 OWV327683:OWV327687 PGR327683:PGR327687 PQN327683:PQN327687 QAJ327683:QAJ327687 QKF327683:QKF327687 QUB327683:QUB327687 RDX327683:RDX327687 RNT327683:RNT327687 RXP327683:RXP327687 SHL327683:SHL327687 SRH327683:SRH327687 TBD327683:TBD327687 TKZ327683:TKZ327687 TUV327683:TUV327687 UER327683:UER327687 UON327683:UON327687 UYJ327683:UYJ327687 VIF327683:VIF327687 VSB327683:VSB327687 WBX327683:WBX327687 WLT327683:WLT327687 WVP327683:WVP327687 H393219:H393223 JD393219:JD393223 SZ393219:SZ393223 ACV393219:ACV393223 AMR393219:AMR393223 AWN393219:AWN393223 BGJ393219:BGJ393223 BQF393219:BQF393223 CAB393219:CAB393223 CJX393219:CJX393223 CTT393219:CTT393223 DDP393219:DDP393223 DNL393219:DNL393223 DXH393219:DXH393223 EHD393219:EHD393223 EQZ393219:EQZ393223 FAV393219:FAV393223 FKR393219:FKR393223 FUN393219:FUN393223 GEJ393219:GEJ393223 GOF393219:GOF393223 GYB393219:GYB393223 HHX393219:HHX393223 HRT393219:HRT393223 IBP393219:IBP393223 ILL393219:ILL393223 IVH393219:IVH393223 JFD393219:JFD393223 JOZ393219:JOZ393223 JYV393219:JYV393223 KIR393219:KIR393223 KSN393219:KSN393223 LCJ393219:LCJ393223 LMF393219:LMF393223 LWB393219:LWB393223 MFX393219:MFX393223 MPT393219:MPT393223 MZP393219:MZP393223 NJL393219:NJL393223 NTH393219:NTH393223 ODD393219:ODD393223 OMZ393219:OMZ393223 OWV393219:OWV393223 PGR393219:PGR393223 PQN393219:PQN393223 QAJ393219:QAJ393223 QKF393219:QKF393223 QUB393219:QUB393223 RDX393219:RDX393223 RNT393219:RNT393223 RXP393219:RXP393223 SHL393219:SHL393223 SRH393219:SRH393223 TBD393219:TBD393223 TKZ393219:TKZ393223 TUV393219:TUV393223 UER393219:UER393223 UON393219:UON393223 UYJ393219:UYJ393223 VIF393219:VIF393223 VSB393219:VSB393223 WBX393219:WBX393223 WLT393219:WLT393223 WVP393219:WVP393223 H458755:H458759 JD458755:JD458759 SZ458755:SZ458759 ACV458755:ACV458759 AMR458755:AMR458759 AWN458755:AWN458759 BGJ458755:BGJ458759 BQF458755:BQF458759 CAB458755:CAB458759 CJX458755:CJX458759 CTT458755:CTT458759 DDP458755:DDP458759 DNL458755:DNL458759 DXH458755:DXH458759 EHD458755:EHD458759 EQZ458755:EQZ458759 FAV458755:FAV458759 FKR458755:FKR458759 FUN458755:FUN458759 GEJ458755:GEJ458759 GOF458755:GOF458759 GYB458755:GYB458759 HHX458755:HHX458759 HRT458755:HRT458759 IBP458755:IBP458759 ILL458755:ILL458759 IVH458755:IVH458759 JFD458755:JFD458759 JOZ458755:JOZ458759 JYV458755:JYV458759 KIR458755:KIR458759 KSN458755:KSN458759 LCJ458755:LCJ458759 LMF458755:LMF458759 LWB458755:LWB458759 MFX458755:MFX458759 MPT458755:MPT458759 MZP458755:MZP458759 NJL458755:NJL458759 NTH458755:NTH458759 ODD458755:ODD458759 OMZ458755:OMZ458759 OWV458755:OWV458759 PGR458755:PGR458759 PQN458755:PQN458759 QAJ458755:QAJ458759 QKF458755:QKF458759 QUB458755:QUB458759 RDX458755:RDX458759 RNT458755:RNT458759 RXP458755:RXP458759 SHL458755:SHL458759 SRH458755:SRH458759 TBD458755:TBD458759 TKZ458755:TKZ458759 TUV458755:TUV458759 UER458755:UER458759 UON458755:UON458759 UYJ458755:UYJ458759 VIF458755:VIF458759 VSB458755:VSB458759 WBX458755:WBX458759 WLT458755:WLT458759 WVP458755:WVP458759 H524291:H524295 JD524291:JD524295 SZ524291:SZ524295 ACV524291:ACV524295 AMR524291:AMR524295 AWN524291:AWN524295 BGJ524291:BGJ524295 BQF524291:BQF524295 CAB524291:CAB524295 CJX524291:CJX524295 CTT524291:CTT524295 DDP524291:DDP524295 DNL524291:DNL524295 DXH524291:DXH524295 EHD524291:EHD524295 EQZ524291:EQZ524295 FAV524291:FAV524295 FKR524291:FKR524295 FUN524291:FUN524295 GEJ524291:GEJ524295 GOF524291:GOF524295 GYB524291:GYB524295 HHX524291:HHX524295 HRT524291:HRT524295 IBP524291:IBP524295 ILL524291:ILL524295 IVH524291:IVH524295 JFD524291:JFD524295 JOZ524291:JOZ524295 JYV524291:JYV524295 KIR524291:KIR524295 KSN524291:KSN524295 LCJ524291:LCJ524295 LMF524291:LMF524295 LWB524291:LWB524295 MFX524291:MFX524295 MPT524291:MPT524295 MZP524291:MZP524295 NJL524291:NJL524295 NTH524291:NTH524295 ODD524291:ODD524295 OMZ524291:OMZ524295 OWV524291:OWV524295 PGR524291:PGR524295 PQN524291:PQN524295 QAJ524291:QAJ524295 QKF524291:QKF524295 QUB524291:QUB524295 RDX524291:RDX524295 RNT524291:RNT524295 RXP524291:RXP524295 SHL524291:SHL524295 SRH524291:SRH524295 TBD524291:TBD524295 TKZ524291:TKZ524295 TUV524291:TUV524295 UER524291:UER524295 UON524291:UON524295 UYJ524291:UYJ524295 VIF524291:VIF524295 VSB524291:VSB524295 WBX524291:WBX524295 WLT524291:WLT524295 WVP524291:WVP524295 H589827:H589831 JD589827:JD589831 SZ589827:SZ589831 ACV589827:ACV589831 AMR589827:AMR589831 AWN589827:AWN589831 BGJ589827:BGJ589831 BQF589827:BQF589831 CAB589827:CAB589831 CJX589827:CJX589831 CTT589827:CTT589831 DDP589827:DDP589831 DNL589827:DNL589831 DXH589827:DXH589831 EHD589827:EHD589831 EQZ589827:EQZ589831 FAV589827:FAV589831 FKR589827:FKR589831 FUN589827:FUN589831 GEJ589827:GEJ589831 GOF589827:GOF589831 GYB589827:GYB589831 HHX589827:HHX589831 HRT589827:HRT589831 IBP589827:IBP589831 ILL589827:ILL589831 IVH589827:IVH589831 JFD589827:JFD589831 JOZ589827:JOZ589831 JYV589827:JYV589831 KIR589827:KIR589831 KSN589827:KSN589831 LCJ589827:LCJ589831 LMF589827:LMF589831 LWB589827:LWB589831 MFX589827:MFX589831 MPT589827:MPT589831 MZP589827:MZP589831 NJL589827:NJL589831 NTH589827:NTH589831 ODD589827:ODD589831 OMZ589827:OMZ589831 OWV589827:OWV589831 PGR589827:PGR589831 PQN589827:PQN589831 QAJ589827:QAJ589831 QKF589827:QKF589831 QUB589827:QUB589831 RDX589827:RDX589831 RNT589827:RNT589831 RXP589827:RXP589831 SHL589827:SHL589831 SRH589827:SRH589831 TBD589827:TBD589831 TKZ589827:TKZ589831 TUV589827:TUV589831 UER589827:UER589831 UON589827:UON589831 UYJ589827:UYJ589831 VIF589827:VIF589831 VSB589827:VSB589831 WBX589827:WBX589831 WLT589827:WLT589831 WVP589827:WVP589831 H655363:H655367 JD655363:JD655367 SZ655363:SZ655367 ACV655363:ACV655367 AMR655363:AMR655367 AWN655363:AWN655367 BGJ655363:BGJ655367 BQF655363:BQF655367 CAB655363:CAB655367 CJX655363:CJX655367 CTT655363:CTT655367 DDP655363:DDP655367 DNL655363:DNL655367 DXH655363:DXH655367 EHD655363:EHD655367 EQZ655363:EQZ655367 FAV655363:FAV655367 FKR655363:FKR655367 FUN655363:FUN655367 GEJ655363:GEJ655367 GOF655363:GOF655367 GYB655363:GYB655367 HHX655363:HHX655367 HRT655363:HRT655367 IBP655363:IBP655367 ILL655363:ILL655367 IVH655363:IVH655367 JFD655363:JFD655367 JOZ655363:JOZ655367 JYV655363:JYV655367 KIR655363:KIR655367 KSN655363:KSN655367 LCJ655363:LCJ655367 LMF655363:LMF655367 LWB655363:LWB655367 MFX655363:MFX655367 MPT655363:MPT655367 MZP655363:MZP655367 NJL655363:NJL655367 NTH655363:NTH655367 ODD655363:ODD655367 OMZ655363:OMZ655367 OWV655363:OWV655367 PGR655363:PGR655367 PQN655363:PQN655367 QAJ655363:QAJ655367 QKF655363:QKF655367 QUB655363:QUB655367 RDX655363:RDX655367 RNT655363:RNT655367 RXP655363:RXP655367 SHL655363:SHL655367 SRH655363:SRH655367 TBD655363:TBD655367 TKZ655363:TKZ655367 TUV655363:TUV655367 UER655363:UER655367 UON655363:UON655367 UYJ655363:UYJ655367 VIF655363:VIF655367 VSB655363:VSB655367 WBX655363:WBX655367 WLT655363:WLT655367 WVP655363:WVP655367 H720899:H720903 JD720899:JD720903 SZ720899:SZ720903 ACV720899:ACV720903 AMR720899:AMR720903 AWN720899:AWN720903 BGJ720899:BGJ720903 BQF720899:BQF720903 CAB720899:CAB720903 CJX720899:CJX720903 CTT720899:CTT720903 DDP720899:DDP720903 DNL720899:DNL720903 DXH720899:DXH720903 EHD720899:EHD720903 EQZ720899:EQZ720903 FAV720899:FAV720903 FKR720899:FKR720903 FUN720899:FUN720903 GEJ720899:GEJ720903 GOF720899:GOF720903 GYB720899:GYB720903 HHX720899:HHX720903 HRT720899:HRT720903 IBP720899:IBP720903 ILL720899:ILL720903 IVH720899:IVH720903 JFD720899:JFD720903 JOZ720899:JOZ720903 JYV720899:JYV720903 KIR720899:KIR720903 KSN720899:KSN720903 LCJ720899:LCJ720903 LMF720899:LMF720903 LWB720899:LWB720903 MFX720899:MFX720903 MPT720899:MPT720903 MZP720899:MZP720903 NJL720899:NJL720903 NTH720899:NTH720903 ODD720899:ODD720903 OMZ720899:OMZ720903 OWV720899:OWV720903 PGR720899:PGR720903 PQN720899:PQN720903 QAJ720899:QAJ720903 QKF720899:QKF720903 QUB720899:QUB720903 RDX720899:RDX720903 RNT720899:RNT720903 RXP720899:RXP720903 SHL720899:SHL720903 SRH720899:SRH720903 TBD720899:TBD720903 TKZ720899:TKZ720903 TUV720899:TUV720903 UER720899:UER720903 UON720899:UON720903 UYJ720899:UYJ720903 VIF720899:VIF720903 VSB720899:VSB720903 WBX720899:WBX720903 WLT720899:WLT720903 WVP720899:WVP720903 H786435:H786439 JD786435:JD786439 SZ786435:SZ786439 ACV786435:ACV786439 AMR786435:AMR786439 AWN786435:AWN786439 BGJ786435:BGJ786439 BQF786435:BQF786439 CAB786435:CAB786439 CJX786435:CJX786439 CTT786435:CTT786439 DDP786435:DDP786439 DNL786435:DNL786439 DXH786435:DXH786439 EHD786435:EHD786439 EQZ786435:EQZ786439 FAV786435:FAV786439 FKR786435:FKR786439 FUN786435:FUN786439 GEJ786435:GEJ786439 GOF786435:GOF786439 GYB786435:GYB786439 HHX786435:HHX786439 HRT786435:HRT786439 IBP786435:IBP786439 ILL786435:ILL786439 IVH786435:IVH786439 JFD786435:JFD786439 JOZ786435:JOZ786439 JYV786435:JYV786439 KIR786435:KIR786439 KSN786435:KSN786439 LCJ786435:LCJ786439 LMF786435:LMF786439 LWB786435:LWB786439 MFX786435:MFX786439 MPT786435:MPT786439 MZP786435:MZP786439 NJL786435:NJL786439 NTH786435:NTH786439 ODD786435:ODD786439 OMZ786435:OMZ786439 OWV786435:OWV786439 PGR786435:PGR786439 PQN786435:PQN786439 QAJ786435:QAJ786439 QKF786435:QKF786439 QUB786435:QUB786439 RDX786435:RDX786439 RNT786435:RNT786439 RXP786435:RXP786439 SHL786435:SHL786439 SRH786435:SRH786439 TBD786435:TBD786439 TKZ786435:TKZ786439 TUV786435:TUV786439 UER786435:UER786439 UON786435:UON786439 UYJ786435:UYJ786439 VIF786435:VIF786439 VSB786435:VSB786439 WBX786435:WBX786439 WLT786435:WLT786439 WVP786435:WVP786439 H851971:H851975 JD851971:JD851975 SZ851971:SZ851975 ACV851971:ACV851975 AMR851971:AMR851975 AWN851971:AWN851975 BGJ851971:BGJ851975 BQF851971:BQF851975 CAB851971:CAB851975 CJX851971:CJX851975 CTT851971:CTT851975 DDP851971:DDP851975 DNL851971:DNL851975 DXH851971:DXH851975 EHD851971:EHD851975 EQZ851971:EQZ851975 FAV851971:FAV851975 FKR851971:FKR851975 FUN851971:FUN851975 GEJ851971:GEJ851975 GOF851971:GOF851975 GYB851971:GYB851975 HHX851971:HHX851975 HRT851971:HRT851975 IBP851971:IBP851975 ILL851971:ILL851975 IVH851971:IVH851975 JFD851971:JFD851975 JOZ851971:JOZ851975 JYV851971:JYV851975 KIR851971:KIR851975 KSN851971:KSN851975 LCJ851971:LCJ851975 LMF851971:LMF851975 LWB851971:LWB851975 MFX851971:MFX851975 MPT851971:MPT851975 MZP851971:MZP851975 NJL851971:NJL851975 NTH851971:NTH851975 ODD851971:ODD851975 OMZ851971:OMZ851975 OWV851971:OWV851975 PGR851971:PGR851975 PQN851971:PQN851975 QAJ851971:QAJ851975 QKF851971:QKF851975 QUB851971:QUB851975 RDX851971:RDX851975 RNT851971:RNT851975 RXP851971:RXP851975 SHL851971:SHL851975 SRH851971:SRH851975 TBD851971:TBD851975 TKZ851971:TKZ851975 TUV851971:TUV851975 UER851971:UER851975 UON851971:UON851975 UYJ851971:UYJ851975 VIF851971:VIF851975 VSB851971:VSB851975 WBX851971:WBX851975 WLT851971:WLT851975 WVP851971:WVP851975 H917507:H917511 JD917507:JD917511 SZ917507:SZ917511 ACV917507:ACV917511 AMR917507:AMR917511 AWN917507:AWN917511 BGJ917507:BGJ917511 BQF917507:BQF917511 CAB917507:CAB917511 CJX917507:CJX917511 CTT917507:CTT917511 DDP917507:DDP917511 DNL917507:DNL917511 DXH917507:DXH917511 EHD917507:EHD917511 EQZ917507:EQZ917511 FAV917507:FAV917511 FKR917507:FKR917511 FUN917507:FUN917511 GEJ917507:GEJ917511 GOF917507:GOF917511 GYB917507:GYB917511 HHX917507:HHX917511 HRT917507:HRT917511 IBP917507:IBP917511 ILL917507:ILL917511 IVH917507:IVH917511 JFD917507:JFD917511 JOZ917507:JOZ917511 JYV917507:JYV917511 KIR917507:KIR917511 KSN917507:KSN917511 LCJ917507:LCJ917511 LMF917507:LMF917511 LWB917507:LWB917511 MFX917507:MFX917511 MPT917507:MPT917511 MZP917507:MZP917511 NJL917507:NJL917511 NTH917507:NTH917511 ODD917507:ODD917511 OMZ917507:OMZ917511 OWV917507:OWV917511 PGR917507:PGR917511 PQN917507:PQN917511 QAJ917507:QAJ917511 QKF917507:QKF917511 QUB917507:QUB917511 RDX917507:RDX917511 RNT917507:RNT917511 RXP917507:RXP917511 SHL917507:SHL917511 SRH917507:SRH917511 TBD917507:TBD917511 TKZ917507:TKZ917511 TUV917507:TUV917511 UER917507:UER917511 UON917507:UON917511 UYJ917507:UYJ917511 VIF917507:VIF917511 VSB917507:VSB917511 WBX917507:WBX917511 WLT917507:WLT917511 WVP917507:WVP917511 H983043:H983047 JD983043:JD983047 SZ983043:SZ983047 ACV983043:ACV983047 AMR983043:AMR983047 AWN983043:AWN983047 BGJ983043:BGJ983047 BQF983043:BQF983047 CAB983043:CAB983047 CJX983043:CJX983047 CTT983043:CTT983047 DDP983043:DDP983047 DNL983043:DNL983047 DXH983043:DXH983047 EHD983043:EHD983047 EQZ983043:EQZ983047 FAV983043:FAV983047 FKR983043:FKR983047 FUN983043:FUN983047 GEJ983043:GEJ983047 GOF983043:GOF983047 GYB983043:GYB983047 HHX983043:HHX983047 HRT983043:HRT983047 IBP983043:IBP983047 ILL983043:ILL983047 IVH983043:IVH983047 JFD983043:JFD983047 JOZ983043:JOZ983047 JYV983043:JYV983047 KIR983043:KIR983047 KSN983043:KSN983047 LCJ983043:LCJ983047 LMF983043:LMF983047 LWB983043:LWB983047 MFX983043:MFX983047 MPT983043:MPT983047 MZP983043:MZP983047 NJL983043:NJL983047 NTH983043:NTH983047 ODD983043:ODD983047 OMZ983043:OMZ983047 OWV983043:OWV983047 PGR983043:PGR983047 PQN983043:PQN983047 QAJ983043:QAJ983047 QKF983043:QKF983047 QUB983043:QUB983047 RDX983043:RDX983047 RNT983043:RNT983047 RXP983043:RXP983047 SHL983043:SHL983047 SRH983043:SRH983047 TBD983043:TBD983047 TKZ983043:TKZ983047 TUV983043:TUV983047 UER983043:UER983047 UON983043:UON983047 UYJ983043:UYJ983047 VIF983043:VIF983047 VSB983043:VSB983047 WBX983043:WBX983047 WLT983043:WLT983047 WVP983043:WVP983047">
      <formula1>INDIRECT(F3)</formula1>
    </dataValidation>
    <dataValidation type="list" allowBlank="1" showInputMessage="1" showErrorMessage="1" sqref="J3:J7 JF3:JF7 TB3:TB7 ACX3:ACX7 AMT3:AMT7 AWP3:AWP7 BGL3:BGL7 BQH3:BQH7 CAD3:CAD7 CJZ3:CJZ7 CTV3:CTV7 DDR3:DDR7 DNN3:DNN7 DXJ3:DXJ7 EHF3:EHF7 ERB3:ERB7 FAX3:FAX7 FKT3:FKT7 FUP3:FUP7 GEL3:GEL7 GOH3:GOH7 GYD3:GYD7 HHZ3:HHZ7 HRV3:HRV7 IBR3:IBR7 ILN3:ILN7 IVJ3:IVJ7 JFF3:JFF7 JPB3:JPB7 JYX3:JYX7 KIT3:KIT7 KSP3:KSP7 LCL3:LCL7 LMH3:LMH7 LWD3:LWD7 MFZ3:MFZ7 MPV3:MPV7 MZR3:MZR7 NJN3:NJN7 NTJ3:NTJ7 ODF3:ODF7 ONB3:ONB7 OWX3:OWX7 PGT3:PGT7 PQP3:PQP7 QAL3:QAL7 QKH3:QKH7 QUD3:QUD7 RDZ3:RDZ7 RNV3:RNV7 RXR3:RXR7 SHN3:SHN7 SRJ3:SRJ7 TBF3:TBF7 TLB3:TLB7 TUX3:TUX7 UET3:UET7 UOP3:UOP7 UYL3:UYL7 VIH3:VIH7 VSD3:VSD7 WBZ3:WBZ7 WLV3:WLV7 WVR3:WVR7 J65539:J65543 JF65539:JF65543 TB65539:TB65543 ACX65539:ACX65543 AMT65539:AMT65543 AWP65539:AWP65543 BGL65539:BGL65543 BQH65539:BQH65543 CAD65539:CAD65543 CJZ65539:CJZ65543 CTV65539:CTV65543 DDR65539:DDR65543 DNN65539:DNN65543 DXJ65539:DXJ65543 EHF65539:EHF65543 ERB65539:ERB65543 FAX65539:FAX65543 FKT65539:FKT65543 FUP65539:FUP65543 GEL65539:GEL65543 GOH65539:GOH65543 GYD65539:GYD65543 HHZ65539:HHZ65543 HRV65539:HRV65543 IBR65539:IBR65543 ILN65539:ILN65543 IVJ65539:IVJ65543 JFF65539:JFF65543 JPB65539:JPB65543 JYX65539:JYX65543 KIT65539:KIT65543 KSP65539:KSP65543 LCL65539:LCL65543 LMH65539:LMH65543 LWD65539:LWD65543 MFZ65539:MFZ65543 MPV65539:MPV65543 MZR65539:MZR65543 NJN65539:NJN65543 NTJ65539:NTJ65543 ODF65539:ODF65543 ONB65539:ONB65543 OWX65539:OWX65543 PGT65539:PGT65543 PQP65539:PQP65543 QAL65539:QAL65543 QKH65539:QKH65543 QUD65539:QUD65543 RDZ65539:RDZ65543 RNV65539:RNV65543 RXR65539:RXR65543 SHN65539:SHN65543 SRJ65539:SRJ65543 TBF65539:TBF65543 TLB65539:TLB65543 TUX65539:TUX65543 UET65539:UET65543 UOP65539:UOP65543 UYL65539:UYL65543 VIH65539:VIH65543 VSD65539:VSD65543 WBZ65539:WBZ65543 WLV65539:WLV65543 WVR65539:WVR65543 J131075:J131079 JF131075:JF131079 TB131075:TB131079 ACX131075:ACX131079 AMT131075:AMT131079 AWP131075:AWP131079 BGL131075:BGL131079 BQH131075:BQH131079 CAD131075:CAD131079 CJZ131075:CJZ131079 CTV131075:CTV131079 DDR131075:DDR131079 DNN131075:DNN131079 DXJ131075:DXJ131079 EHF131075:EHF131079 ERB131075:ERB131079 FAX131075:FAX131079 FKT131075:FKT131079 FUP131075:FUP131079 GEL131075:GEL131079 GOH131075:GOH131079 GYD131075:GYD131079 HHZ131075:HHZ131079 HRV131075:HRV131079 IBR131075:IBR131079 ILN131075:ILN131079 IVJ131075:IVJ131079 JFF131075:JFF131079 JPB131075:JPB131079 JYX131075:JYX131079 KIT131075:KIT131079 KSP131075:KSP131079 LCL131075:LCL131079 LMH131075:LMH131079 LWD131075:LWD131079 MFZ131075:MFZ131079 MPV131075:MPV131079 MZR131075:MZR131079 NJN131075:NJN131079 NTJ131075:NTJ131079 ODF131075:ODF131079 ONB131075:ONB131079 OWX131075:OWX131079 PGT131075:PGT131079 PQP131075:PQP131079 QAL131075:QAL131079 QKH131075:QKH131079 QUD131075:QUD131079 RDZ131075:RDZ131079 RNV131075:RNV131079 RXR131075:RXR131079 SHN131075:SHN131079 SRJ131075:SRJ131079 TBF131075:TBF131079 TLB131075:TLB131079 TUX131075:TUX131079 UET131075:UET131079 UOP131075:UOP131079 UYL131075:UYL131079 VIH131075:VIH131079 VSD131075:VSD131079 WBZ131075:WBZ131079 WLV131075:WLV131079 WVR131075:WVR131079 J196611:J196615 JF196611:JF196615 TB196611:TB196615 ACX196611:ACX196615 AMT196611:AMT196615 AWP196611:AWP196615 BGL196611:BGL196615 BQH196611:BQH196615 CAD196611:CAD196615 CJZ196611:CJZ196615 CTV196611:CTV196615 DDR196611:DDR196615 DNN196611:DNN196615 DXJ196611:DXJ196615 EHF196611:EHF196615 ERB196611:ERB196615 FAX196611:FAX196615 FKT196611:FKT196615 FUP196611:FUP196615 GEL196611:GEL196615 GOH196611:GOH196615 GYD196611:GYD196615 HHZ196611:HHZ196615 HRV196611:HRV196615 IBR196611:IBR196615 ILN196611:ILN196615 IVJ196611:IVJ196615 JFF196611:JFF196615 JPB196611:JPB196615 JYX196611:JYX196615 KIT196611:KIT196615 KSP196611:KSP196615 LCL196611:LCL196615 LMH196611:LMH196615 LWD196611:LWD196615 MFZ196611:MFZ196615 MPV196611:MPV196615 MZR196611:MZR196615 NJN196611:NJN196615 NTJ196611:NTJ196615 ODF196611:ODF196615 ONB196611:ONB196615 OWX196611:OWX196615 PGT196611:PGT196615 PQP196611:PQP196615 QAL196611:QAL196615 QKH196611:QKH196615 QUD196611:QUD196615 RDZ196611:RDZ196615 RNV196611:RNV196615 RXR196611:RXR196615 SHN196611:SHN196615 SRJ196611:SRJ196615 TBF196611:TBF196615 TLB196611:TLB196615 TUX196611:TUX196615 UET196611:UET196615 UOP196611:UOP196615 UYL196611:UYL196615 VIH196611:VIH196615 VSD196611:VSD196615 WBZ196611:WBZ196615 WLV196611:WLV196615 WVR196611:WVR196615 J262147:J262151 JF262147:JF262151 TB262147:TB262151 ACX262147:ACX262151 AMT262147:AMT262151 AWP262147:AWP262151 BGL262147:BGL262151 BQH262147:BQH262151 CAD262147:CAD262151 CJZ262147:CJZ262151 CTV262147:CTV262151 DDR262147:DDR262151 DNN262147:DNN262151 DXJ262147:DXJ262151 EHF262147:EHF262151 ERB262147:ERB262151 FAX262147:FAX262151 FKT262147:FKT262151 FUP262147:FUP262151 GEL262147:GEL262151 GOH262147:GOH262151 GYD262147:GYD262151 HHZ262147:HHZ262151 HRV262147:HRV262151 IBR262147:IBR262151 ILN262147:ILN262151 IVJ262147:IVJ262151 JFF262147:JFF262151 JPB262147:JPB262151 JYX262147:JYX262151 KIT262147:KIT262151 KSP262147:KSP262151 LCL262147:LCL262151 LMH262147:LMH262151 LWD262147:LWD262151 MFZ262147:MFZ262151 MPV262147:MPV262151 MZR262147:MZR262151 NJN262147:NJN262151 NTJ262147:NTJ262151 ODF262147:ODF262151 ONB262147:ONB262151 OWX262147:OWX262151 PGT262147:PGT262151 PQP262147:PQP262151 QAL262147:QAL262151 QKH262147:QKH262151 QUD262147:QUD262151 RDZ262147:RDZ262151 RNV262147:RNV262151 RXR262147:RXR262151 SHN262147:SHN262151 SRJ262147:SRJ262151 TBF262147:TBF262151 TLB262147:TLB262151 TUX262147:TUX262151 UET262147:UET262151 UOP262147:UOP262151 UYL262147:UYL262151 VIH262147:VIH262151 VSD262147:VSD262151 WBZ262147:WBZ262151 WLV262147:WLV262151 WVR262147:WVR262151 J327683:J327687 JF327683:JF327687 TB327683:TB327687 ACX327683:ACX327687 AMT327683:AMT327687 AWP327683:AWP327687 BGL327683:BGL327687 BQH327683:BQH327687 CAD327683:CAD327687 CJZ327683:CJZ327687 CTV327683:CTV327687 DDR327683:DDR327687 DNN327683:DNN327687 DXJ327683:DXJ327687 EHF327683:EHF327687 ERB327683:ERB327687 FAX327683:FAX327687 FKT327683:FKT327687 FUP327683:FUP327687 GEL327683:GEL327687 GOH327683:GOH327687 GYD327683:GYD327687 HHZ327683:HHZ327687 HRV327683:HRV327687 IBR327683:IBR327687 ILN327683:ILN327687 IVJ327683:IVJ327687 JFF327683:JFF327687 JPB327683:JPB327687 JYX327683:JYX327687 KIT327683:KIT327687 KSP327683:KSP327687 LCL327683:LCL327687 LMH327683:LMH327687 LWD327683:LWD327687 MFZ327683:MFZ327687 MPV327683:MPV327687 MZR327683:MZR327687 NJN327683:NJN327687 NTJ327683:NTJ327687 ODF327683:ODF327687 ONB327683:ONB327687 OWX327683:OWX327687 PGT327683:PGT327687 PQP327683:PQP327687 QAL327683:QAL327687 QKH327683:QKH327687 QUD327683:QUD327687 RDZ327683:RDZ327687 RNV327683:RNV327687 RXR327683:RXR327687 SHN327683:SHN327687 SRJ327683:SRJ327687 TBF327683:TBF327687 TLB327683:TLB327687 TUX327683:TUX327687 UET327683:UET327687 UOP327683:UOP327687 UYL327683:UYL327687 VIH327683:VIH327687 VSD327683:VSD327687 WBZ327683:WBZ327687 WLV327683:WLV327687 WVR327683:WVR327687 J393219:J393223 JF393219:JF393223 TB393219:TB393223 ACX393219:ACX393223 AMT393219:AMT393223 AWP393219:AWP393223 BGL393219:BGL393223 BQH393219:BQH393223 CAD393219:CAD393223 CJZ393219:CJZ393223 CTV393219:CTV393223 DDR393219:DDR393223 DNN393219:DNN393223 DXJ393219:DXJ393223 EHF393219:EHF393223 ERB393219:ERB393223 FAX393219:FAX393223 FKT393219:FKT393223 FUP393219:FUP393223 GEL393219:GEL393223 GOH393219:GOH393223 GYD393219:GYD393223 HHZ393219:HHZ393223 HRV393219:HRV393223 IBR393219:IBR393223 ILN393219:ILN393223 IVJ393219:IVJ393223 JFF393219:JFF393223 JPB393219:JPB393223 JYX393219:JYX393223 KIT393219:KIT393223 KSP393219:KSP393223 LCL393219:LCL393223 LMH393219:LMH393223 LWD393219:LWD393223 MFZ393219:MFZ393223 MPV393219:MPV393223 MZR393219:MZR393223 NJN393219:NJN393223 NTJ393219:NTJ393223 ODF393219:ODF393223 ONB393219:ONB393223 OWX393219:OWX393223 PGT393219:PGT393223 PQP393219:PQP393223 QAL393219:QAL393223 QKH393219:QKH393223 QUD393219:QUD393223 RDZ393219:RDZ393223 RNV393219:RNV393223 RXR393219:RXR393223 SHN393219:SHN393223 SRJ393219:SRJ393223 TBF393219:TBF393223 TLB393219:TLB393223 TUX393219:TUX393223 UET393219:UET393223 UOP393219:UOP393223 UYL393219:UYL393223 VIH393219:VIH393223 VSD393219:VSD393223 WBZ393219:WBZ393223 WLV393219:WLV393223 WVR393219:WVR393223 J458755:J458759 JF458755:JF458759 TB458755:TB458759 ACX458755:ACX458759 AMT458755:AMT458759 AWP458755:AWP458759 BGL458755:BGL458759 BQH458755:BQH458759 CAD458755:CAD458759 CJZ458755:CJZ458759 CTV458755:CTV458759 DDR458755:DDR458759 DNN458755:DNN458759 DXJ458755:DXJ458759 EHF458755:EHF458759 ERB458755:ERB458759 FAX458755:FAX458759 FKT458755:FKT458759 FUP458755:FUP458759 GEL458755:GEL458759 GOH458755:GOH458759 GYD458755:GYD458759 HHZ458755:HHZ458759 HRV458755:HRV458759 IBR458755:IBR458759 ILN458755:ILN458759 IVJ458755:IVJ458759 JFF458755:JFF458759 JPB458755:JPB458759 JYX458755:JYX458759 KIT458755:KIT458759 KSP458755:KSP458759 LCL458755:LCL458759 LMH458755:LMH458759 LWD458755:LWD458759 MFZ458755:MFZ458759 MPV458755:MPV458759 MZR458755:MZR458759 NJN458755:NJN458759 NTJ458755:NTJ458759 ODF458755:ODF458759 ONB458755:ONB458759 OWX458755:OWX458759 PGT458755:PGT458759 PQP458755:PQP458759 QAL458755:QAL458759 QKH458755:QKH458759 QUD458755:QUD458759 RDZ458755:RDZ458759 RNV458755:RNV458759 RXR458755:RXR458759 SHN458755:SHN458759 SRJ458755:SRJ458759 TBF458755:TBF458759 TLB458755:TLB458759 TUX458755:TUX458759 UET458755:UET458759 UOP458755:UOP458759 UYL458755:UYL458759 VIH458755:VIH458759 VSD458755:VSD458759 WBZ458755:WBZ458759 WLV458755:WLV458759 WVR458755:WVR458759 J524291:J524295 JF524291:JF524295 TB524291:TB524295 ACX524291:ACX524295 AMT524291:AMT524295 AWP524291:AWP524295 BGL524291:BGL524295 BQH524291:BQH524295 CAD524291:CAD524295 CJZ524291:CJZ524295 CTV524291:CTV524295 DDR524291:DDR524295 DNN524291:DNN524295 DXJ524291:DXJ524295 EHF524291:EHF524295 ERB524291:ERB524295 FAX524291:FAX524295 FKT524291:FKT524295 FUP524291:FUP524295 GEL524291:GEL524295 GOH524291:GOH524295 GYD524291:GYD524295 HHZ524291:HHZ524295 HRV524291:HRV524295 IBR524291:IBR524295 ILN524291:ILN524295 IVJ524291:IVJ524295 JFF524291:JFF524295 JPB524291:JPB524295 JYX524291:JYX524295 KIT524291:KIT524295 KSP524291:KSP524295 LCL524291:LCL524295 LMH524291:LMH524295 LWD524291:LWD524295 MFZ524291:MFZ524295 MPV524291:MPV524295 MZR524291:MZR524295 NJN524291:NJN524295 NTJ524291:NTJ524295 ODF524291:ODF524295 ONB524291:ONB524295 OWX524291:OWX524295 PGT524291:PGT524295 PQP524291:PQP524295 QAL524291:QAL524295 QKH524291:QKH524295 QUD524291:QUD524295 RDZ524291:RDZ524295 RNV524291:RNV524295 RXR524291:RXR524295 SHN524291:SHN524295 SRJ524291:SRJ524295 TBF524291:TBF524295 TLB524291:TLB524295 TUX524291:TUX524295 UET524291:UET524295 UOP524291:UOP524295 UYL524291:UYL524295 VIH524291:VIH524295 VSD524291:VSD524295 WBZ524291:WBZ524295 WLV524291:WLV524295 WVR524291:WVR524295 J589827:J589831 JF589827:JF589831 TB589827:TB589831 ACX589827:ACX589831 AMT589827:AMT589831 AWP589827:AWP589831 BGL589827:BGL589831 BQH589827:BQH589831 CAD589827:CAD589831 CJZ589827:CJZ589831 CTV589827:CTV589831 DDR589827:DDR589831 DNN589827:DNN589831 DXJ589827:DXJ589831 EHF589827:EHF589831 ERB589827:ERB589831 FAX589827:FAX589831 FKT589827:FKT589831 FUP589827:FUP589831 GEL589827:GEL589831 GOH589827:GOH589831 GYD589827:GYD589831 HHZ589827:HHZ589831 HRV589827:HRV589831 IBR589827:IBR589831 ILN589827:ILN589831 IVJ589827:IVJ589831 JFF589827:JFF589831 JPB589827:JPB589831 JYX589827:JYX589831 KIT589827:KIT589831 KSP589827:KSP589831 LCL589827:LCL589831 LMH589827:LMH589831 LWD589827:LWD589831 MFZ589827:MFZ589831 MPV589827:MPV589831 MZR589827:MZR589831 NJN589827:NJN589831 NTJ589827:NTJ589831 ODF589827:ODF589831 ONB589827:ONB589831 OWX589827:OWX589831 PGT589827:PGT589831 PQP589827:PQP589831 QAL589827:QAL589831 QKH589827:QKH589831 QUD589827:QUD589831 RDZ589827:RDZ589831 RNV589827:RNV589831 RXR589827:RXR589831 SHN589827:SHN589831 SRJ589827:SRJ589831 TBF589827:TBF589831 TLB589827:TLB589831 TUX589827:TUX589831 UET589827:UET589831 UOP589827:UOP589831 UYL589827:UYL589831 VIH589827:VIH589831 VSD589827:VSD589831 WBZ589827:WBZ589831 WLV589827:WLV589831 WVR589827:WVR589831 J655363:J655367 JF655363:JF655367 TB655363:TB655367 ACX655363:ACX655367 AMT655363:AMT655367 AWP655363:AWP655367 BGL655363:BGL655367 BQH655363:BQH655367 CAD655363:CAD655367 CJZ655363:CJZ655367 CTV655363:CTV655367 DDR655363:DDR655367 DNN655363:DNN655367 DXJ655363:DXJ655367 EHF655363:EHF655367 ERB655363:ERB655367 FAX655363:FAX655367 FKT655363:FKT655367 FUP655363:FUP655367 GEL655363:GEL655367 GOH655363:GOH655367 GYD655363:GYD655367 HHZ655363:HHZ655367 HRV655363:HRV655367 IBR655363:IBR655367 ILN655363:ILN655367 IVJ655363:IVJ655367 JFF655363:JFF655367 JPB655363:JPB655367 JYX655363:JYX655367 KIT655363:KIT655367 KSP655363:KSP655367 LCL655363:LCL655367 LMH655363:LMH655367 LWD655363:LWD655367 MFZ655363:MFZ655367 MPV655363:MPV655367 MZR655363:MZR655367 NJN655363:NJN655367 NTJ655363:NTJ655367 ODF655363:ODF655367 ONB655363:ONB655367 OWX655363:OWX655367 PGT655363:PGT655367 PQP655363:PQP655367 QAL655363:QAL655367 QKH655363:QKH655367 QUD655363:QUD655367 RDZ655363:RDZ655367 RNV655363:RNV655367 RXR655363:RXR655367 SHN655363:SHN655367 SRJ655363:SRJ655367 TBF655363:TBF655367 TLB655363:TLB655367 TUX655363:TUX655367 UET655363:UET655367 UOP655363:UOP655367 UYL655363:UYL655367 VIH655363:VIH655367 VSD655363:VSD655367 WBZ655363:WBZ655367 WLV655363:WLV655367 WVR655363:WVR655367 J720899:J720903 JF720899:JF720903 TB720899:TB720903 ACX720899:ACX720903 AMT720899:AMT720903 AWP720899:AWP720903 BGL720899:BGL720903 BQH720899:BQH720903 CAD720899:CAD720903 CJZ720899:CJZ720903 CTV720899:CTV720903 DDR720899:DDR720903 DNN720899:DNN720903 DXJ720899:DXJ720903 EHF720899:EHF720903 ERB720899:ERB720903 FAX720899:FAX720903 FKT720899:FKT720903 FUP720899:FUP720903 GEL720899:GEL720903 GOH720899:GOH720903 GYD720899:GYD720903 HHZ720899:HHZ720903 HRV720899:HRV720903 IBR720899:IBR720903 ILN720899:ILN720903 IVJ720899:IVJ720903 JFF720899:JFF720903 JPB720899:JPB720903 JYX720899:JYX720903 KIT720899:KIT720903 KSP720899:KSP720903 LCL720899:LCL720903 LMH720899:LMH720903 LWD720899:LWD720903 MFZ720899:MFZ720903 MPV720899:MPV720903 MZR720899:MZR720903 NJN720899:NJN720903 NTJ720899:NTJ720903 ODF720899:ODF720903 ONB720899:ONB720903 OWX720899:OWX720903 PGT720899:PGT720903 PQP720899:PQP720903 QAL720899:QAL720903 QKH720899:QKH720903 QUD720899:QUD720903 RDZ720899:RDZ720903 RNV720899:RNV720903 RXR720899:RXR720903 SHN720899:SHN720903 SRJ720899:SRJ720903 TBF720899:TBF720903 TLB720899:TLB720903 TUX720899:TUX720903 UET720899:UET720903 UOP720899:UOP720903 UYL720899:UYL720903 VIH720899:VIH720903 VSD720899:VSD720903 WBZ720899:WBZ720903 WLV720899:WLV720903 WVR720899:WVR720903 J786435:J786439 JF786435:JF786439 TB786435:TB786439 ACX786435:ACX786439 AMT786435:AMT786439 AWP786435:AWP786439 BGL786435:BGL786439 BQH786435:BQH786439 CAD786435:CAD786439 CJZ786435:CJZ786439 CTV786435:CTV786439 DDR786435:DDR786439 DNN786435:DNN786439 DXJ786435:DXJ786439 EHF786435:EHF786439 ERB786435:ERB786439 FAX786435:FAX786439 FKT786435:FKT786439 FUP786435:FUP786439 GEL786435:GEL786439 GOH786435:GOH786439 GYD786435:GYD786439 HHZ786435:HHZ786439 HRV786435:HRV786439 IBR786435:IBR786439 ILN786435:ILN786439 IVJ786435:IVJ786439 JFF786435:JFF786439 JPB786435:JPB786439 JYX786435:JYX786439 KIT786435:KIT786439 KSP786435:KSP786439 LCL786435:LCL786439 LMH786435:LMH786439 LWD786435:LWD786439 MFZ786435:MFZ786439 MPV786435:MPV786439 MZR786435:MZR786439 NJN786435:NJN786439 NTJ786435:NTJ786439 ODF786435:ODF786439 ONB786435:ONB786439 OWX786435:OWX786439 PGT786435:PGT786439 PQP786435:PQP786439 QAL786435:QAL786439 QKH786435:QKH786439 QUD786435:QUD786439 RDZ786435:RDZ786439 RNV786435:RNV786439 RXR786435:RXR786439 SHN786435:SHN786439 SRJ786435:SRJ786439 TBF786435:TBF786439 TLB786435:TLB786439 TUX786435:TUX786439 UET786435:UET786439 UOP786435:UOP786439 UYL786435:UYL786439 VIH786435:VIH786439 VSD786435:VSD786439 WBZ786435:WBZ786439 WLV786435:WLV786439 WVR786435:WVR786439 J851971:J851975 JF851971:JF851975 TB851971:TB851975 ACX851971:ACX851975 AMT851971:AMT851975 AWP851971:AWP851975 BGL851971:BGL851975 BQH851971:BQH851975 CAD851971:CAD851975 CJZ851971:CJZ851975 CTV851971:CTV851975 DDR851971:DDR851975 DNN851971:DNN851975 DXJ851971:DXJ851975 EHF851971:EHF851975 ERB851971:ERB851975 FAX851971:FAX851975 FKT851971:FKT851975 FUP851971:FUP851975 GEL851971:GEL851975 GOH851971:GOH851975 GYD851971:GYD851975 HHZ851971:HHZ851975 HRV851971:HRV851975 IBR851971:IBR851975 ILN851971:ILN851975 IVJ851971:IVJ851975 JFF851971:JFF851975 JPB851971:JPB851975 JYX851971:JYX851975 KIT851971:KIT851975 KSP851971:KSP851975 LCL851971:LCL851975 LMH851971:LMH851975 LWD851971:LWD851975 MFZ851971:MFZ851975 MPV851971:MPV851975 MZR851971:MZR851975 NJN851971:NJN851975 NTJ851971:NTJ851975 ODF851971:ODF851975 ONB851971:ONB851975 OWX851971:OWX851975 PGT851971:PGT851975 PQP851971:PQP851975 QAL851971:QAL851975 QKH851971:QKH851975 QUD851971:QUD851975 RDZ851971:RDZ851975 RNV851971:RNV851975 RXR851971:RXR851975 SHN851971:SHN851975 SRJ851971:SRJ851975 TBF851971:TBF851975 TLB851971:TLB851975 TUX851971:TUX851975 UET851971:UET851975 UOP851971:UOP851975 UYL851971:UYL851975 VIH851971:VIH851975 VSD851971:VSD851975 WBZ851971:WBZ851975 WLV851971:WLV851975 WVR851971:WVR851975 J917507:J917511 JF917507:JF917511 TB917507:TB917511 ACX917507:ACX917511 AMT917507:AMT917511 AWP917507:AWP917511 BGL917507:BGL917511 BQH917507:BQH917511 CAD917507:CAD917511 CJZ917507:CJZ917511 CTV917507:CTV917511 DDR917507:DDR917511 DNN917507:DNN917511 DXJ917507:DXJ917511 EHF917507:EHF917511 ERB917507:ERB917511 FAX917507:FAX917511 FKT917507:FKT917511 FUP917507:FUP917511 GEL917507:GEL917511 GOH917507:GOH917511 GYD917507:GYD917511 HHZ917507:HHZ917511 HRV917507:HRV917511 IBR917507:IBR917511 ILN917507:ILN917511 IVJ917507:IVJ917511 JFF917507:JFF917511 JPB917507:JPB917511 JYX917507:JYX917511 KIT917507:KIT917511 KSP917507:KSP917511 LCL917507:LCL917511 LMH917507:LMH917511 LWD917507:LWD917511 MFZ917507:MFZ917511 MPV917507:MPV917511 MZR917507:MZR917511 NJN917507:NJN917511 NTJ917507:NTJ917511 ODF917507:ODF917511 ONB917507:ONB917511 OWX917507:OWX917511 PGT917507:PGT917511 PQP917507:PQP917511 QAL917507:QAL917511 QKH917507:QKH917511 QUD917507:QUD917511 RDZ917507:RDZ917511 RNV917507:RNV917511 RXR917507:RXR917511 SHN917507:SHN917511 SRJ917507:SRJ917511 TBF917507:TBF917511 TLB917507:TLB917511 TUX917507:TUX917511 UET917507:UET917511 UOP917507:UOP917511 UYL917507:UYL917511 VIH917507:VIH917511 VSD917507:VSD917511 WBZ917507:WBZ917511 WLV917507:WLV917511 WVR917507:WVR917511 J983043:J983047 JF983043:JF983047 TB983043:TB983047 ACX983043:ACX983047 AMT983043:AMT983047 AWP983043:AWP983047 BGL983043:BGL983047 BQH983043:BQH983047 CAD983043:CAD983047 CJZ983043:CJZ983047 CTV983043:CTV983047 DDR983043:DDR983047 DNN983043:DNN983047 DXJ983043:DXJ983047 EHF983043:EHF983047 ERB983043:ERB983047 FAX983043:FAX983047 FKT983043:FKT983047 FUP983043:FUP983047 GEL983043:GEL983047 GOH983043:GOH983047 GYD983043:GYD983047 HHZ983043:HHZ983047 HRV983043:HRV983047 IBR983043:IBR983047 ILN983043:ILN983047 IVJ983043:IVJ983047 JFF983043:JFF983047 JPB983043:JPB983047 JYX983043:JYX983047 KIT983043:KIT983047 KSP983043:KSP983047 LCL983043:LCL983047 LMH983043:LMH983047 LWD983043:LWD983047 MFZ983043:MFZ983047 MPV983043:MPV983047 MZR983043:MZR983047 NJN983043:NJN983047 NTJ983043:NTJ983047 ODF983043:ODF983047 ONB983043:ONB983047 OWX983043:OWX983047 PGT983043:PGT983047 PQP983043:PQP983047 QAL983043:QAL983047 QKH983043:QKH983047 QUD983043:QUD983047 RDZ983043:RDZ983047 RNV983043:RNV983047 RXR983043:RXR983047 SHN983043:SHN983047 SRJ983043:SRJ983047 TBF983043:TBF983047 TLB983043:TLB983047 TUX983043:TUX983047 UET983043:UET983047 UOP983043:UOP983047 UYL983043:UYL983047 VIH983043:VIH983047 VSD983043:VSD983047 WBZ983043:WBZ983047 WLV983043:WLV983047 WVR983043:WVR983047">
      <formula1>MODALIDAD_DE_CONTRATACIÓN</formula1>
    </dataValidation>
    <dataValidation type="list" allowBlank="1" showInputMessage="1" showErrorMessage="1" sqref="I3:I7 JE3:JE7 TA3:TA7 ACW3:ACW7 AMS3:AMS7 AWO3:AWO7 BGK3:BGK7 BQG3:BQG7 CAC3:CAC7 CJY3:CJY7 CTU3:CTU7 DDQ3:DDQ7 DNM3:DNM7 DXI3:DXI7 EHE3:EHE7 ERA3:ERA7 FAW3:FAW7 FKS3:FKS7 FUO3:FUO7 GEK3:GEK7 GOG3:GOG7 GYC3:GYC7 HHY3:HHY7 HRU3:HRU7 IBQ3:IBQ7 ILM3:ILM7 IVI3:IVI7 JFE3:JFE7 JPA3:JPA7 JYW3:JYW7 KIS3:KIS7 KSO3:KSO7 LCK3:LCK7 LMG3:LMG7 LWC3:LWC7 MFY3:MFY7 MPU3:MPU7 MZQ3:MZQ7 NJM3:NJM7 NTI3:NTI7 ODE3:ODE7 ONA3:ONA7 OWW3:OWW7 PGS3:PGS7 PQO3:PQO7 QAK3:QAK7 QKG3:QKG7 QUC3:QUC7 RDY3:RDY7 RNU3:RNU7 RXQ3:RXQ7 SHM3:SHM7 SRI3:SRI7 TBE3:TBE7 TLA3:TLA7 TUW3:TUW7 UES3:UES7 UOO3:UOO7 UYK3:UYK7 VIG3:VIG7 VSC3:VSC7 WBY3:WBY7 WLU3:WLU7 WVQ3:WVQ7 I65539:I65543 JE65539:JE65543 TA65539:TA65543 ACW65539:ACW65543 AMS65539:AMS65543 AWO65539:AWO65543 BGK65539:BGK65543 BQG65539:BQG65543 CAC65539:CAC65543 CJY65539:CJY65543 CTU65539:CTU65543 DDQ65539:DDQ65543 DNM65539:DNM65543 DXI65539:DXI65543 EHE65539:EHE65543 ERA65539:ERA65543 FAW65539:FAW65543 FKS65539:FKS65543 FUO65539:FUO65543 GEK65539:GEK65543 GOG65539:GOG65543 GYC65539:GYC65543 HHY65539:HHY65543 HRU65539:HRU65543 IBQ65539:IBQ65543 ILM65539:ILM65543 IVI65539:IVI65543 JFE65539:JFE65543 JPA65539:JPA65543 JYW65539:JYW65543 KIS65539:KIS65543 KSO65539:KSO65543 LCK65539:LCK65543 LMG65539:LMG65543 LWC65539:LWC65543 MFY65539:MFY65543 MPU65539:MPU65543 MZQ65539:MZQ65543 NJM65539:NJM65543 NTI65539:NTI65543 ODE65539:ODE65543 ONA65539:ONA65543 OWW65539:OWW65543 PGS65539:PGS65543 PQO65539:PQO65543 QAK65539:QAK65543 QKG65539:QKG65543 QUC65539:QUC65543 RDY65539:RDY65543 RNU65539:RNU65543 RXQ65539:RXQ65543 SHM65539:SHM65543 SRI65539:SRI65543 TBE65539:TBE65543 TLA65539:TLA65543 TUW65539:TUW65543 UES65539:UES65543 UOO65539:UOO65543 UYK65539:UYK65543 VIG65539:VIG65543 VSC65539:VSC65543 WBY65539:WBY65543 WLU65539:WLU65543 WVQ65539:WVQ65543 I131075:I131079 JE131075:JE131079 TA131075:TA131079 ACW131075:ACW131079 AMS131075:AMS131079 AWO131075:AWO131079 BGK131075:BGK131079 BQG131075:BQG131079 CAC131075:CAC131079 CJY131075:CJY131079 CTU131075:CTU131079 DDQ131075:DDQ131079 DNM131075:DNM131079 DXI131075:DXI131079 EHE131075:EHE131079 ERA131075:ERA131079 FAW131075:FAW131079 FKS131075:FKS131079 FUO131075:FUO131079 GEK131075:GEK131079 GOG131075:GOG131079 GYC131075:GYC131079 HHY131075:HHY131079 HRU131075:HRU131079 IBQ131075:IBQ131079 ILM131075:ILM131079 IVI131075:IVI131079 JFE131075:JFE131079 JPA131075:JPA131079 JYW131075:JYW131079 KIS131075:KIS131079 KSO131075:KSO131079 LCK131075:LCK131079 LMG131075:LMG131079 LWC131075:LWC131079 MFY131075:MFY131079 MPU131075:MPU131079 MZQ131075:MZQ131079 NJM131075:NJM131079 NTI131075:NTI131079 ODE131075:ODE131079 ONA131075:ONA131079 OWW131075:OWW131079 PGS131075:PGS131079 PQO131075:PQO131079 QAK131075:QAK131079 QKG131075:QKG131079 QUC131075:QUC131079 RDY131075:RDY131079 RNU131075:RNU131079 RXQ131075:RXQ131079 SHM131075:SHM131079 SRI131075:SRI131079 TBE131075:TBE131079 TLA131075:TLA131079 TUW131075:TUW131079 UES131075:UES131079 UOO131075:UOO131079 UYK131075:UYK131079 VIG131075:VIG131079 VSC131075:VSC131079 WBY131075:WBY131079 WLU131075:WLU131079 WVQ131075:WVQ131079 I196611:I196615 JE196611:JE196615 TA196611:TA196615 ACW196611:ACW196615 AMS196611:AMS196615 AWO196611:AWO196615 BGK196611:BGK196615 BQG196611:BQG196615 CAC196611:CAC196615 CJY196611:CJY196615 CTU196611:CTU196615 DDQ196611:DDQ196615 DNM196611:DNM196615 DXI196611:DXI196615 EHE196611:EHE196615 ERA196611:ERA196615 FAW196611:FAW196615 FKS196611:FKS196615 FUO196611:FUO196615 GEK196611:GEK196615 GOG196611:GOG196615 GYC196611:GYC196615 HHY196611:HHY196615 HRU196611:HRU196615 IBQ196611:IBQ196615 ILM196611:ILM196615 IVI196611:IVI196615 JFE196611:JFE196615 JPA196611:JPA196615 JYW196611:JYW196615 KIS196611:KIS196615 KSO196611:KSO196615 LCK196611:LCK196615 LMG196611:LMG196615 LWC196611:LWC196615 MFY196611:MFY196615 MPU196611:MPU196615 MZQ196611:MZQ196615 NJM196611:NJM196615 NTI196611:NTI196615 ODE196611:ODE196615 ONA196611:ONA196615 OWW196611:OWW196615 PGS196611:PGS196615 PQO196611:PQO196615 QAK196611:QAK196615 QKG196611:QKG196615 QUC196611:QUC196615 RDY196611:RDY196615 RNU196611:RNU196615 RXQ196611:RXQ196615 SHM196611:SHM196615 SRI196611:SRI196615 TBE196611:TBE196615 TLA196611:TLA196615 TUW196611:TUW196615 UES196611:UES196615 UOO196611:UOO196615 UYK196611:UYK196615 VIG196611:VIG196615 VSC196611:VSC196615 WBY196611:WBY196615 WLU196611:WLU196615 WVQ196611:WVQ196615 I262147:I262151 JE262147:JE262151 TA262147:TA262151 ACW262147:ACW262151 AMS262147:AMS262151 AWO262147:AWO262151 BGK262147:BGK262151 BQG262147:BQG262151 CAC262147:CAC262151 CJY262147:CJY262151 CTU262147:CTU262151 DDQ262147:DDQ262151 DNM262147:DNM262151 DXI262147:DXI262151 EHE262147:EHE262151 ERA262147:ERA262151 FAW262147:FAW262151 FKS262147:FKS262151 FUO262147:FUO262151 GEK262147:GEK262151 GOG262147:GOG262151 GYC262147:GYC262151 HHY262147:HHY262151 HRU262147:HRU262151 IBQ262147:IBQ262151 ILM262147:ILM262151 IVI262147:IVI262151 JFE262147:JFE262151 JPA262147:JPA262151 JYW262147:JYW262151 KIS262147:KIS262151 KSO262147:KSO262151 LCK262147:LCK262151 LMG262147:LMG262151 LWC262147:LWC262151 MFY262147:MFY262151 MPU262147:MPU262151 MZQ262147:MZQ262151 NJM262147:NJM262151 NTI262147:NTI262151 ODE262147:ODE262151 ONA262147:ONA262151 OWW262147:OWW262151 PGS262147:PGS262151 PQO262147:PQO262151 QAK262147:QAK262151 QKG262147:QKG262151 QUC262147:QUC262151 RDY262147:RDY262151 RNU262147:RNU262151 RXQ262147:RXQ262151 SHM262147:SHM262151 SRI262147:SRI262151 TBE262147:TBE262151 TLA262147:TLA262151 TUW262147:TUW262151 UES262147:UES262151 UOO262147:UOO262151 UYK262147:UYK262151 VIG262147:VIG262151 VSC262147:VSC262151 WBY262147:WBY262151 WLU262147:WLU262151 WVQ262147:WVQ262151 I327683:I327687 JE327683:JE327687 TA327683:TA327687 ACW327683:ACW327687 AMS327683:AMS327687 AWO327683:AWO327687 BGK327683:BGK327687 BQG327683:BQG327687 CAC327683:CAC327687 CJY327683:CJY327687 CTU327683:CTU327687 DDQ327683:DDQ327687 DNM327683:DNM327687 DXI327683:DXI327687 EHE327683:EHE327687 ERA327683:ERA327687 FAW327683:FAW327687 FKS327683:FKS327687 FUO327683:FUO327687 GEK327683:GEK327687 GOG327683:GOG327687 GYC327683:GYC327687 HHY327683:HHY327687 HRU327683:HRU327687 IBQ327683:IBQ327687 ILM327683:ILM327687 IVI327683:IVI327687 JFE327683:JFE327687 JPA327683:JPA327687 JYW327683:JYW327687 KIS327683:KIS327687 KSO327683:KSO327687 LCK327683:LCK327687 LMG327683:LMG327687 LWC327683:LWC327687 MFY327683:MFY327687 MPU327683:MPU327687 MZQ327683:MZQ327687 NJM327683:NJM327687 NTI327683:NTI327687 ODE327683:ODE327687 ONA327683:ONA327687 OWW327683:OWW327687 PGS327683:PGS327687 PQO327683:PQO327687 QAK327683:QAK327687 QKG327683:QKG327687 QUC327683:QUC327687 RDY327683:RDY327687 RNU327683:RNU327687 RXQ327683:RXQ327687 SHM327683:SHM327687 SRI327683:SRI327687 TBE327683:TBE327687 TLA327683:TLA327687 TUW327683:TUW327687 UES327683:UES327687 UOO327683:UOO327687 UYK327683:UYK327687 VIG327683:VIG327687 VSC327683:VSC327687 WBY327683:WBY327687 WLU327683:WLU327687 WVQ327683:WVQ327687 I393219:I393223 JE393219:JE393223 TA393219:TA393223 ACW393219:ACW393223 AMS393219:AMS393223 AWO393219:AWO393223 BGK393219:BGK393223 BQG393219:BQG393223 CAC393219:CAC393223 CJY393219:CJY393223 CTU393219:CTU393223 DDQ393219:DDQ393223 DNM393219:DNM393223 DXI393219:DXI393223 EHE393219:EHE393223 ERA393219:ERA393223 FAW393219:FAW393223 FKS393219:FKS393223 FUO393219:FUO393223 GEK393219:GEK393223 GOG393219:GOG393223 GYC393219:GYC393223 HHY393219:HHY393223 HRU393219:HRU393223 IBQ393219:IBQ393223 ILM393219:ILM393223 IVI393219:IVI393223 JFE393219:JFE393223 JPA393219:JPA393223 JYW393219:JYW393223 KIS393219:KIS393223 KSO393219:KSO393223 LCK393219:LCK393223 LMG393219:LMG393223 LWC393219:LWC393223 MFY393219:MFY393223 MPU393219:MPU393223 MZQ393219:MZQ393223 NJM393219:NJM393223 NTI393219:NTI393223 ODE393219:ODE393223 ONA393219:ONA393223 OWW393219:OWW393223 PGS393219:PGS393223 PQO393219:PQO393223 QAK393219:QAK393223 QKG393219:QKG393223 QUC393219:QUC393223 RDY393219:RDY393223 RNU393219:RNU393223 RXQ393219:RXQ393223 SHM393219:SHM393223 SRI393219:SRI393223 TBE393219:TBE393223 TLA393219:TLA393223 TUW393219:TUW393223 UES393219:UES393223 UOO393219:UOO393223 UYK393219:UYK393223 VIG393219:VIG393223 VSC393219:VSC393223 WBY393219:WBY393223 WLU393219:WLU393223 WVQ393219:WVQ393223 I458755:I458759 JE458755:JE458759 TA458755:TA458759 ACW458755:ACW458759 AMS458755:AMS458759 AWO458755:AWO458759 BGK458755:BGK458759 BQG458755:BQG458759 CAC458755:CAC458759 CJY458755:CJY458759 CTU458755:CTU458759 DDQ458755:DDQ458759 DNM458755:DNM458759 DXI458755:DXI458759 EHE458755:EHE458759 ERA458755:ERA458759 FAW458755:FAW458759 FKS458755:FKS458759 FUO458755:FUO458759 GEK458755:GEK458759 GOG458755:GOG458759 GYC458755:GYC458759 HHY458755:HHY458759 HRU458755:HRU458759 IBQ458755:IBQ458759 ILM458755:ILM458759 IVI458755:IVI458759 JFE458755:JFE458759 JPA458755:JPA458759 JYW458755:JYW458759 KIS458755:KIS458759 KSO458755:KSO458759 LCK458755:LCK458759 LMG458755:LMG458759 LWC458755:LWC458759 MFY458755:MFY458759 MPU458755:MPU458759 MZQ458755:MZQ458759 NJM458755:NJM458759 NTI458755:NTI458759 ODE458755:ODE458759 ONA458755:ONA458759 OWW458755:OWW458759 PGS458755:PGS458759 PQO458755:PQO458759 QAK458755:QAK458759 QKG458755:QKG458759 QUC458755:QUC458759 RDY458755:RDY458759 RNU458755:RNU458759 RXQ458755:RXQ458759 SHM458755:SHM458759 SRI458755:SRI458759 TBE458755:TBE458759 TLA458755:TLA458759 TUW458755:TUW458759 UES458755:UES458759 UOO458755:UOO458759 UYK458755:UYK458759 VIG458755:VIG458759 VSC458755:VSC458759 WBY458755:WBY458759 WLU458755:WLU458759 WVQ458755:WVQ458759 I524291:I524295 JE524291:JE524295 TA524291:TA524295 ACW524291:ACW524295 AMS524291:AMS524295 AWO524291:AWO524295 BGK524291:BGK524295 BQG524291:BQG524295 CAC524291:CAC524295 CJY524291:CJY524295 CTU524291:CTU524295 DDQ524291:DDQ524295 DNM524291:DNM524295 DXI524291:DXI524295 EHE524291:EHE524295 ERA524291:ERA524295 FAW524291:FAW524295 FKS524291:FKS524295 FUO524291:FUO524295 GEK524291:GEK524295 GOG524291:GOG524295 GYC524291:GYC524295 HHY524291:HHY524295 HRU524291:HRU524295 IBQ524291:IBQ524295 ILM524291:ILM524295 IVI524291:IVI524295 JFE524291:JFE524295 JPA524291:JPA524295 JYW524291:JYW524295 KIS524291:KIS524295 KSO524291:KSO524295 LCK524291:LCK524295 LMG524291:LMG524295 LWC524291:LWC524295 MFY524291:MFY524295 MPU524291:MPU524295 MZQ524291:MZQ524295 NJM524291:NJM524295 NTI524291:NTI524295 ODE524291:ODE524295 ONA524291:ONA524295 OWW524291:OWW524295 PGS524291:PGS524295 PQO524291:PQO524295 QAK524291:QAK524295 QKG524291:QKG524295 QUC524291:QUC524295 RDY524291:RDY524295 RNU524291:RNU524295 RXQ524291:RXQ524295 SHM524291:SHM524295 SRI524291:SRI524295 TBE524291:TBE524295 TLA524291:TLA524295 TUW524291:TUW524295 UES524291:UES524295 UOO524291:UOO524295 UYK524291:UYK524295 VIG524291:VIG524295 VSC524291:VSC524295 WBY524291:WBY524295 WLU524291:WLU524295 WVQ524291:WVQ524295 I589827:I589831 JE589827:JE589831 TA589827:TA589831 ACW589827:ACW589831 AMS589827:AMS589831 AWO589827:AWO589831 BGK589827:BGK589831 BQG589827:BQG589831 CAC589827:CAC589831 CJY589827:CJY589831 CTU589827:CTU589831 DDQ589827:DDQ589831 DNM589827:DNM589831 DXI589827:DXI589831 EHE589827:EHE589831 ERA589827:ERA589831 FAW589827:FAW589831 FKS589827:FKS589831 FUO589827:FUO589831 GEK589827:GEK589831 GOG589827:GOG589831 GYC589827:GYC589831 HHY589827:HHY589831 HRU589827:HRU589831 IBQ589827:IBQ589831 ILM589827:ILM589831 IVI589827:IVI589831 JFE589827:JFE589831 JPA589827:JPA589831 JYW589827:JYW589831 KIS589827:KIS589831 KSO589827:KSO589831 LCK589827:LCK589831 LMG589827:LMG589831 LWC589827:LWC589831 MFY589827:MFY589831 MPU589827:MPU589831 MZQ589827:MZQ589831 NJM589827:NJM589831 NTI589827:NTI589831 ODE589827:ODE589831 ONA589827:ONA589831 OWW589827:OWW589831 PGS589827:PGS589831 PQO589827:PQO589831 QAK589827:QAK589831 QKG589827:QKG589831 QUC589827:QUC589831 RDY589827:RDY589831 RNU589827:RNU589831 RXQ589827:RXQ589831 SHM589827:SHM589831 SRI589827:SRI589831 TBE589827:TBE589831 TLA589827:TLA589831 TUW589827:TUW589831 UES589827:UES589831 UOO589827:UOO589831 UYK589827:UYK589831 VIG589827:VIG589831 VSC589827:VSC589831 WBY589827:WBY589831 WLU589827:WLU589831 WVQ589827:WVQ589831 I655363:I655367 JE655363:JE655367 TA655363:TA655367 ACW655363:ACW655367 AMS655363:AMS655367 AWO655363:AWO655367 BGK655363:BGK655367 BQG655363:BQG655367 CAC655363:CAC655367 CJY655363:CJY655367 CTU655363:CTU655367 DDQ655363:DDQ655367 DNM655363:DNM655367 DXI655363:DXI655367 EHE655363:EHE655367 ERA655363:ERA655367 FAW655363:FAW655367 FKS655363:FKS655367 FUO655363:FUO655367 GEK655363:GEK655367 GOG655363:GOG655367 GYC655363:GYC655367 HHY655363:HHY655367 HRU655363:HRU655367 IBQ655363:IBQ655367 ILM655363:ILM655367 IVI655363:IVI655367 JFE655363:JFE655367 JPA655363:JPA655367 JYW655363:JYW655367 KIS655363:KIS655367 KSO655363:KSO655367 LCK655363:LCK655367 LMG655363:LMG655367 LWC655363:LWC655367 MFY655363:MFY655367 MPU655363:MPU655367 MZQ655363:MZQ655367 NJM655363:NJM655367 NTI655363:NTI655367 ODE655363:ODE655367 ONA655363:ONA655367 OWW655363:OWW655367 PGS655363:PGS655367 PQO655363:PQO655367 QAK655363:QAK655367 QKG655363:QKG655367 QUC655363:QUC655367 RDY655363:RDY655367 RNU655363:RNU655367 RXQ655363:RXQ655367 SHM655363:SHM655367 SRI655363:SRI655367 TBE655363:TBE655367 TLA655363:TLA655367 TUW655363:TUW655367 UES655363:UES655367 UOO655363:UOO655367 UYK655363:UYK655367 VIG655363:VIG655367 VSC655363:VSC655367 WBY655363:WBY655367 WLU655363:WLU655367 WVQ655363:WVQ655367 I720899:I720903 JE720899:JE720903 TA720899:TA720903 ACW720899:ACW720903 AMS720899:AMS720903 AWO720899:AWO720903 BGK720899:BGK720903 BQG720899:BQG720903 CAC720899:CAC720903 CJY720899:CJY720903 CTU720899:CTU720903 DDQ720899:DDQ720903 DNM720899:DNM720903 DXI720899:DXI720903 EHE720899:EHE720903 ERA720899:ERA720903 FAW720899:FAW720903 FKS720899:FKS720903 FUO720899:FUO720903 GEK720899:GEK720903 GOG720899:GOG720903 GYC720899:GYC720903 HHY720899:HHY720903 HRU720899:HRU720903 IBQ720899:IBQ720903 ILM720899:ILM720903 IVI720899:IVI720903 JFE720899:JFE720903 JPA720899:JPA720903 JYW720899:JYW720903 KIS720899:KIS720903 KSO720899:KSO720903 LCK720899:LCK720903 LMG720899:LMG720903 LWC720899:LWC720903 MFY720899:MFY720903 MPU720899:MPU720903 MZQ720899:MZQ720903 NJM720899:NJM720903 NTI720899:NTI720903 ODE720899:ODE720903 ONA720899:ONA720903 OWW720899:OWW720903 PGS720899:PGS720903 PQO720899:PQO720903 QAK720899:QAK720903 QKG720899:QKG720903 QUC720899:QUC720903 RDY720899:RDY720903 RNU720899:RNU720903 RXQ720899:RXQ720903 SHM720899:SHM720903 SRI720899:SRI720903 TBE720899:TBE720903 TLA720899:TLA720903 TUW720899:TUW720903 UES720899:UES720903 UOO720899:UOO720903 UYK720899:UYK720903 VIG720899:VIG720903 VSC720899:VSC720903 WBY720899:WBY720903 WLU720899:WLU720903 WVQ720899:WVQ720903 I786435:I786439 JE786435:JE786439 TA786435:TA786439 ACW786435:ACW786439 AMS786435:AMS786439 AWO786435:AWO786439 BGK786435:BGK786439 BQG786435:BQG786439 CAC786435:CAC786439 CJY786435:CJY786439 CTU786435:CTU786439 DDQ786435:DDQ786439 DNM786435:DNM786439 DXI786435:DXI786439 EHE786435:EHE786439 ERA786435:ERA786439 FAW786435:FAW786439 FKS786435:FKS786439 FUO786435:FUO786439 GEK786435:GEK786439 GOG786435:GOG786439 GYC786435:GYC786439 HHY786435:HHY786439 HRU786435:HRU786439 IBQ786435:IBQ786439 ILM786435:ILM786439 IVI786435:IVI786439 JFE786435:JFE786439 JPA786435:JPA786439 JYW786435:JYW786439 KIS786435:KIS786439 KSO786435:KSO786439 LCK786435:LCK786439 LMG786435:LMG786439 LWC786435:LWC786439 MFY786435:MFY786439 MPU786435:MPU786439 MZQ786435:MZQ786439 NJM786435:NJM786439 NTI786435:NTI786439 ODE786435:ODE786439 ONA786435:ONA786439 OWW786435:OWW786439 PGS786435:PGS786439 PQO786435:PQO786439 QAK786435:QAK786439 QKG786435:QKG786439 QUC786435:QUC786439 RDY786435:RDY786439 RNU786435:RNU786439 RXQ786435:RXQ786439 SHM786435:SHM786439 SRI786435:SRI786439 TBE786435:TBE786439 TLA786435:TLA786439 TUW786435:TUW786439 UES786435:UES786439 UOO786435:UOO786439 UYK786435:UYK786439 VIG786435:VIG786439 VSC786435:VSC786439 WBY786435:WBY786439 WLU786435:WLU786439 WVQ786435:WVQ786439 I851971:I851975 JE851971:JE851975 TA851971:TA851975 ACW851971:ACW851975 AMS851971:AMS851975 AWO851971:AWO851975 BGK851971:BGK851975 BQG851971:BQG851975 CAC851971:CAC851975 CJY851971:CJY851975 CTU851971:CTU851975 DDQ851971:DDQ851975 DNM851971:DNM851975 DXI851971:DXI851975 EHE851971:EHE851975 ERA851971:ERA851975 FAW851971:FAW851975 FKS851971:FKS851975 FUO851971:FUO851975 GEK851971:GEK851975 GOG851971:GOG851975 GYC851971:GYC851975 HHY851971:HHY851975 HRU851971:HRU851975 IBQ851971:IBQ851975 ILM851971:ILM851975 IVI851971:IVI851975 JFE851971:JFE851975 JPA851971:JPA851975 JYW851971:JYW851975 KIS851971:KIS851975 KSO851971:KSO851975 LCK851971:LCK851975 LMG851971:LMG851975 LWC851971:LWC851975 MFY851971:MFY851975 MPU851971:MPU851975 MZQ851971:MZQ851975 NJM851971:NJM851975 NTI851971:NTI851975 ODE851971:ODE851975 ONA851971:ONA851975 OWW851971:OWW851975 PGS851971:PGS851975 PQO851971:PQO851975 QAK851971:QAK851975 QKG851971:QKG851975 QUC851971:QUC851975 RDY851971:RDY851975 RNU851971:RNU851975 RXQ851971:RXQ851975 SHM851971:SHM851975 SRI851971:SRI851975 TBE851971:TBE851975 TLA851971:TLA851975 TUW851971:TUW851975 UES851971:UES851975 UOO851971:UOO851975 UYK851971:UYK851975 VIG851971:VIG851975 VSC851971:VSC851975 WBY851971:WBY851975 WLU851971:WLU851975 WVQ851971:WVQ851975 I917507:I917511 JE917507:JE917511 TA917507:TA917511 ACW917507:ACW917511 AMS917507:AMS917511 AWO917507:AWO917511 BGK917507:BGK917511 BQG917507:BQG917511 CAC917507:CAC917511 CJY917507:CJY917511 CTU917507:CTU917511 DDQ917507:DDQ917511 DNM917507:DNM917511 DXI917507:DXI917511 EHE917507:EHE917511 ERA917507:ERA917511 FAW917507:FAW917511 FKS917507:FKS917511 FUO917507:FUO917511 GEK917507:GEK917511 GOG917507:GOG917511 GYC917507:GYC917511 HHY917507:HHY917511 HRU917507:HRU917511 IBQ917507:IBQ917511 ILM917507:ILM917511 IVI917507:IVI917511 JFE917507:JFE917511 JPA917507:JPA917511 JYW917507:JYW917511 KIS917507:KIS917511 KSO917507:KSO917511 LCK917507:LCK917511 LMG917507:LMG917511 LWC917507:LWC917511 MFY917507:MFY917511 MPU917507:MPU917511 MZQ917507:MZQ917511 NJM917507:NJM917511 NTI917507:NTI917511 ODE917507:ODE917511 ONA917507:ONA917511 OWW917507:OWW917511 PGS917507:PGS917511 PQO917507:PQO917511 QAK917507:QAK917511 QKG917507:QKG917511 QUC917507:QUC917511 RDY917507:RDY917511 RNU917507:RNU917511 RXQ917507:RXQ917511 SHM917507:SHM917511 SRI917507:SRI917511 TBE917507:TBE917511 TLA917507:TLA917511 TUW917507:TUW917511 UES917507:UES917511 UOO917507:UOO917511 UYK917507:UYK917511 VIG917507:VIG917511 VSC917507:VSC917511 WBY917507:WBY917511 WLU917507:WLU917511 WVQ917507:WVQ917511 I983043:I983047 JE983043:JE983047 TA983043:TA983047 ACW983043:ACW983047 AMS983043:AMS983047 AWO983043:AWO983047 BGK983043:BGK983047 BQG983043:BQG983047 CAC983043:CAC983047 CJY983043:CJY983047 CTU983043:CTU983047 DDQ983043:DDQ983047 DNM983043:DNM983047 DXI983043:DXI983047 EHE983043:EHE983047 ERA983043:ERA983047 FAW983043:FAW983047 FKS983043:FKS983047 FUO983043:FUO983047 GEK983043:GEK983047 GOG983043:GOG983047 GYC983043:GYC983047 HHY983043:HHY983047 HRU983043:HRU983047 IBQ983043:IBQ983047 ILM983043:ILM983047 IVI983043:IVI983047 JFE983043:JFE983047 JPA983043:JPA983047 JYW983043:JYW983047 KIS983043:KIS983047 KSO983043:KSO983047 LCK983043:LCK983047 LMG983043:LMG983047 LWC983043:LWC983047 MFY983043:MFY983047 MPU983043:MPU983047 MZQ983043:MZQ983047 NJM983043:NJM983047 NTI983043:NTI983047 ODE983043:ODE983047 ONA983043:ONA983047 OWW983043:OWW983047 PGS983043:PGS983047 PQO983043:PQO983047 QAK983043:QAK983047 QKG983043:QKG983047 QUC983043:QUC983047 RDY983043:RDY983047 RNU983043:RNU983047 RXQ983043:RXQ983047 SHM983043:SHM983047 SRI983043:SRI983047 TBE983043:TBE983047 TLA983043:TLA983047 TUW983043:TUW983047 UES983043:UES983047 UOO983043:UOO983047 UYK983043:UYK983047 VIG983043:VIG983047 VSC983043:VSC983047 WBY983043:WBY983047 WLU983043:WLU983047 WVQ983043:WVQ983047">
      <formula1>(DÍAS)</formula1>
    </dataValidation>
    <dataValidation type="list" allowBlank="1" showInputMessage="1" showErrorMessage="1" sqref="B44:B48 IX44:IX48 ST44:ST48 ACP44:ACP48 AML44:AML48 AWH44:AWH48 BGD44:BGD48 BPZ44:BPZ48 BZV44:BZV48 CJR44:CJR48 CTN44:CTN48 DDJ44:DDJ48 DNF44:DNF48 DXB44:DXB48 EGX44:EGX48 EQT44:EQT48 FAP44:FAP48 FKL44:FKL48 FUH44:FUH48 GED44:GED48 GNZ44:GNZ48 GXV44:GXV48 HHR44:HHR48 HRN44:HRN48 IBJ44:IBJ48 ILF44:ILF48 IVB44:IVB48 JEX44:JEX48 JOT44:JOT48 JYP44:JYP48 KIL44:KIL48 KSH44:KSH48 LCD44:LCD48 LLZ44:LLZ48 LVV44:LVV48 MFR44:MFR48 MPN44:MPN48 MZJ44:MZJ48 NJF44:NJF48 NTB44:NTB48 OCX44:OCX48 OMT44:OMT48 OWP44:OWP48 PGL44:PGL48 PQH44:PQH48 QAD44:QAD48 QJZ44:QJZ48 QTV44:QTV48 RDR44:RDR48 RNN44:RNN48 RXJ44:RXJ48 SHF44:SHF48 SRB44:SRB48 TAX44:TAX48 TKT44:TKT48 TUP44:TUP48 UEL44:UEL48 UOH44:UOH48 UYD44:UYD48 VHZ44:VHZ48 VRV44:VRV48 WBR44:WBR48 WLN44:WLN48 WVJ44:WVJ48 B65580:B65584 IX65580:IX65584 ST65580:ST65584 ACP65580:ACP65584 AML65580:AML65584 AWH65580:AWH65584 BGD65580:BGD65584 BPZ65580:BPZ65584 BZV65580:BZV65584 CJR65580:CJR65584 CTN65580:CTN65584 DDJ65580:DDJ65584 DNF65580:DNF65584 DXB65580:DXB65584 EGX65580:EGX65584 EQT65580:EQT65584 FAP65580:FAP65584 FKL65580:FKL65584 FUH65580:FUH65584 GED65580:GED65584 GNZ65580:GNZ65584 GXV65580:GXV65584 HHR65580:HHR65584 HRN65580:HRN65584 IBJ65580:IBJ65584 ILF65580:ILF65584 IVB65580:IVB65584 JEX65580:JEX65584 JOT65580:JOT65584 JYP65580:JYP65584 KIL65580:KIL65584 KSH65580:KSH65584 LCD65580:LCD65584 LLZ65580:LLZ65584 LVV65580:LVV65584 MFR65580:MFR65584 MPN65580:MPN65584 MZJ65580:MZJ65584 NJF65580:NJF65584 NTB65580:NTB65584 OCX65580:OCX65584 OMT65580:OMT65584 OWP65580:OWP65584 PGL65580:PGL65584 PQH65580:PQH65584 QAD65580:QAD65584 QJZ65580:QJZ65584 QTV65580:QTV65584 RDR65580:RDR65584 RNN65580:RNN65584 RXJ65580:RXJ65584 SHF65580:SHF65584 SRB65580:SRB65584 TAX65580:TAX65584 TKT65580:TKT65584 TUP65580:TUP65584 UEL65580:UEL65584 UOH65580:UOH65584 UYD65580:UYD65584 VHZ65580:VHZ65584 VRV65580:VRV65584 WBR65580:WBR65584 WLN65580:WLN65584 WVJ65580:WVJ65584 B131116:B131120 IX131116:IX131120 ST131116:ST131120 ACP131116:ACP131120 AML131116:AML131120 AWH131116:AWH131120 BGD131116:BGD131120 BPZ131116:BPZ131120 BZV131116:BZV131120 CJR131116:CJR131120 CTN131116:CTN131120 DDJ131116:DDJ131120 DNF131116:DNF131120 DXB131116:DXB131120 EGX131116:EGX131120 EQT131116:EQT131120 FAP131116:FAP131120 FKL131116:FKL131120 FUH131116:FUH131120 GED131116:GED131120 GNZ131116:GNZ131120 GXV131116:GXV131120 HHR131116:HHR131120 HRN131116:HRN131120 IBJ131116:IBJ131120 ILF131116:ILF131120 IVB131116:IVB131120 JEX131116:JEX131120 JOT131116:JOT131120 JYP131116:JYP131120 KIL131116:KIL131120 KSH131116:KSH131120 LCD131116:LCD131120 LLZ131116:LLZ131120 LVV131116:LVV131120 MFR131116:MFR131120 MPN131116:MPN131120 MZJ131116:MZJ131120 NJF131116:NJF131120 NTB131116:NTB131120 OCX131116:OCX131120 OMT131116:OMT131120 OWP131116:OWP131120 PGL131116:PGL131120 PQH131116:PQH131120 QAD131116:QAD131120 QJZ131116:QJZ131120 QTV131116:QTV131120 RDR131116:RDR131120 RNN131116:RNN131120 RXJ131116:RXJ131120 SHF131116:SHF131120 SRB131116:SRB131120 TAX131116:TAX131120 TKT131116:TKT131120 TUP131116:TUP131120 UEL131116:UEL131120 UOH131116:UOH131120 UYD131116:UYD131120 VHZ131116:VHZ131120 VRV131116:VRV131120 WBR131116:WBR131120 WLN131116:WLN131120 WVJ131116:WVJ131120 B196652:B196656 IX196652:IX196656 ST196652:ST196656 ACP196652:ACP196656 AML196652:AML196656 AWH196652:AWH196656 BGD196652:BGD196656 BPZ196652:BPZ196656 BZV196652:BZV196656 CJR196652:CJR196656 CTN196652:CTN196656 DDJ196652:DDJ196656 DNF196652:DNF196656 DXB196652:DXB196656 EGX196652:EGX196656 EQT196652:EQT196656 FAP196652:FAP196656 FKL196652:FKL196656 FUH196652:FUH196656 GED196652:GED196656 GNZ196652:GNZ196656 GXV196652:GXV196656 HHR196652:HHR196656 HRN196652:HRN196656 IBJ196652:IBJ196656 ILF196652:ILF196656 IVB196652:IVB196656 JEX196652:JEX196656 JOT196652:JOT196656 JYP196652:JYP196656 KIL196652:KIL196656 KSH196652:KSH196656 LCD196652:LCD196656 LLZ196652:LLZ196656 LVV196652:LVV196656 MFR196652:MFR196656 MPN196652:MPN196656 MZJ196652:MZJ196656 NJF196652:NJF196656 NTB196652:NTB196656 OCX196652:OCX196656 OMT196652:OMT196656 OWP196652:OWP196656 PGL196652:PGL196656 PQH196652:PQH196656 QAD196652:QAD196656 QJZ196652:QJZ196656 QTV196652:QTV196656 RDR196652:RDR196656 RNN196652:RNN196656 RXJ196652:RXJ196656 SHF196652:SHF196656 SRB196652:SRB196656 TAX196652:TAX196656 TKT196652:TKT196656 TUP196652:TUP196656 UEL196652:UEL196656 UOH196652:UOH196656 UYD196652:UYD196656 VHZ196652:VHZ196656 VRV196652:VRV196656 WBR196652:WBR196656 WLN196652:WLN196656 WVJ196652:WVJ196656 B262188:B262192 IX262188:IX262192 ST262188:ST262192 ACP262188:ACP262192 AML262188:AML262192 AWH262188:AWH262192 BGD262188:BGD262192 BPZ262188:BPZ262192 BZV262188:BZV262192 CJR262188:CJR262192 CTN262188:CTN262192 DDJ262188:DDJ262192 DNF262188:DNF262192 DXB262188:DXB262192 EGX262188:EGX262192 EQT262188:EQT262192 FAP262188:FAP262192 FKL262188:FKL262192 FUH262188:FUH262192 GED262188:GED262192 GNZ262188:GNZ262192 GXV262188:GXV262192 HHR262188:HHR262192 HRN262188:HRN262192 IBJ262188:IBJ262192 ILF262188:ILF262192 IVB262188:IVB262192 JEX262188:JEX262192 JOT262188:JOT262192 JYP262188:JYP262192 KIL262188:KIL262192 KSH262188:KSH262192 LCD262188:LCD262192 LLZ262188:LLZ262192 LVV262188:LVV262192 MFR262188:MFR262192 MPN262188:MPN262192 MZJ262188:MZJ262192 NJF262188:NJF262192 NTB262188:NTB262192 OCX262188:OCX262192 OMT262188:OMT262192 OWP262188:OWP262192 PGL262188:PGL262192 PQH262188:PQH262192 QAD262188:QAD262192 QJZ262188:QJZ262192 QTV262188:QTV262192 RDR262188:RDR262192 RNN262188:RNN262192 RXJ262188:RXJ262192 SHF262188:SHF262192 SRB262188:SRB262192 TAX262188:TAX262192 TKT262188:TKT262192 TUP262188:TUP262192 UEL262188:UEL262192 UOH262188:UOH262192 UYD262188:UYD262192 VHZ262188:VHZ262192 VRV262188:VRV262192 WBR262188:WBR262192 WLN262188:WLN262192 WVJ262188:WVJ262192 B327724:B327728 IX327724:IX327728 ST327724:ST327728 ACP327724:ACP327728 AML327724:AML327728 AWH327724:AWH327728 BGD327724:BGD327728 BPZ327724:BPZ327728 BZV327724:BZV327728 CJR327724:CJR327728 CTN327724:CTN327728 DDJ327724:DDJ327728 DNF327724:DNF327728 DXB327724:DXB327728 EGX327724:EGX327728 EQT327724:EQT327728 FAP327724:FAP327728 FKL327724:FKL327728 FUH327724:FUH327728 GED327724:GED327728 GNZ327724:GNZ327728 GXV327724:GXV327728 HHR327724:HHR327728 HRN327724:HRN327728 IBJ327724:IBJ327728 ILF327724:ILF327728 IVB327724:IVB327728 JEX327724:JEX327728 JOT327724:JOT327728 JYP327724:JYP327728 KIL327724:KIL327728 KSH327724:KSH327728 LCD327724:LCD327728 LLZ327724:LLZ327728 LVV327724:LVV327728 MFR327724:MFR327728 MPN327724:MPN327728 MZJ327724:MZJ327728 NJF327724:NJF327728 NTB327724:NTB327728 OCX327724:OCX327728 OMT327724:OMT327728 OWP327724:OWP327728 PGL327724:PGL327728 PQH327724:PQH327728 QAD327724:QAD327728 QJZ327724:QJZ327728 QTV327724:QTV327728 RDR327724:RDR327728 RNN327724:RNN327728 RXJ327724:RXJ327728 SHF327724:SHF327728 SRB327724:SRB327728 TAX327724:TAX327728 TKT327724:TKT327728 TUP327724:TUP327728 UEL327724:UEL327728 UOH327724:UOH327728 UYD327724:UYD327728 VHZ327724:VHZ327728 VRV327724:VRV327728 WBR327724:WBR327728 WLN327724:WLN327728 WVJ327724:WVJ327728 B393260:B393264 IX393260:IX393264 ST393260:ST393264 ACP393260:ACP393264 AML393260:AML393264 AWH393260:AWH393264 BGD393260:BGD393264 BPZ393260:BPZ393264 BZV393260:BZV393264 CJR393260:CJR393264 CTN393260:CTN393264 DDJ393260:DDJ393264 DNF393260:DNF393264 DXB393260:DXB393264 EGX393260:EGX393264 EQT393260:EQT393264 FAP393260:FAP393264 FKL393260:FKL393264 FUH393260:FUH393264 GED393260:GED393264 GNZ393260:GNZ393264 GXV393260:GXV393264 HHR393260:HHR393264 HRN393260:HRN393264 IBJ393260:IBJ393264 ILF393260:ILF393264 IVB393260:IVB393264 JEX393260:JEX393264 JOT393260:JOT393264 JYP393260:JYP393264 KIL393260:KIL393264 KSH393260:KSH393264 LCD393260:LCD393264 LLZ393260:LLZ393264 LVV393260:LVV393264 MFR393260:MFR393264 MPN393260:MPN393264 MZJ393260:MZJ393264 NJF393260:NJF393264 NTB393260:NTB393264 OCX393260:OCX393264 OMT393260:OMT393264 OWP393260:OWP393264 PGL393260:PGL393264 PQH393260:PQH393264 QAD393260:QAD393264 QJZ393260:QJZ393264 QTV393260:QTV393264 RDR393260:RDR393264 RNN393260:RNN393264 RXJ393260:RXJ393264 SHF393260:SHF393264 SRB393260:SRB393264 TAX393260:TAX393264 TKT393260:TKT393264 TUP393260:TUP393264 UEL393260:UEL393264 UOH393260:UOH393264 UYD393260:UYD393264 VHZ393260:VHZ393264 VRV393260:VRV393264 WBR393260:WBR393264 WLN393260:WLN393264 WVJ393260:WVJ393264 B458796:B458800 IX458796:IX458800 ST458796:ST458800 ACP458796:ACP458800 AML458796:AML458800 AWH458796:AWH458800 BGD458796:BGD458800 BPZ458796:BPZ458800 BZV458796:BZV458800 CJR458796:CJR458800 CTN458796:CTN458800 DDJ458796:DDJ458800 DNF458796:DNF458800 DXB458796:DXB458800 EGX458796:EGX458800 EQT458796:EQT458800 FAP458796:FAP458800 FKL458796:FKL458800 FUH458796:FUH458800 GED458796:GED458800 GNZ458796:GNZ458800 GXV458796:GXV458800 HHR458796:HHR458800 HRN458796:HRN458800 IBJ458796:IBJ458800 ILF458796:ILF458800 IVB458796:IVB458800 JEX458796:JEX458800 JOT458796:JOT458800 JYP458796:JYP458800 KIL458796:KIL458800 KSH458796:KSH458800 LCD458796:LCD458800 LLZ458796:LLZ458800 LVV458796:LVV458800 MFR458796:MFR458800 MPN458796:MPN458800 MZJ458796:MZJ458800 NJF458796:NJF458800 NTB458796:NTB458800 OCX458796:OCX458800 OMT458796:OMT458800 OWP458796:OWP458800 PGL458796:PGL458800 PQH458796:PQH458800 QAD458796:QAD458800 QJZ458796:QJZ458800 QTV458796:QTV458800 RDR458796:RDR458800 RNN458796:RNN458800 RXJ458796:RXJ458800 SHF458796:SHF458800 SRB458796:SRB458800 TAX458796:TAX458800 TKT458796:TKT458800 TUP458796:TUP458800 UEL458796:UEL458800 UOH458796:UOH458800 UYD458796:UYD458800 VHZ458796:VHZ458800 VRV458796:VRV458800 WBR458796:WBR458800 WLN458796:WLN458800 WVJ458796:WVJ458800 B524332:B524336 IX524332:IX524336 ST524332:ST524336 ACP524332:ACP524336 AML524332:AML524336 AWH524332:AWH524336 BGD524332:BGD524336 BPZ524332:BPZ524336 BZV524332:BZV524336 CJR524332:CJR524336 CTN524332:CTN524336 DDJ524332:DDJ524336 DNF524332:DNF524336 DXB524332:DXB524336 EGX524332:EGX524336 EQT524332:EQT524336 FAP524332:FAP524336 FKL524332:FKL524336 FUH524332:FUH524336 GED524332:GED524336 GNZ524332:GNZ524336 GXV524332:GXV524336 HHR524332:HHR524336 HRN524332:HRN524336 IBJ524332:IBJ524336 ILF524332:ILF524336 IVB524332:IVB524336 JEX524332:JEX524336 JOT524332:JOT524336 JYP524332:JYP524336 KIL524332:KIL524336 KSH524332:KSH524336 LCD524332:LCD524336 LLZ524332:LLZ524336 LVV524332:LVV524336 MFR524332:MFR524336 MPN524332:MPN524336 MZJ524332:MZJ524336 NJF524332:NJF524336 NTB524332:NTB524336 OCX524332:OCX524336 OMT524332:OMT524336 OWP524332:OWP524336 PGL524332:PGL524336 PQH524332:PQH524336 QAD524332:QAD524336 QJZ524332:QJZ524336 QTV524332:QTV524336 RDR524332:RDR524336 RNN524332:RNN524336 RXJ524332:RXJ524336 SHF524332:SHF524336 SRB524332:SRB524336 TAX524332:TAX524336 TKT524332:TKT524336 TUP524332:TUP524336 UEL524332:UEL524336 UOH524332:UOH524336 UYD524332:UYD524336 VHZ524332:VHZ524336 VRV524332:VRV524336 WBR524332:WBR524336 WLN524332:WLN524336 WVJ524332:WVJ524336 B589868:B589872 IX589868:IX589872 ST589868:ST589872 ACP589868:ACP589872 AML589868:AML589872 AWH589868:AWH589872 BGD589868:BGD589872 BPZ589868:BPZ589872 BZV589868:BZV589872 CJR589868:CJR589872 CTN589868:CTN589872 DDJ589868:DDJ589872 DNF589868:DNF589872 DXB589868:DXB589872 EGX589868:EGX589872 EQT589868:EQT589872 FAP589868:FAP589872 FKL589868:FKL589872 FUH589868:FUH589872 GED589868:GED589872 GNZ589868:GNZ589872 GXV589868:GXV589872 HHR589868:HHR589872 HRN589868:HRN589872 IBJ589868:IBJ589872 ILF589868:ILF589872 IVB589868:IVB589872 JEX589868:JEX589872 JOT589868:JOT589872 JYP589868:JYP589872 KIL589868:KIL589872 KSH589868:KSH589872 LCD589868:LCD589872 LLZ589868:LLZ589872 LVV589868:LVV589872 MFR589868:MFR589872 MPN589868:MPN589872 MZJ589868:MZJ589872 NJF589868:NJF589872 NTB589868:NTB589872 OCX589868:OCX589872 OMT589868:OMT589872 OWP589868:OWP589872 PGL589868:PGL589872 PQH589868:PQH589872 QAD589868:QAD589872 QJZ589868:QJZ589872 QTV589868:QTV589872 RDR589868:RDR589872 RNN589868:RNN589872 RXJ589868:RXJ589872 SHF589868:SHF589872 SRB589868:SRB589872 TAX589868:TAX589872 TKT589868:TKT589872 TUP589868:TUP589872 UEL589868:UEL589872 UOH589868:UOH589872 UYD589868:UYD589872 VHZ589868:VHZ589872 VRV589868:VRV589872 WBR589868:WBR589872 WLN589868:WLN589872 WVJ589868:WVJ589872 B655404:B655408 IX655404:IX655408 ST655404:ST655408 ACP655404:ACP655408 AML655404:AML655408 AWH655404:AWH655408 BGD655404:BGD655408 BPZ655404:BPZ655408 BZV655404:BZV655408 CJR655404:CJR655408 CTN655404:CTN655408 DDJ655404:DDJ655408 DNF655404:DNF655408 DXB655404:DXB655408 EGX655404:EGX655408 EQT655404:EQT655408 FAP655404:FAP655408 FKL655404:FKL655408 FUH655404:FUH655408 GED655404:GED655408 GNZ655404:GNZ655408 GXV655404:GXV655408 HHR655404:HHR655408 HRN655404:HRN655408 IBJ655404:IBJ655408 ILF655404:ILF655408 IVB655404:IVB655408 JEX655404:JEX655408 JOT655404:JOT655408 JYP655404:JYP655408 KIL655404:KIL655408 KSH655404:KSH655408 LCD655404:LCD655408 LLZ655404:LLZ655408 LVV655404:LVV655408 MFR655404:MFR655408 MPN655404:MPN655408 MZJ655404:MZJ655408 NJF655404:NJF655408 NTB655404:NTB655408 OCX655404:OCX655408 OMT655404:OMT655408 OWP655404:OWP655408 PGL655404:PGL655408 PQH655404:PQH655408 QAD655404:QAD655408 QJZ655404:QJZ655408 QTV655404:QTV655408 RDR655404:RDR655408 RNN655404:RNN655408 RXJ655404:RXJ655408 SHF655404:SHF655408 SRB655404:SRB655408 TAX655404:TAX655408 TKT655404:TKT655408 TUP655404:TUP655408 UEL655404:UEL655408 UOH655404:UOH655408 UYD655404:UYD655408 VHZ655404:VHZ655408 VRV655404:VRV655408 WBR655404:WBR655408 WLN655404:WLN655408 WVJ655404:WVJ655408 B720940:B720944 IX720940:IX720944 ST720940:ST720944 ACP720940:ACP720944 AML720940:AML720944 AWH720940:AWH720944 BGD720940:BGD720944 BPZ720940:BPZ720944 BZV720940:BZV720944 CJR720940:CJR720944 CTN720940:CTN720944 DDJ720940:DDJ720944 DNF720940:DNF720944 DXB720940:DXB720944 EGX720940:EGX720944 EQT720940:EQT720944 FAP720940:FAP720944 FKL720940:FKL720944 FUH720940:FUH720944 GED720940:GED720944 GNZ720940:GNZ720944 GXV720940:GXV720944 HHR720940:HHR720944 HRN720940:HRN720944 IBJ720940:IBJ720944 ILF720940:ILF720944 IVB720940:IVB720944 JEX720940:JEX720944 JOT720940:JOT720944 JYP720940:JYP720944 KIL720940:KIL720944 KSH720940:KSH720944 LCD720940:LCD720944 LLZ720940:LLZ720944 LVV720940:LVV720944 MFR720940:MFR720944 MPN720940:MPN720944 MZJ720940:MZJ720944 NJF720940:NJF720944 NTB720940:NTB720944 OCX720940:OCX720944 OMT720940:OMT720944 OWP720940:OWP720944 PGL720940:PGL720944 PQH720940:PQH720944 QAD720940:QAD720944 QJZ720940:QJZ720944 QTV720940:QTV720944 RDR720940:RDR720944 RNN720940:RNN720944 RXJ720940:RXJ720944 SHF720940:SHF720944 SRB720940:SRB720944 TAX720940:TAX720944 TKT720940:TKT720944 TUP720940:TUP720944 UEL720940:UEL720944 UOH720940:UOH720944 UYD720940:UYD720944 VHZ720940:VHZ720944 VRV720940:VRV720944 WBR720940:WBR720944 WLN720940:WLN720944 WVJ720940:WVJ720944 B786476:B786480 IX786476:IX786480 ST786476:ST786480 ACP786476:ACP786480 AML786476:AML786480 AWH786476:AWH786480 BGD786476:BGD786480 BPZ786476:BPZ786480 BZV786476:BZV786480 CJR786476:CJR786480 CTN786476:CTN786480 DDJ786476:DDJ786480 DNF786476:DNF786480 DXB786476:DXB786480 EGX786476:EGX786480 EQT786476:EQT786480 FAP786476:FAP786480 FKL786476:FKL786480 FUH786476:FUH786480 GED786476:GED786480 GNZ786476:GNZ786480 GXV786476:GXV786480 HHR786476:HHR786480 HRN786476:HRN786480 IBJ786476:IBJ786480 ILF786476:ILF786480 IVB786476:IVB786480 JEX786476:JEX786480 JOT786476:JOT786480 JYP786476:JYP786480 KIL786476:KIL786480 KSH786476:KSH786480 LCD786476:LCD786480 LLZ786476:LLZ786480 LVV786476:LVV786480 MFR786476:MFR786480 MPN786476:MPN786480 MZJ786476:MZJ786480 NJF786476:NJF786480 NTB786476:NTB786480 OCX786476:OCX786480 OMT786476:OMT786480 OWP786476:OWP786480 PGL786476:PGL786480 PQH786476:PQH786480 QAD786476:QAD786480 QJZ786476:QJZ786480 QTV786476:QTV786480 RDR786476:RDR786480 RNN786476:RNN786480 RXJ786476:RXJ786480 SHF786476:SHF786480 SRB786476:SRB786480 TAX786476:TAX786480 TKT786476:TKT786480 TUP786476:TUP786480 UEL786476:UEL786480 UOH786476:UOH786480 UYD786476:UYD786480 VHZ786476:VHZ786480 VRV786476:VRV786480 WBR786476:WBR786480 WLN786476:WLN786480 WVJ786476:WVJ786480 B852012:B852016 IX852012:IX852016 ST852012:ST852016 ACP852012:ACP852016 AML852012:AML852016 AWH852012:AWH852016 BGD852012:BGD852016 BPZ852012:BPZ852016 BZV852012:BZV852016 CJR852012:CJR852016 CTN852012:CTN852016 DDJ852012:DDJ852016 DNF852012:DNF852016 DXB852012:DXB852016 EGX852012:EGX852016 EQT852012:EQT852016 FAP852012:FAP852016 FKL852012:FKL852016 FUH852012:FUH852016 GED852012:GED852016 GNZ852012:GNZ852016 GXV852012:GXV852016 HHR852012:HHR852016 HRN852012:HRN852016 IBJ852012:IBJ852016 ILF852012:ILF852016 IVB852012:IVB852016 JEX852012:JEX852016 JOT852012:JOT852016 JYP852012:JYP852016 KIL852012:KIL852016 KSH852012:KSH852016 LCD852012:LCD852016 LLZ852012:LLZ852016 LVV852012:LVV852016 MFR852012:MFR852016 MPN852012:MPN852016 MZJ852012:MZJ852016 NJF852012:NJF852016 NTB852012:NTB852016 OCX852012:OCX852016 OMT852012:OMT852016 OWP852012:OWP852016 PGL852012:PGL852016 PQH852012:PQH852016 QAD852012:QAD852016 QJZ852012:QJZ852016 QTV852012:QTV852016 RDR852012:RDR852016 RNN852012:RNN852016 RXJ852012:RXJ852016 SHF852012:SHF852016 SRB852012:SRB852016 TAX852012:TAX852016 TKT852012:TKT852016 TUP852012:TUP852016 UEL852012:UEL852016 UOH852012:UOH852016 UYD852012:UYD852016 VHZ852012:VHZ852016 VRV852012:VRV852016 WBR852012:WBR852016 WLN852012:WLN852016 WVJ852012:WVJ852016 B917548:B917552 IX917548:IX917552 ST917548:ST917552 ACP917548:ACP917552 AML917548:AML917552 AWH917548:AWH917552 BGD917548:BGD917552 BPZ917548:BPZ917552 BZV917548:BZV917552 CJR917548:CJR917552 CTN917548:CTN917552 DDJ917548:DDJ917552 DNF917548:DNF917552 DXB917548:DXB917552 EGX917548:EGX917552 EQT917548:EQT917552 FAP917548:FAP917552 FKL917548:FKL917552 FUH917548:FUH917552 GED917548:GED917552 GNZ917548:GNZ917552 GXV917548:GXV917552 HHR917548:HHR917552 HRN917548:HRN917552 IBJ917548:IBJ917552 ILF917548:ILF917552 IVB917548:IVB917552 JEX917548:JEX917552 JOT917548:JOT917552 JYP917548:JYP917552 KIL917548:KIL917552 KSH917548:KSH917552 LCD917548:LCD917552 LLZ917548:LLZ917552 LVV917548:LVV917552 MFR917548:MFR917552 MPN917548:MPN917552 MZJ917548:MZJ917552 NJF917548:NJF917552 NTB917548:NTB917552 OCX917548:OCX917552 OMT917548:OMT917552 OWP917548:OWP917552 PGL917548:PGL917552 PQH917548:PQH917552 QAD917548:QAD917552 QJZ917548:QJZ917552 QTV917548:QTV917552 RDR917548:RDR917552 RNN917548:RNN917552 RXJ917548:RXJ917552 SHF917548:SHF917552 SRB917548:SRB917552 TAX917548:TAX917552 TKT917548:TKT917552 TUP917548:TUP917552 UEL917548:UEL917552 UOH917548:UOH917552 UYD917548:UYD917552 VHZ917548:VHZ917552 VRV917548:VRV917552 WBR917548:WBR917552 WLN917548:WLN917552 WVJ917548:WVJ917552 B983084:B983088 IX983084:IX983088 ST983084:ST983088 ACP983084:ACP983088 AML983084:AML983088 AWH983084:AWH983088 BGD983084:BGD983088 BPZ983084:BPZ983088 BZV983084:BZV983088 CJR983084:CJR983088 CTN983084:CTN983088 DDJ983084:DDJ983088 DNF983084:DNF983088 DXB983084:DXB983088 EGX983084:EGX983088 EQT983084:EQT983088 FAP983084:FAP983088 FKL983084:FKL983088 FUH983084:FUH983088 GED983084:GED983088 GNZ983084:GNZ983088 GXV983084:GXV983088 HHR983084:HHR983088 HRN983084:HRN983088 IBJ983084:IBJ983088 ILF983084:ILF983088 IVB983084:IVB983088 JEX983084:JEX983088 JOT983084:JOT983088 JYP983084:JYP983088 KIL983084:KIL983088 KSH983084:KSH983088 LCD983084:LCD983088 LLZ983084:LLZ983088 LVV983084:LVV983088 MFR983084:MFR983088 MPN983084:MPN983088 MZJ983084:MZJ983088 NJF983084:NJF983088 NTB983084:NTB983088 OCX983084:OCX983088 OMT983084:OMT983088 OWP983084:OWP983088 PGL983084:PGL983088 PQH983084:PQH983088 QAD983084:QAD983088 QJZ983084:QJZ983088 QTV983084:QTV983088 RDR983084:RDR983088 RNN983084:RNN983088 RXJ983084:RXJ983088 SHF983084:SHF983088 SRB983084:SRB983088 TAX983084:TAX983088 TKT983084:TKT983088 TUP983084:TUP983088 UEL983084:UEL983088 UOH983084:UOH983088 UYD983084:UYD983088 VHZ983084:VHZ983088 VRV983084:VRV983088 WBR983084:WBR983088 WLN983084:WLN983088 WVJ983084:WVJ983088 B3:B42 IX3:IX42 ST3:ST42 ACP3:ACP42 AML3:AML42 AWH3:AWH42 BGD3:BGD42 BPZ3:BPZ42 BZV3:BZV42 CJR3:CJR42 CTN3:CTN42 DDJ3:DDJ42 DNF3:DNF42 DXB3:DXB42 EGX3:EGX42 EQT3:EQT42 FAP3:FAP42 FKL3:FKL42 FUH3:FUH42 GED3:GED42 GNZ3:GNZ42 GXV3:GXV42 HHR3:HHR42 HRN3:HRN42 IBJ3:IBJ42 ILF3:ILF42 IVB3:IVB42 JEX3:JEX42 JOT3:JOT42 JYP3:JYP42 KIL3:KIL42 KSH3:KSH42 LCD3:LCD42 LLZ3:LLZ42 LVV3:LVV42 MFR3:MFR42 MPN3:MPN42 MZJ3:MZJ42 NJF3:NJF42 NTB3:NTB42 OCX3:OCX42 OMT3:OMT42 OWP3:OWP42 PGL3:PGL42 PQH3:PQH42 QAD3:QAD42 QJZ3:QJZ42 QTV3:QTV42 RDR3:RDR42 RNN3:RNN42 RXJ3:RXJ42 SHF3:SHF42 SRB3:SRB42 TAX3:TAX42 TKT3:TKT42 TUP3:TUP42 UEL3:UEL42 UOH3:UOH42 UYD3:UYD42 VHZ3:VHZ42 VRV3:VRV42 WBR3:WBR42 WLN3:WLN42 WVJ3:WVJ42 B65539:B65578 IX65539:IX65578 ST65539:ST65578 ACP65539:ACP65578 AML65539:AML65578 AWH65539:AWH65578 BGD65539:BGD65578 BPZ65539:BPZ65578 BZV65539:BZV65578 CJR65539:CJR65578 CTN65539:CTN65578 DDJ65539:DDJ65578 DNF65539:DNF65578 DXB65539:DXB65578 EGX65539:EGX65578 EQT65539:EQT65578 FAP65539:FAP65578 FKL65539:FKL65578 FUH65539:FUH65578 GED65539:GED65578 GNZ65539:GNZ65578 GXV65539:GXV65578 HHR65539:HHR65578 HRN65539:HRN65578 IBJ65539:IBJ65578 ILF65539:ILF65578 IVB65539:IVB65578 JEX65539:JEX65578 JOT65539:JOT65578 JYP65539:JYP65578 KIL65539:KIL65578 KSH65539:KSH65578 LCD65539:LCD65578 LLZ65539:LLZ65578 LVV65539:LVV65578 MFR65539:MFR65578 MPN65539:MPN65578 MZJ65539:MZJ65578 NJF65539:NJF65578 NTB65539:NTB65578 OCX65539:OCX65578 OMT65539:OMT65578 OWP65539:OWP65578 PGL65539:PGL65578 PQH65539:PQH65578 QAD65539:QAD65578 QJZ65539:QJZ65578 QTV65539:QTV65578 RDR65539:RDR65578 RNN65539:RNN65578 RXJ65539:RXJ65578 SHF65539:SHF65578 SRB65539:SRB65578 TAX65539:TAX65578 TKT65539:TKT65578 TUP65539:TUP65578 UEL65539:UEL65578 UOH65539:UOH65578 UYD65539:UYD65578 VHZ65539:VHZ65578 VRV65539:VRV65578 WBR65539:WBR65578 WLN65539:WLN65578 WVJ65539:WVJ65578 B131075:B131114 IX131075:IX131114 ST131075:ST131114 ACP131075:ACP131114 AML131075:AML131114 AWH131075:AWH131114 BGD131075:BGD131114 BPZ131075:BPZ131114 BZV131075:BZV131114 CJR131075:CJR131114 CTN131075:CTN131114 DDJ131075:DDJ131114 DNF131075:DNF131114 DXB131075:DXB131114 EGX131075:EGX131114 EQT131075:EQT131114 FAP131075:FAP131114 FKL131075:FKL131114 FUH131075:FUH131114 GED131075:GED131114 GNZ131075:GNZ131114 GXV131075:GXV131114 HHR131075:HHR131114 HRN131075:HRN131114 IBJ131075:IBJ131114 ILF131075:ILF131114 IVB131075:IVB131114 JEX131075:JEX131114 JOT131075:JOT131114 JYP131075:JYP131114 KIL131075:KIL131114 KSH131075:KSH131114 LCD131075:LCD131114 LLZ131075:LLZ131114 LVV131075:LVV131114 MFR131075:MFR131114 MPN131075:MPN131114 MZJ131075:MZJ131114 NJF131075:NJF131114 NTB131075:NTB131114 OCX131075:OCX131114 OMT131075:OMT131114 OWP131075:OWP131114 PGL131075:PGL131114 PQH131075:PQH131114 QAD131075:QAD131114 QJZ131075:QJZ131114 QTV131075:QTV131114 RDR131075:RDR131114 RNN131075:RNN131114 RXJ131075:RXJ131114 SHF131075:SHF131114 SRB131075:SRB131114 TAX131075:TAX131114 TKT131075:TKT131114 TUP131075:TUP131114 UEL131075:UEL131114 UOH131075:UOH131114 UYD131075:UYD131114 VHZ131075:VHZ131114 VRV131075:VRV131114 WBR131075:WBR131114 WLN131075:WLN131114 WVJ131075:WVJ131114 B196611:B196650 IX196611:IX196650 ST196611:ST196650 ACP196611:ACP196650 AML196611:AML196650 AWH196611:AWH196650 BGD196611:BGD196650 BPZ196611:BPZ196650 BZV196611:BZV196650 CJR196611:CJR196650 CTN196611:CTN196650 DDJ196611:DDJ196650 DNF196611:DNF196650 DXB196611:DXB196650 EGX196611:EGX196650 EQT196611:EQT196650 FAP196611:FAP196650 FKL196611:FKL196650 FUH196611:FUH196650 GED196611:GED196650 GNZ196611:GNZ196650 GXV196611:GXV196650 HHR196611:HHR196650 HRN196611:HRN196650 IBJ196611:IBJ196650 ILF196611:ILF196650 IVB196611:IVB196650 JEX196611:JEX196650 JOT196611:JOT196650 JYP196611:JYP196650 KIL196611:KIL196650 KSH196611:KSH196650 LCD196611:LCD196650 LLZ196611:LLZ196650 LVV196611:LVV196650 MFR196611:MFR196650 MPN196611:MPN196650 MZJ196611:MZJ196650 NJF196611:NJF196650 NTB196611:NTB196650 OCX196611:OCX196650 OMT196611:OMT196650 OWP196611:OWP196650 PGL196611:PGL196650 PQH196611:PQH196650 QAD196611:QAD196650 QJZ196611:QJZ196650 QTV196611:QTV196650 RDR196611:RDR196650 RNN196611:RNN196650 RXJ196611:RXJ196650 SHF196611:SHF196650 SRB196611:SRB196650 TAX196611:TAX196650 TKT196611:TKT196650 TUP196611:TUP196650 UEL196611:UEL196650 UOH196611:UOH196650 UYD196611:UYD196650 VHZ196611:VHZ196650 VRV196611:VRV196650 WBR196611:WBR196650 WLN196611:WLN196650 WVJ196611:WVJ196650 B262147:B262186 IX262147:IX262186 ST262147:ST262186 ACP262147:ACP262186 AML262147:AML262186 AWH262147:AWH262186 BGD262147:BGD262186 BPZ262147:BPZ262186 BZV262147:BZV262186 CJR262147:CJR262186 CTN262147:CTN262186 DDJ262147:DDJ262186 DNF262147:DNF262186 DXB262147:DXB262186 EGX262147:EGX262186 EQT262147:EQT262186 FAP262147:FAP262186 FKL262147:FKL262186 FUH262147:FUH262186 GED262147:GED262186 GNZ262147:GNZ262186 GXV262147:GXV262186 HHR262147:HHR262186 HRN262147:HRN262186 IBJ262147:IBJ262186 ILF262147:ILF262186 IVB262147:IVB262186 JEX262147:JEX262186 JOT262147:JOT262186 JYP262147:JYP262186 KIL262147:KIL262186 KSH262147:KSH262186 LCD262147:LCD262186 LLZ262147:LLZ262186 LVV262147:LVV262186 MFR262147:MFR262186 MPN262147:MPN262186 MZJ262147:MZJ262186 NJF262147:NJF262186 NTB262147:NTB262186 OCX262147:OCX262186 OMT262147:OMT262186 OWP262147:OWP262186 PGL262147:PGL262186 PQH262147:PQH262186 QAD262147:QAD262186 QJZ262147:QJZ262186 QTV262147:QTV262186 RDR262147:RDR262186 RNN262147:RNN262186 RXJ262147:RXJ262186 SHF262147:SHF262186 SRB262147:SRB262186 TAX262147:TAX262186 TKT262147:TKT262186 TUP262147:TUP262186 UEL262147:UEL262186 UOH262147:UOH262186 UYD262147:UYD262186 VHZ262147:VHZ262186 VRV262147:VRV262186 WBR262147:WBR262186 WLN262147:WLN262186 WVJ262147:WVJ262186 B327683:B327722 IX327683:IX327722 ST327683:ST327722 ACP327683:ACP327722 AML327683:AML327722 AWH327683:AWH327722 BGD327683:BGD327722 BPZ327683:BPZ327722 BZV327683:BZV327722 CJR327683:CJR327722 CTN327683:CTN327722 DDJ327683:DDJ327722 DNF327683:DNF327722 DXB327683:DXB327722 EGX327683:EGX327722 EQT327683:EQT327722 FAP327683:FAP327722 FKL327683:FKL327722 FUH327683:FUH327722 GED327683:GED327722 GNZ327683:GNZ327722 GXV327683:GXV327722 HHR327683:HHR327722 HRN327683:HRN327722 IBJ327683:IBJ327722 ILF327683:ILF327722 IVB327683:IVB327722 JEX327683:JEX327722 JOT327683:JOT327722 JYP327683:JYP327722 KIL327683:KIL327722 KSH327683:KSH327722 LCD327683:LCD327722 LLZ327683:LLZ327722 LVV327683:LVV327722 MFR327683:MFR327722 MPN327683:MPN327722 MZJ327683:MZJ327722 NJF327683:NJF327722 NTB327683:NTB327722 OCX327683:OCX327722 OMT327683:OMT327722 OWP327683:OWP327722 PGL327683:PGL327722 PQH327683:PQH327722 QAD327683:QAD327722 QJZ327683:QJZ327722 QTV327683:QTV327722 RDR327683:RDR327722 RNN327683:RNN327722 RXJ327683:RXJ327722 SHF327683:SHF327722 SRB327683:SRB327722 TAX327683:TAX327722 TKT327683:TKT327722 TUP327683:TUP327722 UEL327683:UEL327722 UOH327683:UOH327722 UYD327683:UYD327722 VHZ327683:VHZ327722 VRV327683:VRV327722 WBR327683:WBR327722 WLN327683:WLN327722 WVJ327683:WVJ327722 B393219:B393258 IX393219:IX393258 ST393219:ST393258 ACP393219:ACP393258 AML393219:AML393258 AWH393219:AWH393258 BGD393219:BGD393258 BPZ393219:BPZ393258 BZV393219:BZV393258 CJR393219:CJR393258 CTN393219:CTN393258 DDJ393219:DDJ393258 DNF393219:DNF393258 DXB393219:DXB393258 EGX393219:EGX393258 EQT393219:EQT393258 FAP393219:FAP393258 FKL393219:FKL393258 FUH393219:FUH393258 GED393219:GED393258 GNZ393219:GNZ393258 GXV393219:GXV393258 HHR393219:HHR393258 HRN393219:HRN393258 IBJ393219:IBJ393258 ILF393219:ILF393258 IVB393219:IVB393258 JEX393219:JEX393258 JOT393219:JOT393258 JYP393219:JYP393258 KIL393219:KIL393258 KSH393219:KSH393258 LCD393219:LCD393258 LLZ393219:LLZ393258 LVV393219:LVV393258 MFR393219:MFR393258 MPN393219:MPN393258 MZJ393219:MZJ393258 NJF393219:NJF393258 NTB393219:NTB393258 OCX393219:OCX393258 OMT393219:OMT393258 OWP393219:OWP393258 PGL393219:PGL393258 PQH393219:PQH393258 QAD393219:QAD393258 QJZ393219:QJZ393258 QTV393219:QTV393258 RDR393219:RDR393258 RNN393219:RNN393258 RXJ393219:RXJ393258 SHF393219:SHF393258 SRB393219:SRB393258 TAX393219:TAX393258 TKT393219:TKT393258 TUP393219:TUP393258 UEL393219:UEL393258 UOH393219:UOH393258 UYD393219:UYD393258 VHZ393219:VHZ393258 VRV393219:VRV393258 WBR393219:WBR393258 WLN393219:WLN393258 WVJ393219:WVJ393258 B458755:B458794 IX458755:IX458794 ST458755:ST458794 ACP458755:ACP458794 AML458755:AML458794 AWH458755:AWH458794 BGD458755:BGD458794 BPZ458755:BPZ458794 BZV458755:BZV458794 CJR458755:CJR458794 CTN458755:CTN458794 DDJ458755:DDJ458794 DNF458755:DNF458794 DXB458755:DXB458794 EGX458755:EGX458794 EQT458755:EQT458794 FAP458755:FAP458794 FKL458755:FKL458794 FUH458755:FUH458794 GED458755:GED458794 GNZ458755:GNZ458794 GXV458755:GXV458794 HHR458755:HHR458794 HRN458755:HRN458794 IBJ458755:IBJ458794 ILF458755:ILF458794 IVB458755:IVB458794 JEX458755:JEX458794 JOT458755:JOT458794 JYP458755:JYP458794 KIL458755:KIL458794 KSH458755:KSH458794 LCD458755:LCD458794 LLZ458755:LLZ458794 LVV458755:LVV458794 MFR458755:MFR458794 MPN458755:MPN458794 MZJ458755:MZJ458794 NJF458755:NJF458794 NTB458755:NTB458794 OCX458755:OCX458794 OMT458755:OMT458794 OWP458755:OWP458794 PGL458755:PGL458794 PQH458755:PQH458794 QAD458755:QAD458794 QJZ458755:QJZ458794 QTV458755:QTV458794 RDR458755:RDR458794 RNN458755:RNN458794 RXJ458755:RXJ458794 SHF458755:SHF458794 SRB458755:SRB458794 TAX458755:TAX458794 TKT458755:TKT458794 TUP458755:TUP458794 UEL458755:UEL458794 UOH458755:UOH458794 UYD458755:UYD458794 VHZ458755:VHZ458794 VRV458755:VRV458794 WBR458755:WBR458794 WLN458755:WLN458794 WVJ458755:WVJ458794 B524291:B524330 IX524291:IX524330 ST524291:ST524330 ACP524291:ACP524330 AML524291:AML524330 AWH524291:AWH524330 BGD524291:BGD524330 BPZ524291:BPZ524330 BZV524291:BZV524330 CJR524291:CJR524330 CTN524291:CTN524330 DDJ524291:DDJ524330 DNF524291:DNF524330 DXB524291:DXB524330 EGX524291:EGX524330 EQT524291:EQT524330 FAP524291:FAP524330 FKL524291:FKL524330 FUH524291:FUH524330 GED524291:GED524330 GNZ524291:GNZ524330 GXV524291:GXV524330 HHR524291:HHR524330 HRN524291:HRN524330 IBJ524291:IBJ524330 ILF524291:ILF524330 IVB524291:IVB524330 JEX524291:JEX524330 JOT524291:JOT524330 JYP524291:JYP524330 KIL524291:KIL524330 KSH524291:KSH524330 LCD524291:LCD524330 LLZ524291:LLZ524330 LVV524291:LVV524330 MFR524291:MFR524330 MPN524291:MPN524330 MZJ524291:MZJ524330 NJF524291:NJF524330 NTB524291:NTB524330 OCX524291:OCX524330 OMT524291:OMT524330 OWP524291:OWP524330 PGL524291:PGL524330 PQH524291:PQH524330 QAD524291:QAD524330 QJZ524291:QJZ524330 QTV524291:QTV524330 RDR524291:RDR524330 RNN524291:RNN524330 RXJ524291:RXJ524330 SHF524291:SHF524330 SRB524291:SRB524330 TAX524291:TAX524330 TKT524291:TKT524330 TUP524291:TUP524330 UEL524291:UEL524330 UOH524291:UOH524330 UYD524291:UYD524330 VHZ524291:VHZ524330 VRV524291:VRV524330 WBR524291:WBR524330 WLN524291:WLN524330 WVJ524291:WVJ524330 B589827:B589866 IX589827:IX589866 ST589827:ST589866 ACP589827:ACP589866 AML589827:AML589866 AWH589827:AWH589866 BGD589827:BGD589866 BPZ589827:BPZ589866 BZV589827:BZV589866 CJR589827:CJR589866 CTN589827:CTN589866 DDJ589827:DDJ589866 DNF589827:DNF589866 DXB589827:DXB589866 EGX589827:EGX589866 EQT589827:EQT589866 FAP589827:FAP589866 FKL589827:FKL589866 FUH589827:FUH589866 GED589827:GED589866 GNZ589827:GNZ589866 GXV589827:GXV589866 HHR589827:HHR589866 HRN589827:HRN589866 IBJ589827:IBJ589866 ILF589827:ILF589866 IVB589827:IVB589866 JEX589827:JEX589866 JOT589827:JOT589866 JYP589827:JYP589866 KIL589827:KIL589866 KSH589827:KSH589866 LCD589827:LCD589866 LLZ589827:LLZ589866 LVV589827:LVV589866 MFR589827:MFR589866 MPN589827:MPN589866 MZJ589827:MZJ589866 NJF589827:NJF589866 NTB589827:NTB589866 OCX589827:OCX589866 OMT589827:OMT589866 OWP589827:OWP589866 PGL589827:PGL589866 PQH589827:PQH589866 QAD589827:QAD589866 QJZ589827:QJZ589866 QTV589827:QTV589866 RDR589827:RDR589866 RNN589827:RNN589866 RXJ589827:RXJ589866 SHF589827:SHF589866 SRB589827:SRB589866 TAX589827:TAX589866 TKT589827:TKT589866 TUP589827:TUP589866 UEL589827:UEL589866 UOH589827:UOH589866 UYD589827:UYD589866 VHZ589827:VHZ589866 VRV589827:VRV589866 WBR589827:WBR589866 WLN589827:WLN589866 WVJ589827:WVJ589866 B655363:B655402 IX655363:IX655402 ST655363:ST655402 ACP655363:ACP655402 AML655363:AML655402 AWH655363:AWH655402 BGD655363:BGD655402 BPZ655363:BPZ655402 BZV655363:BZV655402 CJR655363:CJR655402 CTN655363:CTN655402 DDJ655363:DDJ655402 DNF655363:DNF655402 DXB655363:DXB655402 EGX655363:EGX655402 EQT655363:EQT655402 FAP655363:FAP655402 FKL655363:FKL655402 FUH655363:FUH655402 GED655363:GED655402 GNZ655363:GNZ655402 GXV655363:GXV655402 HHR655363:HHR655402 HRN655363:HRN655402 IBJ655363:IBJ655402 ILF655363:ILF655402 IVB655363:IVB655402 JEX655363:JEX655402 JOT655363:JOT655402 JYP655363:JYP655402 KIL655363:KIL655402 KSH655363:KSH655402 LCD655363:LCD655402 LLZ655363:LLZ655402 LVV655363:LVV655402 MFR655363:MFR655402 MPN655363:MPN655402 MZJ655363:MZJ655402 NJF655363:NJF655402 NTB655363:NTB655402 OCX655363:OCX655402 OMT655363:OMT655402 OWP655363:OWP655402 PGL655363:PGL655402 PQH655363:PQH655402 QAD655363:QAD655402 QJZ655363:QJZ655402 QTV655363:QTV655402 RDR655363:RDR655402 RNN655363:RNN655402 RXJ655363:RXJ655402 SHF655363:SHF655402 SRB655363:SRB655402 TAX655363:TAX655402 TKT655363:TKT655402 TUP655363:TUP655402 UEL655363:UEL655402 UOH655363:UOH655402 UYD655363:UYD655402 VHZ655363:VHZ655402 VRV655363:VRV655402 WBR655363:WBR655402 WLN655363:WLN655402 WVJ655363:WVJ655402 B720899:B720938 IX720899:IX720938 ST720899:ST720938 ACP720899:ACP720938 AML720899:AML720938 AWH720899:AWH720938 BGD720899:BGD720938 BPZ720899:BPZ720938 BZV720899:BZV720938 CJR720899:CJR720938 CTN720899:CTN720938 DDJ720899:DDJ720938 DNF720899:DNF720938 DXB720899:DXB720938 EGX720899:EGX720938 EQT720899:EQT720938 FAP720899:FAP720938 FKL720899:FKL720938 FUH720899:FUH720938 GED720899:GED720938 GNZ720899:GNZ720938 GXV720899:GXV720938 HHR720899:HHR720938 HRN720899:HRN720938 IBJ720899:IBJ720938 ILF720899:ILF720938 IVB720899:IVB720938 JEX720899:JEX720938 JOT720899:JOT720938 JYP720899:JYP720938 KIL720899:KIL720938 KSH720899:KSH720938 LCD720899:LCD720938 LLZ720899:LLZ720938 LVV720899:LVV720938 MFR720899:MFR720938 MPN720899:MPN720938 MZJ720899:MZJ720938 NJF720899:NJF720938 NTB720899:NTB720938 OCX720899:OCX720938 OMT720899:OMT720938 OWP720899:OWP720938 PGL720899:PGL720938 PQH720899:PQH720938 QAD720899:QAD720938 QJZ720899:QJZ720938 QTV720899:QTV720938 RDR720899:RDR720938 RNN720899:RNN720938 RXJ720899:RXJ720938 SHF720899:SHF720938 SRB720899:SRB720938 TAX720899:TAX720938 TKT720899:TKT720938 TUP720899:TUP720938 UEL720899:UEL720938 UOH720899:UOH720938 UYD720899:UYD720938 VHZ720899:VHZ720938 VRV720899:VRV720938 WBR720899:WBR720938 WLN720899:WLN720938 WVJ720899:WVJ720938 B786435:B786474 IX786435:IX786474 ST786435:ST786474 ACP786435:ACP786474 AML786435:AML786474 AWH786435:AWH786474 BGD786435:BGD786474 BPZ786435:BPZ786474 BZV786435:BZV786474 CJR786435:CJR786474 CTN786435:CTN786474 DDJ786435:DDJ786474 DNF786435:DNF786474 DXB786435:DXB786474 EGX786435:EGX786474 EQT786435:EQT786474 FAP786435:FAP786474 FKL786435:FKL786474 FUH786435:FUH786474 GED786435:GED786474 GNZ786435:GNZ786474 GXV786435:GXV786474 HHR786435:HHR786474 HRN786435:HRN786474 IBJ786435:IBJ786474 ILF786435:ILF786474 IVB786435:IVB786474 JEX786435:JEX786474 JOT786435:JOT786474 JYP786435:JYP786474 KIL786435:KIL786474 KSH786435:KSH786474 LCD786435:LCD786474 LLZ786435:LLZ786474 LVV786435:LVV786474 MFR786435:MFR786474 MPN786435:MPN786474 MZJ786435:MZJ786474 NJF786435:NJF786474 NTB786435:NTB786474 OCX786435:OCX786474 OMT786435:OMT786474 OWP786435:OWP786474 PGL786435:PGL786474 PQH786435:PQH786474 QAD786435:QAD786474 QJZ786435:QJZ786474 QTV786435:QTV786474 RDR786435:RDR786474 RNN786435:RNN786474 RXJ786435:RXJ786474 SHF786435:SHF786474 SRB786435:SRB786474 TAX786435:TAX786474 TKT786435:TKT786474 TUP786435:TUP786474 UEL786435:UEL786474 UOH786435:UOH786474 UYD786435:UYD786474 VHZ786435:VHZ786474 VRV786435:VRV786474 WBR786435:WBR786474 WLN786435:WLN786474 WVJ786435:WVJ786474 B851971:B852010 IX851971:IX852010 ST851971:ST852010 ACP851971:ACP852010 AML851971:AML852010 AWH851971:AWH852010 BGD851971:BGD852010 BPZ851971:BPZ852010 BZV851971:BZV852010 CJR851971:CJR852010 CTN851971:CTN852010 DDJ851971:DDJ852010 DNF851971:DNF852010 DXB851971:DXB852010 EGX851971:EGX852010 EQT851971:EQT852010 FAP851971:FAP852010 FKL851971:FKL852010 FUH851971:FUH852010 GED851971:GED852010 GNZ851971:GNZ852010 GXV851971:GXV852010 HHR851971:HHR852010 HRN851971:HRN852010 IBJ851971:IBJ852010 ILF851971:ILF852010 IVB851971:IVB852010 JEX851971:JEX852010 JOT851971:JOT852010 JYP851971:JYP852010 KIL851971:KIL852010 KSH851971:KSH852010 LCD851971:LCD852010 LLZ851971:LLZ852010 LVV851971:LVV852010 MFR851971:MFR852010 MPN851971:MPN852010 MZJ851971:MZJ852010 NJF851971:NJF852010 NTB851971:NTB852010 OCX851971:OCX852010 OMT851971:OMT852010 OWP851971:OWP852010 PGL851971:PGL852010 PQH851971:PQH852010 QAD851971:QAD852010 QJZ851971:QJZ852010 QTV851971:QTV852010 RDR851971:RDR852010 RNN851971:RNN852010 RXJ851971:RXJ852010 SHF851971:SHF852010 SRB851971:SRB852010 TAX851971:TAX852010 TKT851971:TKT852010 TUP851971:TUP852010 UEL851971:UEL852010 UOH851971:UOH852010 UYD851971:UYD852010 VHZ851971:VHZ852010 VRV851971:VRV852010 WBR851971:WBR852010 WLN851971:WLN852010 WVJ851971:WVJ852010 B917507:B917546 IX917507:IX917546 ST917507:ST917546 ACP917507:ACP917546 AML917507:AML917546 AWH917507:AWH917546 BGD917507:BGD917546 BPZ917507:BPZ917546 BZV917507:BZV917546 CJR917507:CJR917546 CTN917507:CTN917546 DDJ917507:DDJ917546 DNF917507:DNF917546 DXB917507:DXB917546 EGX917507:EGX917546 EQT917507:EQT917546 FAP917507:FAP917546 FKL917507:FKL917546 FUH917507:FUH917546 GED917507:GED917546 GNZ917507:GNZ917546 GXV917507:GXV917546 HHR917507:HHR917546 HRN917507:HRN917546 IBJ917507:IBJ917546 ILF917507:ILF917546 IVB917507:IVB917546 JEX917507:JEX917546 JOT917507:JOT917546 JYP917507:JYP917546 KIL917507:KIL917546 KSH917507:KSH917546 LCD917507:LCD917546 LLZ917507:LLZ917546 LVV917507:LVV917546 MFR917507:MFR917546 MPN917507:MPN917546 MZJ917507:MZJ917546 NJF917507:NJF917546 NTB917507:NTB917546 OCX917507:OCX917546 OMT917507:OMT917546 OWP917507:OWP917546 PGL917507:PGL917546 PQH917507:PQH917546 QAD917507:QAD917546 QJZ917507:QJZ917546 QTV917507:QTV917546 RDR917507:RDR917546 RNN917507:RNN917546 RXJ917507:RXJ917546 SHF917507:SHF917546 SRB917507:SRB917546 TAX917507:TAX917546 TKT917507:TKT917546 TUP917507:TUP917546 UEL917507:UEL917546 UOH917507:UOH917546 UYD917507:UYD917546 VHZ917507:VHZ917546 VRV917507:VRV917546 WBR917507:WBR917546 WLN917507:WLN917546 WVJ917507:WVJ917546 B983043:B983082 IX983043:IX983082 ST983043:ST983082 ACP983043:ACP983082 AML983043:AML983082 AWH983043:AWH983082 BGD983043:BGD983082 BPZ983043:BPZ983082 BZV983043:BZV983082 CJR983043:CJR983082 CTN983043:CTN983082 DDJ983043:DDJ983082 DNF983043:DNF983082 DXB983043:DXB983082 EGX983043:EGX983082 EQT983043:EQT983082 FAP983043:FAP983082 FKL983043:FKL983082 FUH983043:FUH983082 GED983043:GED983082 GNZ983043:GNZ983082 GXV983043:GXV983082 HHR983043:HHR983082 HRN983043:HRN983082 IBJ983043:IBJ983082 ILF983043:ILF983082 IVB983043:IVB983082 JEX983043:JEX983082 JOT983043:JOT983082 JYP983043:JYP983082 KIL983043:KIL983082 KSH983043:KSH983082 LCD983043:LCD983082 LLZ983043:LLZ983082 LVV983043:LVV983082 MFR983043:MFR983082 MPN983043:MPN983082 MZJ983043:MZJ983082 NJF983043:NJF983082 NTB983043:NTB983082 OCX983043:OCX983082 OMT983043:OMT983082 OWP983043:OWP983082 PGL983043:PGL983082 PQH983043:PQH983082 QAD983043:QAD983082 QJZ983043:QJZ983082 QTV983043:QTV983082 RDR983043:RDR983082 RNN983043:RNN983082 RXJ983043:RXJ983082 SHF983043:SHF983082 SRB983043:SRB983082 TAX983043:TAX983082 TKT983043:TKT983082 TUP983043:TUP983082 UEL983043:UEL983082 UOH983043:UOH983082 UYD983043:UYD983082 VHZ983043:VHZ983082 VRV983043:VRV983082 WBR983043:WBR983082 WLN983043:WLN983082 WVJ983043:WVJ983082">
      <formula1>SUBDIRECCIÓN</formula1>
    </dataValidation>
    <dataValidation type="list" allowBlank="1" showInputMessage="1" showErrorMessage="1" sqref="C44:C358 IY44:IY358 SU44:SU358 ACQ44:ACQ358 AMM44:AMM358 AWI44:AWI358 BGE44:BGE358 BQA44:BQA358 BZW44:BZW358 CJS44:CJS358 CTO44:CTO358 DDK44:DDK358 DNG44:DNG358 DXC44:DXC358 EGY44:EGY358 EQU44:EQU358 FAQ44:FAQ358 FKM44:FKM358 FUI44:FUI358 GEE44:GEE358 GOA44:GOA358 GXW44:GXW358 HHS44:HHS358 HRO44:HRO358 IBK44:IBK358 ILG44:ILG358 IVC44:IVC358 JEY44:JEY358 JOU44:JOU358 JYQ44:JYQ358 KIM44:KIM358 KSI44:KSI358 LCE44:LCE358 LMA44:LMA358 LVW44:LVW358 MFS44:MFS358 MPO44:MPO358 MZK44:MZK358 NJG44:NJG358 NTC44:NTC358 OCY44:OCY358 OMU44:OMU358 OWQ44:OWQ358 PGM44:PGM358 PQI44:PQI358 QAE44:QAE358 QKA44:QKA358 QTW44:QTW358 RDS44:RDS358 RNO44:RNO358 RXK44:RXK358 SHG44:SHG358 SRC44:SRC358 TAY44:TAY358 TKU44:TKU358 TUQ44:TUQ358 UEM44:UEM358 UOI44:UOI358 UYE44:UYE358 VIA44:VIA358 VRW44:VRW358 WBS44:WBS358 WLO44:WLO358 WVK44:WVK358 C65580:C65894 IY65580:IY65894 SU65580:SU65894 ACQ65580:ACQ65894 AMM65580:AMM65894 AWI65580:AWI65894 BGE65580:BGE65894 BQA65580:BQA65894 BZW65580:BZW65894 CJS65580:CJS65894 CTO65580:CTO65894 DDK65580:DDK65894 DNG65580:DNG65894 DXC65580:DXC65894 EGY65580:EGY65894 EQU65580:EQU65894 FAQ65580:FAQ65894 FKM65580:FKM65894 FUI65580:FUI65894 GEE65580:GEE65894 GOA65580:GOA65894 GXW65580:GXW65894 HHS65580:HHS65894 HRO65580:HRO65894 IBK65580:IBK65894 ILG65580:ILG65894 IVC65580:IVC65894 JEY65580:JEY65894 JOU65580:JOU65894 JYQ65580:JYQ65894 KIM65580:KIM65894 KSI65580:KSI65894 LCE65580:LCE65894 LMA65580:LMA65894 LVW65580:LVW65894 MFS65580:MFS65894 MPO65580:MPO65894 MZK65580:MZK65894 NJG65580:NJG65894 NTC65580:NTC65894 OCY65580:OCY65894 OMU65580:OMU65894 OWQ65580:OWQ65894 PGM65580:PGM65894 PQI65580:PQI65894 QAE65580:QAE65894 QKA65580:QKA65894 QTW65580:QTW65894 RDS65580:RDS65894 RNO65580:RNO65894 RXK65580:RXK65894 SHG65580:SHG65894 SRC65580:SRC65894 TAY65580:TAY65894 TKU65580:TKU65894 TUQ65580:TUQ65894 UEM65580:UEM65894 UOI65580:UOI65894 UYE65580:UYE65894 VIA65580:VIA65894 VRW65580:VRW65894 WBS65580:WBS65894 WLO65580:WLO65894 WVK65580:WVK65894 C131116:C131430 IY131116:IY131430 SU131116:SU131430 ACQ131116:ACQ131430 AMM131116:AMM131430 AWI131116:AWI131430 BGE131116:BGE131430 BQA131116:BQA131430 BZW131116:BZW131430 CJS131116:CJS131430 CTO131116:CTO131430 DDK131116:DDK131430 DNG131116:DNG131430 DXC131116:DXC131430 EGY131116:EGY131430 EQU131116:EQU131430 FAQ131116:FAQ131430 FKM131116:FKM131430 FUI131116:FUI131430 GEE131116:GEE131430 GOA131116:GOA131430 GXW131116:GXW131430 HHS131116:HHS131430 HRO131116:HRO131430 IBK131116:IBK131430 ILG131116:ILG131430 IVC131116:IVC131430 JEY131116:JEY131430 JOU131116:JOU131430 JYQ131116:JYQ131430 KIM131116:KIM131430 KSI131116:KSI131430 LCE131116:LCE131430 LMA131116:LMA131430 LVW131116:LVW131430 MFS131116:MFS131430 MPO131116:MPO131430 MZK131116:MZK131430 NJG131116:NJG131430 NTC131116:NTC131430 OCY131116:OCY131430 OMU131116:OMU131430 OWQ131116:OWQ131430 PGM131116:PGM131430 PQI131116:PQI131430 QAE131116:QAE131430 QKA131116:QKA131430 QTW131116:QTW131430 RDS131116:RDS131430 RNO131116:RNO131430 RXK131116:RXK131430 SHG131116:SHG131430 SRC131116:SRC131430 TAY131116:TAY131430 TKU131116:TKU131430 TUQ131116:TUQ131430 UEM131116:UEM131430 UOI131116:UOI131430 UYE131116:UYE131430 VIA131116:VIA131430 VRW131116:VRW131430 WBS131116:WBS131430 WLO131116:WLO131430 WVK131116:WVK131430 C196652:C196966 IY196652:IY196966 SU196652:SU196966 ACQ196652:ACQ196966 AMM196652:AMM196966 AWI196652:AWI196966 BGE196652:BGE196966 BQA196652:BQA196966 BZW196652:BZW196966 CJS196652:CJS196966 CTO196652:CTO196966 DDK196652:DDK196966 DNG196652:DNG196966 DXC196652:DXC196966 EGY196652:EGY196966 EQU196652:EQU196966 FAQ196652:FAQ196966 FKM196652:FKM196966 FUI196652:FUI196966 GEE196652:GEE196966 GOA196652:GOA196966 GXW196652:GXW196966 HHS196652:HHS196966 HRO196652:HRO196966 IBK196652:IBK196966 ILG196652:ILG196966 IVC196652:IVC196966 JEY196652:JEY196966 JOU196652:JOU196966 JYQ196652:JYQ196966 KIM196652:KIM196966 KSI196652:KSI196966 LCE196652:LCE196966 LMA196652:LMA196966 LVW196652:LVW196966 MFS196652:MFS196966 MPO196652:MPO196966 MZK196652:MZK196966 NJG196652:NJG196966 NTC196652:NTC196966 OCY196652:OCY196966 OMU196652:OMU196966 OWQ196652:OWQ196966 PGM196652:PGM196966 PQI196652:PQI196966 QAE196652:QAE196966 QKA196652:QKA196966 QTW196652:QTW196966 RDS196652:RDS196966 RNO196652:RNO196966 RXK196652:RXK196966 SHG196652:SHG196966 SRC196652:SRC196966 TAY196652:TAY196966 TKU196652:TKU196966 TUQ196652:TUQ196966 UEM196652:UEM196966 UOI196652:UOI196966 UYE196652:UYE196966 VIA196652:VIA196966 VRW196652:VRW196966 WBS196652:WBS196966 WLO196652:WLO196966 WVK196652:WVK196966 C262188:C262502 IY262188:IY262502 SU262188:SU262502 ACQ262188:ACQ262502 AMM262188:AMM262502 AWI262188:AWI262502 BGE262188:BGE262502 BQA262188:BQA262502 BZW262188:BZW262502 CJS262188:CJS262502 CTO262188:CTO262502 DDK262188:DDK262502 DNG262188:DNG262502 DXC262188:DXC262502 EGY262188:EGY262502 EQU262188:EQU262502 FAQ262188:FAQ262502 FKM262188:FKM262502 FUI262188:FUI262502 GEE262188:GEE262502 GOA262188:GOA262502 GXW262188:GXW262502 HHS262188:HHS262502 HRO262188:HRO262502 IBK262188:IBK262502 ILG262188:ILG262502 IVC262188:IVC262502 JEY262188:JEY262502 JOU262188:JOU262502 JYQ262188:JYQ262502 KIM262188:KIM262502 KSI262188:KSI262502 LCE262188:LCE262502 LMA262188:LMA262502 LVW262188:LVW262502 MFS262188:MFS262502 MPO262188:MPO262502 MZK262188:MZK262502 NJG262188:NJG262502 NTC262188:NTC262502 OCY262188:OCY262502 OMU262188:OMU262502 OWQ262188:OWQ262502 PGM262188:PGM262502 PQI262188:PQI262502 QAE262188:QAE262502 QKA262188:QKA262502 QTW262188:QTW262502 RDS262188:RDS262502 RNO262188:RNO262502 RXK262188:RXK262502 SHG262188:SHG262502 SRC262188:SRC262502 TAY262188:TAY262502 TKU262188:TKU262502 TUQ262188:TUQ262502 UEM262188:UEM262502 UOI262188:UOI262502 UYE262188:UYE262502 VIA262188:VIA262502 VRW262188:VRW262502 WBS262188:WBS262502 WLO262188:WLO262502 WVK262188:WVK262502 C327724:C328038 IY327724:IY328038 SU327724:SU328038 ACQ327724:ACQ328038 AMM327724:AMM328038 AWI327724:AWI328038 BGE327724:BGE328038 BQA327724:BQA328038 BZW327724:BZW328038 CJS327724:CJS328038 CTO327724:CTO328038 DDK327724:DDK328038 DNG327724:DNG328038 DXC327724:DXC328038 EGY327724:EGY328038 EQU327724:EQU328038 FAQ327724:FAQ328038 FKM327724:FKM328038 FUI327724:FUI328038 GEE327724:GEE328038 GOA327724:GOA328038 GXW327724:GXW328038 HHS327724:HHS328038 HRO327724:HRO328038 IBK327724:IBK328038 ILG327724:ILG328038 IVC327724:IVC328038 JEY327724:JEY328038 JOU327724:JOU328038 JYQ327724:JYQ328038 KIM327724:KIM328038 KSI327724:KSI328038 LCE327724:LCE328038 LMA327724:LMA328038 LVW327724:LVW328038 MFS327724:MFS328038 MPO327724:MPO328038 MZK327724:MZK328038 NJG327724:NJG328038 NTC327724:NTC328038 OCY327724:OCY328038 OMU327724:OMU328038 OWQ327724:OWQ328038 PGM327724:PGM328038 PQI327724:PQI328038 QAE327724:QAE328038 QKA327724:QKA328038 QTW327724:QTW328038 RDS327724:RDS328038 RNO327724:RNO328038 RXK327724:RXK328038 SHG327724:SHG328038 SRC327724:SRC328038 TAY327724:TAY328038 TKU327724:TKU328038 TUQ327724:TUQ328038 UEM327724:UEM328038 UOI327724:UOI328038 UYE327724:UYE328038 VIA327724:VIA328038 VRW327724:VRW328038 WBS327724:WBS328038 WLO327724:WLO328038 WVK327724:WVK328038 C393260:C393574 IY393260:IY393574 SU393260:SU393574 ACQ393260:ACQ393574 AMM393260:AMM393574 AWI393260:AWI393574 BGE393260:BGE393574 BQA393260:BQA393574 BZW393260:BZW393574 CJS393260:CJS393574 CTO393260:CTO393574 DDK393260:DDK393574 DNG393260:DNG393574 DXC393260:DXC393574 EGY393260:EGY393574 EQU393260:EQU393574 FAQ393260:FAQ393574 FKM393260:FKM393574 FUI393260:FUI393574 GEE393260:GEE393574 GOA393260:GOA393574 GXW393260:GXW393574 HHS393260:HHS393574 HRO393260:HRO393574 IBK393260:IBK393574 ILG393260:ILG393574 IVC393260:IVC393574 JEY393260:JEY393574 JOU393260:JOU393574 JYQ393260:JYQ393574 KIM393260:KIM393574 KSI393260:KSI393574 LCE393260:LCE393574 LMA393260:LMA393574 LVW393260:LVW393574 MFS393260:MFS393574 MPO393260:MPO393574 MZK393260:MZK393574 NJG393260:NJG393574 NTC393260:NTC393574 OCY393260:OCY393574 OMU393260:OMU393574 OWQ393260:OWQ393574 PGM393260:PGM393574 PQI393260:PQI393574 QAE393260:QAE393574 QKA393260:QKA393574 QTW393260:QTW393574 RDS393260:RDS393574 RNO393260:RNO393574 RXK393260:RXK393574 SHG393260:SHG393574 SRC393260:SRC393574 TAY393260:TAY393574 TKU393260:TKU393574 TUQ393260:TUQ393574 UEM393260:UEM393574 UOI393260:UOI393574 UYE393260:UYE393574 VIA393260:VIA393574 VRW393260:VRW393574 WBS393260:WBS393574 WLO393260:WLO393574 WVK393260:WVK393574 C458796:C459110 IY458796:IY459110 SU458796:SU459110 ACQ458796:ACQ459110 AMM458796:AMM459110 AWI458796:AWI459110 BGE458796:BGE459110 BQA458796:BQA459110 BZW458796:BZW459110 CJS458796:CJS459110 CTO458796:CTO459110 DDK458796:DDK459110 DNG458796:DNG459110 DXC458796:DXC459110 EGY458796:EGY459110 EQU458796:EQU459110 FAQ458796:FAQ459110 FKM458796:FKM459110 FUI458796:FUI459110 GEE458796:GEE459110 GOA458796:GOA459110 GXW458796:GXW459110 HHS458796:HHS459110 HRO458796:HRO459110 IBK458796:IBK459110 ILG458796:ILG459110 IVC458796:IVC459110 JEY458796:JEY459110 JOU458796:JOU459110 JYQ458796:JYQ459110 KIM458796:KIM459110 KSI458796:KSI459110 LCE458796:LCE459110 LMA458796:LMA459110 LVW458796:LVW459110 MFS458796:MFS459110 MPO458796:MPO459110 MZK458796:MZK459110 NJG458796:NJG459110 NTC458796:NTC459110 OCY458796:OCY459110 OMU458796:OMU459110 OWQ458796:OWQ459110 PGM458796:PGM459110 PQI458796:PQI459110 QAE458796:QAE459110 QKA458796:QKA459110 QTW458796:QTW459110 RDS458796:RDS459110 RNO458796:RNO459110 RXK458796:RXK459110 SHG458796:SHG459110 SRC458796:SRC459110 TAY458796:TAY459110 TKU458796:TKU459110 TUQ458796:TUQ459110 UEM458796:UEM459110 UOI458796:UOI459110 UYE458796:UYE459110 VIA458796:VIA459110 VRW458796:VRW459110 WBS458796:WBS459110 WLO458796:WLO459110 WVK458796:WVK459110 C524332:C524646 IY524332:IY524646 SU524332:SU524646 ACQ524332:ACQ524646 AMM524332:AMM524646 AWI524332:AWI524646 BGE524332:BGE524646 BQA524332:BQA524646 BZW524332:BZW524646 CJS524332:CJS524646 CTO524332:CTO524646 DDK524332:DDK524646 DNG524332:DNG524646 DXC524332:DXC524646 EGY524332:EGY524646 EQU524332:EQU524646 FAQ524332:FAQ524646 FKM524332:FKM524646 FUI524332:FUI524646 GEE524332:GEE524646 GOA524332:GOA524646 GXW524332:GXW524646 HHS524332:HHS524646 HRO524332:HRO524646 IBK524332:IBK524646 ILG524332:ILG524646 IVC524332:IVC524646 JEY524332:JEY524646 JOU524332:JOU524646 JYQ524332:JYQ524646 KIM524332:KIM524646 KSI524332:KSI524646 LCE524332:LCE524646 LMA524332:LMA524646 LVW524332:LVW524646 MFS524332:MFS524646 MPO524332:MPO524646 MZK524332:MZK524646 NJG524332:NJG524646 NTC524332:NTC524646 OCY524332:OCY524646 OMU524332:OMU524646 OWQ524332:OWQ524646 PGM524332:PGM524646 PQI524332:PQI524646 QAE524332:QAE524646 QKA524332:QKA524646 QTW524332:QTW524646 RDS524332:RDS524646 RNO524332:RNO524646 RXK524332:RXK524646 SHG524332:SHG524646 SRC524332:SRC524646 TAY524332:TAY524646 TKU524332:TKU524646 TUQ524332:TUQ524646 UEM524332:UEM524646 UOI524332:UOI524646 UYE524332:UYE524646 VIA524332:VIA524646 VRW524332:VRW524646 WBS524332:WBS524646 WLO524332:WLO524646 WVK524332:WVK524646 C589868:C590182 IY589868:IY590182 SU589868:SU590182 ACQ589868:ACQ590182 AMM589868:AMM590182 AWI589868:AWI590182 BGE589868:BGE590182 BQA589868:BQA590182 BZW589868:BZW590182 CJS589868:CJS590182 CTO589868:CTO590182 DDK589868:DDK590182 DNG589868:DNG590182 DXC589868:DXC590182 EGY589868:EGY590182 EQU589868:EQU590182 FAQ589868:FAQ590182 FKM589868:FKM590182 FUI589868:FUI590182 GEE589868:GEE590182 GOA589868:GOA590182 GXW589868:GXW590182 HHS589868:HHS590182 HRO589868:HRO590182 IBK589868:IBK590182 ILG589868:ILG590182 IVC589868:IVC590182 JEY589868:JEY590182 JOU589868:JOU590182 JYQ589868:JYQ590182 KIM589868:KIM590182 KSI589868:KSI590182 LCE589868:LCE590182 LMA589868:LMA590182 LVW589868:LVW590182 MFS589868:MFS590182 MPO589868:MPO590182 MZK589868:MZK590182 NJG589868:NJG590182 NTC589868:NTC590182 OCY589868:OCY590182 OMU589868:OMU590182 OWQ589868:OWQ590182 PGM589868:PGM590182 PQI589868:PQI590182 QAE589868:QAE590182 QKA589868:QKA590182 QTW589868:QTW590182 RDS589868:RDS590182 RNO589868:RNO590182 RXK589868:RXK590182 SHG589868:SHG590182 SRC589868:SRC590182 TAY589868:TAY590182 TKU589868:TKU590182 TUQ589868:TUQ590182 UEM589868:UEM590182 UOI589868:UOI590182 UYE589868:UYE590182 VIA589868:VIA590182 VRW589868:VRW590182 WBS589868:WBS590182 WLO589868:WLO590182 WVK589868:WVK590182 C655404:C655718 IY655404:IY655718 SU655404:SU655718 ACQ655404:ACQ655718 AMM655404:AMM655718 AWI655404:AWI655718 BGE655404:BGE655718 BQA655404:BQA655718 BZW655404:BZW655718 CJS655404:CJS655718 CTO655404:CTO655718 DDK655404:DDK655718 DNG655404:DNG655718 DXC655404:DXC655718 EGY655404:EGY655718 EQU655404:EQU655718 FAQ655404:FAQ655718 FKM655404:FKM655718 FUI655404:FUI655718 GEE655404:GEE655718 GOA655404:GOA655718 GXW655404:GXW655718 HHS655404:HHS655718 HRO655404:HRO655718 IBK655404:IBK655718 ILG655404:ILG655718 IVC655404:IVC655718 JEY655404:JEY655718 JOU655404:JOU655718 JYQ655404:JYQ655718 KIM655404:KIM655718 KSI655404:KSI655718 LCE655404:LCE655718 LMA655404:LMA655718 LVW655404:LVW655718 MFS655404:MFS655718 MPO655404:MPO655718 MZK655404:MZK655718 NJG655404:NJG655718 NTC655404:NTC655718 OCY655404:OCY655718 OMU655404:OMU655718 OWQ655404:OWQ655718 PGM655404:PGM655718 PQI655404:PQI655718 QAE655404:QAE655718 QKA655404:QKA655718 QTW655404:QTW655718 RDS655404:RDS655718 RNO655404:RNO655718 RXK655404:RXK655718 SHG655404:SHG655718 SRC655404:SRC655718 TAY655404:TAY655718 TKU655404:TKU655718 TUQ655404:TUQ655718 UEM655404:UEM655718 UOI655404:UOI655718 UYE655404:UYE655718 VIA655404:VIA655718 VRW655404:VRW655718 WBS655404:WBS655718 WLO655404:WLO655718 WVK655404:WVK655718 C720940:C721254 IY720940:IY721254 SU720940:SU721254 ACQ720940:ACQ721254 AMM720940:AMM721254 AWI720940:AWI721254 BGE720940:BGE721254 BQA720940:BQA721254 BZW720940:BZW721254 CJS720940:CJS721254 CTO720940:CTO721254 DDK720940:DDK721254 DNG720940:DNG721254 DXC720940:DXC721254 EGY720940:EGY721254 EQU720940:EQU721254 FAQ720940:FAQ721254 FKM720940:FKM721254 FUI720940:FUI721254 GEE720940:GEE721254 GOA720940:GOA721254 GXW720940:GXW721254 HHS720940:HHS721254 HRO720940:HRO721254 IBK720940:IBK721254 ILG720940:ILG721254 IVC720940:IVC721254 JEY720940:JEY721254 JOU720940:JOU721254 JYQ720940:JYQ721254 KIM720940:KIM721254 KSI720940:KSI721254 LCE720940:LCE721254 LMA720940:LMA721254 LVW720940:LVW721254 MFS720940:MFS721254 MPO720940:MPO721254 MZK720940:MZK721254 NJG720940:NJG721254 NTC720940:NTC721254 OCY720940:OCY721254 OMU720940:OMU721254 OWQ720940:OWQ721254 PGM720940:PGM721254 PQI720940:PQI721254 QAE720940:QAE721254 QKA720940:QKA721254 QTW720940:QTW721254 RDS720940:RDS721254 RNO720940:RNO721254 RXK720940:RXK721254 SHG720940:SHG721254 SRC720940:SRC721254 TAY720940:TAY721254 TKU720940:TKU721254 TUQ720940:TUQ721254 UEM720940:UEM721254 UOI720940:UOI721254 UYE720940:UYE721254 VIA720940:VIA721254 VRW720940:VRW721254 WBS720940:WBS721254 WLO720940:WLO721254 WVK720940:WVK721254 C786476:C786790 IY786476:IY786790 SU786476:SU786790 ACQ786476:ACQ786790 AMM786476:AMM786790 AWI786476:AWI786790 BGE786476:BGE786790 BQA786476:BQA786790 BZW786476:BZW786790 CJS786476:CJS786790 CTO786476:CTO786790 DDK786476:DDK786790 DNG786476:DNG786790 DXC786476:DXC786790 EGY786476:EGY786790 EQU786476:EQU786790 FAQ786476:FAQ786790 FKM786476:FKM786790 FUI786476:FUI786790 GEE786476:GEE786790 GOA786476:GOA786790 GXW786476:GXW786790 HHS786476:HHS786790 HRO786476:HRO786790 IBK786476:IBK786790 ILG786476:ILG786790 IVC786476:IVC786790 JEY786476:JEY786790 JOU786476:JOU786790 JYQ786476:JYQ786790 KIM786476:KIM786790 KSI786476:KSI786790 LCE786476:LCE786790 LMA786476:LMA786790 LVW786476:LVW786790 MFS786476:MFS786790 MPO786476:MPO786790 MZK786476:MZK786790 NJG786476:NJG786790 NTC786476:NTC786790 OCY786476:OCY786790 OMU786476:OMU786790 OWQ786476:OWQ786790 PGM786476:PGM786790 PQI786476:PQI786790 QAE786476:QAE786790 QKA786476:QKA786790 QTW786476:QTW786790 RDS786476:RDS786790 RNO786476:RNO786790 RXK786476:RXK786790 SHG786476:SHG786790 SRC786476:SRC786790 TAY786476:TAY786790 TKU786476:TKU786790 TUQ786476:TUQ786790 UEM786476:UEM786790 UOI786476:UOI786790 UYE786476:UYE786790 VIA786476:VIA786790 VRW786476:VRW786790 WBS786476:WBS786790 WLO786476:WLO786790 WVK786476:WVK786790 C852012:C852326 IY852012:IY852326 SU852012:SU852326 ACQ852012:ACQ852326 AMM852012:AMM852326 AWI852012:AWI852326 BGE852012:BGE852326 BQA852012:BQA852326 BZW852012:BZW852326 CJS852012:CJS852326 CTO852012:CTO852326 DDK852012:DDK852326 DNG852012:DNG852326 DXC852012:DXC852326 EGY852012:EGY852326 EQU852012:EQU852326 FAQ852012:FAQ852326 FKM852012:FKM852326 FUI852012:FUI852326 GEE852012:GEE852326 GOA852012:GOA852326 GXW852012:GXW852326 HHS852012:HHS852326 HRO852012:HRO852326 IBK852012:IBK852326 ILG852012:ILG852326 IVC852012:IVC852326 JEY852012:JEY852326 JOU852012:JOU852326 JYQ852012:JYQ852326 KIM852012:KIM852326 KSI852012:KSI852326 LCE852012:LCE852326 LMA852012:LMA852326 LVW852012:LVW852326 MFS852012:MFS852326 MPO852012:MPO852326 MZK852012:MZK852326 NJG852012:NJG852326 NTC852012:NTC852326 OCY852012:OCY852326 OMU852012:OMU852326 OWQ852012:OWQ852326 PGM852012:PGM852326 PQI852012:PQI852326 QAE852012:QAE852326 QKA852012:QKA852326 QTW852012:QTW852326 RDS852012:RDS852326 RNO852012:RNO852326 RXK852012:RXK852326 SHG852012:SHG852326 SRC852012:SRC852326 TAY852012:TAY852326 TKU852012:TKU852326 TUQ852012:TUQ852326 UEM852012:UEM852326 UOI852012:UOI852326 UYE852012:UYE852326 VIA852012:VIA852326 VRW852012:VRW852326 WBS852012:WBS852326 WLO852012:WLO852326 WVK852012:WVK852326 C917548:C917862 IY917548:IY917862 SU917548:SU917862 ACQ917548:ACQ917862 AMM917548:AMM917862 AWI917548:AWI917862 BGE917548:BGE917862 BQA917548:BQA917862 BZW917548:BZW917862 CJS917548:CJS917862 CTO917548:CTO917862 DDK917548:DDK917862 DNG917548:DNG917862 DXC917548:DXC917862 EGY917548:EGY917862 EQU917548:EQU917862 FAQ917548:FAQ917862 FKM917548:FKM917862 FUI917548:FUI917862 GEE917548:GEE917862 GOA917548:GOA917862 GXW917548:GXW917862 HHS917548:HHS917862 HRO917548:HRO917862 IBK917548:IBK917862 ILG917548:ILG917862 IVC917548:IVC917862 JEY917548:JEY917862 JOU917548:JOU917862 JYQ917548:JYQ917862 KIM917548:KIM917862 KSI917548:KSI917862 LCE917548:LCE917862 LMA917548:LMA917862 LVW917548:LVW917862 MFS917548:MFS917862 MPO917548:MPO917862 MZK917548:MZK917862 NJG917548:NJG917862 NTC917548:NTC917862 OCY917548:OCY917862 OMU917548:OMU917862 OWQ917548:OWQ917862 PGM917548:PGM917862 PQI917548:PQI917862 QAE917548:QAE917862 QKA917548:QKA917862 QTW917548:QTW917862 RDS917548:RDS917862 RNO917548:RNO917862 RXK917548:RXK917862 SHG917548:SHG917862 SRC917548:SRC917862 TAY917548:TAY917862 TKU917548:TKU917862 TUQ917548:TUQ917862 UEM917548:UEM917862 UOI917548:UOI917862 UYE917548:UYE917862 VIA917548:VIA917862 VRW917548:VRW917862 WBS917548:WBS917862 WLO917548:WLO917862 WVK917548:WVK917862 C983084:C983398 IY983084:IY983398 SU983084:SU983398 ACQ983084:ACQ983398 AMM983084:AMM983398 AWI983084:AWI983398 BGE983084:BGE983398 BQA983084:BQA983398 BZW983084:BZW983398 CJS983084:CJS983398 CTO983084:CTO983398 DDK983084:DDK983398 DNG983084:DNG983398 DXC983084:DXC983398 EGY983084:EGY983398 EQU983084:EQU983398 FAQ983084:FAQ983398 FKM983084:FKM983398 FUI983084:FUI983398 GEE983084:GEE983398 GOA983084:GOA983398 GXW983084:GXW983398 HHS983084:HHS983398 HRO983084:HRO983398 IBK983084:IBK983398 ILG983084:ILG983398 IVC983084:IVC983398 JEY983084:JEY983398 JOU983084:JOU983398 JYQ983084:JYQ983398 KIM983084:KIM983398 KSI983084:KSI983398 LCE983084:LCE983398 LMA983084:LMA983398 LVW983084:LVW983398 MFS983084:MFS983398 MPO983084:MPO983398 MZK983084:MZK983398 NJG983084:NJG983398 NTC983084:NTC983398 OCY983084:OCY983398 OMU983084:OMU983398 OWQ983084:OWQ983398 PGM983084:PGM983398 PQI983084:PQI983398 QAE983084:QAE983398 QKA983084:QKA983398 QTW983084:QTW983398 RDS983084:RDS983398 RNO983084:RNO983398 RXK983084:RXK983398 SHG983084:SHG983398 SRC983084:SRC983398 TAY983084:TAY983398 TKU983084:TKU983398 TUQ983084:TUQ983398 UEM983084:UEM983398 UOI983084:UOI983398 UYE983084:UYE983398 VIA983084:VIA983398 VRW983084:VRW983398 WBS983084:WBS983398 WLO983084:WLO983398 WVK983084:WVK983398 C3:C42 IY3:IY42 SU3:SU42 ACQ3:ACQ42 AMM3:AMM42 AWI3:AWI42 BGE3:BGE42 BQA3:BQA42 BZW3:BZW42 CJS3:CJS42 CTO3:CTO42 DDK3:DDK42 DNG3:DNG42 DXC3:DXC42 EGY3:EGY42 EQU3:EQU42 FAQ3:FAQ42 FKM3:FKM42 FUI3:FUI42 GEE3:GEE42 GOA3:GOA42 GXW3:GXW42 HHS3:HHS42 HRO3:HRO42 IBK3:IBK42 ILG3:ILG42 IVC3:IVC42 JEY3:JEY42 JOU3:JOU42 JYQ3:JYQ42 KIM3:KIM42 KSI3:KSI42 LCE3:LCE42 LMA3:LMA42 LVW3:LVW42 MFS3:MFS42 MPO3:MPO42 MZK3:MZK42 NJG3:NJG42 NTC3:NTC42 OCY3:OCY42 OMU3:OMU42 OWQ3:OWQ42 PGM3:PGM42 PQI3:PQI42 QAE3:QAE42 QKA3:QKA42 QTW3:QTW42 RDS3:RDS42 RNO3:RNO42 RXK3:RXK42 SHG3:SHG42 SRC3:SRC42 TAY3:TAY42 TKU3:TKU42 TUQ3:TUQ42 UEM3:UEM42 UOI3:UOI42 UYE3:UYE42 VIA3:VIA42 VRW3:VRW42 WBS3:WBS42 WLO3:WLO42 WVK3:WVK42 C65539:C65578 IY65539:IY65578 SU65539:SU65578 ACQ65539:ACQ65578 AMM65539:AMM65578 AWI65539:AWI65578 BGE65539:BGE65578 BQA65539:BQA65578 BZW65539:BZW65578 CJS65539:CJS65578 CTO65539:CTO65578 DDK65539:DDK65578 DNG65539:DNG65578 DXC65539:DXC65578 EGY65539:EGY65578 EQU65539:EQU65578 FAQ65539:FAQ65578 FKM65539:FKM65578 FUI65539:FUI65578 GEE65539:GEE65578 GOA65539:GOA65578 GXW65539:GXW65578 HHS65539:HHS65578 HRO65539:HRO65578 IBK65539:IBK65578 ILG65539:ILG65578 IVC65539:IVC65578 JEY65539:JEY65578 JOU65539:JOU65578 JYQ65539:JYQ65578 KIM65539:KIM65578 KSI65539:KSI65578 LCE65539:LCE65578 LMA65539:LMA65578 LVW65539:LVW65578 MFS65539:MFS65578 MPO65539:MPO65578 MZK65539:MZK65578 NJG65539:NJG65578 NTC65539:NTC65578 OCY65539:OCY65578 OMU65539:OMU65578 OWQ65539:OWQ65578 PGM65539:PGM65578 PQI65539:PQI65578 QAE65539:QAE65578 QKA65539:QKA65578 QTW65539:QTW65578 RDS65539:RDS65578 RNO65539:RNO65578 RXK65539:RXK65578 SHG65539:SHG65578 SRC65539:SRC65578 TAY65539:TAY65578 TKU65539:TKU65578 TUQ65539:TUQ65578 UEM65539:UEM65578 UOI65539:UOI65578 UYE65539:UYE65578 VIA65539:VIA65578 VRW65539:VRW65578 WBS65539:WBS65578 WLO65539:WLO65578 WVK65539:WVK65578 C131075:C131114 IY131075:IY131114 SU131075:SU131114 ACQ131075:ACQ131114 AMM131075:AMM131114 AWI131075:AWI131114 BGE131075:BGE131114 BQA131075:BQA131114 BZW131075:BZW131114 CJS131075:CJS131114 CTO131075:CTO131114 DDK131075:DDK131114 DNG131075:DNG131114 DXC131075:DXC131114 EGY131075:EGY131114 EQU131075:EQU131114 FAQ131075:FAQ131114 FKM131075:FKM131114 FUI131075:FUI131114 GEE131075:GEE131114 GOA131075:GOA131114 GXW131075:GXW131114 HHS131075:HHS131114 HRO131075:HRO131114 IBK131075:IBK131114 ILG131075:ILG131114 IVC131075:IVC131114 JEY131075:JEY131114 JOU131075:JOU131114 JYQ131075:JYQ131114 KIM131075:KIM131114 KSI131075:KSI131114 LCE131075:LCE131114 LMA131075:LMA131114 LVW131075:LVW131114 MFS131075:MFS131114 MPO131075:MPO131114 MZK131075:MZK131114 NJG131075:NJG131114 NTC131075:NTC131114 OCY131075:OCY131114 OMU131075:OMU131114 OWQ131075:OWQ131114 PGM131075:PGM131114 PQI131075:PQI131114 QAE131075:QAE131114 QKA131075:QKA131114 QTW131075:QTW131114 RDS131075:RDS131114 RNO131075:RNO131114 RXK131075:RXK131114 SHG131075:SHG131114 SRC131075:SRC131114 TAY131075:TAY131114 TKU131075:TKU131114 TUQ131075:TUQ131114 UEM131075:UEM131114 UOI131075:UOI131114 UYE131075:UYE131114 VIA131075:VIA131114 VRW131075:VRW131114 WBS131075:WBS131114 WLO131075:WLO131114 WVK131075:WVK131114 C196611:C196650 IY196611:IY196650 SU196611:SU196650 ACQ196611:ACQ196650 AMM196611:AMM196650 AWI196611:AWI196650 BGE196611:BGE196650 BQA196611:BQA196650 BZW196611:BZW196650 CJS196611:CJS196650 CTO196611:CTO196650 DDK196611:DDK196650 DNG196611:DNG196650 DXC196611:DXC196650 EGY196611:EGY196650 EQU196611:EQU196650 FAQ196611:FAQ196650 FKM196611:FKM196650 FUI196611:FUI196650 GEE196611:GEE196650 GOA196611:GOA196650 GXW196611:GXW196650 HHS196611:HHS196650 HRO196611:HRO196650 IBK196611:IBK196650 ILG196611:ILG196650 IVC196611:IVC196650 JEY196611:JEY196650 JOU196611:JOU196650 JYQ196611:JYQ196650 KIM196611:KIM196650 KSI196611:KSI196650 LCE196611:LCE196650 LMA196611:LMA196650 LVW196611:LVW196650 MFS196611:MFS196650 MPO196611:MPO196650 MZK196611:MZK196650 NJG196611:NJG196650 NTC196611:NTC196650 OCY196611:OCY196650 OMU196611:OMU196650 OWQ196611:OWQ196650 PGM196611:PGM196650 PQI196611:PQI196650 QAE196611:QAE196650 QKA196611:QKA196650 QTW196611:QTW196650 RDS196611:RDS196650 RNO196611:RNO196650 RXK196611:RXK196650 SHG196611:SHG196650 SRC196611:SRC196650 TAY196611:TAY196650 TKU196611:TKU196650 TUQ196611:TUQ196650 UEM196611:UEM196650 UOI196611:UOI196650 UYE196611:UYE196650 VIA196611:VIA196650 VRW196611:VRW196650 WBS196611:WBS196650 WLO196611:WLO196650 WVK196611:WVK196650 C262147:C262186 IY262147:IY262186 SU262147:SU262186 ACQ262147:ACQ262186 AMM262147:AMM262186 AWI262147:AWI262186 BGE262147:BGE262186 BQA262147:BQA262186 BZW262147:BZW262186 CJS262147:CJS262186 CTO262147:CTO262186 DDK262147:DDK262186 DNG262147:DNG262186 DXC262147:DXC262186 EGY262147:EGY262186 EQU262147:EQU262186 FAQ262147:FAQ262186 FKM262147:FKM262186 FUI262147:FUI262186 GEE262147:GEE262186 GOA262147:GOA262186 GXW262147:GXW262186 HHS262147:HHS262186 HRO262147:HRO262186 IBK262147:IBK262186 ILG262147:ILG262186 IVC262147:IVC262186 JEY262147:JEY262186 JOU262147:JOU262186 JYQ262147:JYQ262186 KIM262147:KIM262186 KSI262147:KSI262186 LCE262147:LCE262186 LMA262147:LMA262186 LVW262147:LVW262186 MFS262147:MFS262186 MPO262147:MPO262186 MZK262147:MZK262186 NJG262147:NJG262186 NTC262147:NTC262186 OCY262147:OCY262186 OMU262147:OMU262186 OWQ262147:OWQ262186 PGM262147:PGM262186 PQI262147:PQI262186 QAE262147:QAE262186 QKA262147:QKA262186 QTW262147:QTW262186 RDS262147:RDS262186 RNO262147:RNO262186 RXK262147:RXK262186 SHG262147:SHG262186 SRC262147:SRC262186 TAY262147:TAY262186 TKU262147:TKU262186 TUQ262147:TUQ262186 UEM262147:UEM262186 UOI262147:UOI262186 UYE262147:UYE262186 VIA262147:VIA262186 VRW262147:VRW262186 WBS262147:WBS262186 WLO262147:WLO262186 WVK262147:WVK262186 C327683:C327722 IY327683:IY327722 SU327683:SU327722 ACQ327683:ACQ327722 AMM327683:AMM327722 AWI327683:AWI327722 BGE327683:BGE327722 BQA327683:BQA327722 BZW327683:BZW327722 CJS327683:CJS327722 CTO327683:CTO327722 DDK327683:DDK327722 DNG327683:DNG327722 DXC327683:DXC327722 EGY327683:EGY327722 EQU327683:EQU327722 FAQ327683:FAQ327722 FKM327683:FKM327722 FUI327683:FUI327722 GEE327683:GEE327722 GOA327683:GOA327722 GXW327683:GXW327722 HHS327683:HHS327722 HRO327683:HRO327722 IBK327683:IBK327722 ILG327683:ILG327722 IVC327683:IVC327722 JEY327683:JEY327722 JOU327683:JOU327722 JYQ327683:JYQ327722 KIM327683:KIM327722 KSI327683:KSI327722 LCE327683:LCE327722 LMA327683:LMA327722 LVW327683:LVW327722 MFS327683:MFS327722 MPO327683:MPO327722 MZK327683:MZK327722 NJG327683:NJG327722 NTC327683:NTC327722 OCY327683:OCY327722 OMU327683:OMU327722 OWQ327683:OWQ327722 PGM327683:PGM327722 PQI327683:PQI327722 QAE327683:QAE327722 QKA327683:QKA327722 QTW327683:QTW327722 RDS327683:RDS327722 RNO327683:RNO327722 RXK327683:RXK327722 SHG327683:SHG327722 SRC327683:SRC327722 TAY327683:TAY327722 TKU327683:TKU327722 TUQ327683:TUQ327722 UEM327683:UEM327722 UOI327683:UOI327722 UYE327683:UYE327722 VIA327683:VIA327722 VRW327683:VRW327722 WBS327683:WBS327722 WLO327683:WLO327722 WVK327683:WVK327722 C393219:C393258 IY393219:IY393258 SU393219:SU393258 ACQ393219:ACQ393258 AMM393219:AMM393258 AWI393219:AWI393258 BGE393219:BGE393258 BQA393219:BQA393258 BZW393219:BZW393258 CJS393219:CJS393258 CTO393219:CTO393258 DDK393219:DDK393258 DNG393219:DNG393258 DXC393219:DXC393258 EGY393219:EGY393258 EQU393219:EQU393258 FAQ393219:FAQ393258 FKM393219:FKM393258 FUI393219:FUI393258 GEE393219:GEE393258 GOA393219:GOA393258 GXW393219:GXW393258 HHS393219:HHS393258 HRO393219:HRO393258 IBK393219:IBK393258 ILG393219:ILG393258 IVC393219:IVC393258 JEY393219:JEY393258 JOU393219:JOU393258 JYQ393219:JYQ393258 KIM393219:KIM393258 KSI393219:KSI393258 LCE393219:LCE393258 LMA393219:LMA393258 LVW393219:LVW393258 MFS393219:MFS393258 MPO393219:MPO393258 MZK393219:MZK393258 NJG393219:NJG393258 NTC393219:NTC393258 OCY393219:OCY393258 OMU393219:OMU393258 OWQ393219:OWQ393258 PGM393219:PGM393258 PQI393219:PQI393258 QAE393219:QAE393258 QKA393219:QKA393258 QTW393219:QTW393258 RDS393219:RDS393258 RNO393219:RNO393258 RXK393219:RXK393258 SHG393219:SHG393258 SRC393219:SRC393258 TAY393219:TAY393258 TKU393219:TKU393258 TUQ393219:TUQ393258 UEM393219:UEM393258 UOI393219:UOI393258 UYE393219:UYE393258 VIA393219:VIA393258 VRW393219:VRW393258 WBS393219:WBS393258 WLO393219:WLO393258 WVK393219:WVK393258 C458755:C458794 IY458755:IY458794 SU458755:SU458794 ACQ458755:ACQ458794 AMM458755:AMM458794 AWI458755:AWI458794 BGE458755:BGE458794 BQA458755:BQA458794 BZW458755:BZW458794 CJS458755:CJS458794 CTO458755:CTO458794 DDK458755:DDK458794 DNG458755:DNG458794 DXC458755:DXC458794 EGY458755:EGY458794 EQU458755:EQU458794 FAQ458755:FAQ458794 FKM458755:FKM458794 FUI458755:FUI458794 GEE458755:GEE458794 GOA458755:GOA458794 GXW458755:GXW458794 HHS458755:HHS458794 HRO458755:HRO458794 IBK458755:IBK458794 ILG458755:ILG458794 IVC458755:IVC458794 JEY458755:JEY458794 JOU458755:JOU458794 JYQ458755:JYQ458794 KIM458755:KIM458794 KSI458755:KSI458794 LCE458755:LCE458794 LMA458755:LMA458794 LVW458755:LVW458794 MFS458755:MFS458794 MPO458755:MPO458794 MZK458755:MZK458794 NJG458755:NJG458794 NTC458755:NTC458794 OCY458755:OCY458794 OMU458755:OMU458794 OWQ458755:OWQ458794 PGM458755:PGM458794 PQI458755:PQI458794 QAE458755:QAE458794 QKA458755:QKA458794 QTW458755:QTW458794 RDS458755:RDS458794 RNO458755:RNO458794 RXK458755:RXK458794 SHG458755:SHG458794 SRC458755:SRC458794 TAY458755:TAY458794 TKU458755:TKU458794 TUQ458755:TUQ458794 UEM458755:UEM458794 UOI458755:UOI458794 UYE458755:UYE458794 VIA458755:VIA458794 VRW458755:VRW458794 WBS458755:WBS458794 WLO458755:WLO458794 WVK458755:WVK458794 C524291:C524330 IY524291:IY524330 SU524291:SU524330 ACQ524291:ACQ524330 AMM524291:AMM524330 AWI524291:AWI524330 BGE524291:BGE524330 BQA524291:BQA524330 BZW524291:BZW524330 CJS524291:CJS524330 CTO524291:CTO524330 DDK524291:DDK524330 DNG524291:DNG524330 DXC524291:DXC524330 EGY524291:EGY524330 EQU524291:EQU524330 FAQ524291:FAQ524330 FKM524291:FKM524330 FUI524291:FUI524330 GEE524291:GEE524330 GOA524291:GOA524330 GXW524291:GXW524330 HHS524291:HHS524330 HRO524291:HRO524330 IBK524291:IBK524330 ILG524291:ILG524330 IVC524291:IVC524330 JEY524291:JEY524330 JOU524291:JOU524330 JYQ524291:JYQ524330 KIM524291:KIM524330 KSI524291:KSI524330 LCE524291:LCE524330 LMA524291:LMA524330 LVW524291:LVW524330 MFS524291:MFS524330 MPO524291:MPO524330 MZK524291:MZK524330 NJG524291:NJG524330 NTC524291:NTC524330 OCY524291:OCY524330 OMU524291:OMU524330 OWQ524291:OWQ524330 PGM524291:PGM524330 PQI524291:PQI524330 QAE524291:QAE524330 QKA524291:QKA524330 QTW524291:QTW524330 RDS524291:RDS524330 RNO524291:RNO524330 RXK524291:RXK524330 SHG524291:SHG524330 SRC524291:SRC524330 TAY524291:TAY524330 TKU524291:TKU524330 TUQ524291:TUQ524330 UEM524291:UEM524330 UOI524291:UOI524330 UYE524291:UYE524330 VIA524291:VIA524330 VRW524291:VRW524330 WBS524291:WBS524330 WLO524291:WLO524330 WVK524291:WVK524330 C589827:C589866 IY589827:IY589866 SU589827:SU589866 ACQ589827:ACQ589866 AMM589827:AMM589866 AWI589827:AWI589866 BGE589827:BGE589866 BQA589827:BQA589866 BZW589827:BZW589866 CJS589827:CJS589866 CTO589827:CTO589866 DDK589827:DDK589866 DNG589827:DNG589866 DXC589827:DXC589866 EGY589827:EGY589866 EQU589827:EQU589866 FAQ589827:FAQ589866 FKM589827:FKM589866 FUI589827:FUI589866 GEE589827:GEE589866 GOA589827:GOA589866 GXW589827:GXW589866 HHS589827:HHS589866 HRO589827:HRO589866 IBK589827:IBK589866 ILG589827:ILG589866 IVC589827:IVC589866 JEY589827:JEY589866 JOU589827:JOU589866 JYQ589827:JYQ589866 KIM589827:KIM589866 KSI589827:KSI589866 LCE589827:LCE589866 LMA589827:LMA589866 LVW589827:LVW589866 MFS589827:MFS589866 MPO589827:MPO589866 MZK589827:MZK589866 NJG589827:NJG589866 NTC589827:NTC589866 OCY589827:OCY589866 OMU589827:OMU589866 OWQ589827:OWQ589866 PGM589827:PGM589866 PQI589827:PQI589866 QAE589827:QAE589866 QKA589827:QKA589866 QTW589827:QTW589866 RDS589827:RDS589866 RNO589827:RNO589866 RXK589827:RXK589866 SHG589827:SHG589866 SRC589827:SRC589866 TAY589827:TAY589866 TKU589827:TKU589866 TUQ589827:TUQ589866 UEM589827:UEM589866 UOI589827:UOI589866 UYE589827:UYE589866 VIA589827:VIA589866 VRW589827:VRW589866 WBS589827:WBS589866 WLO589827:WLO589866 WVK589827:WVK589866 C655363:C655402 IY655363:IY655402 SU655363:SU655402 ACQ655363:ACQ655402 AMM655363:AMM655402 AWI655363:AWI655402 BGE655363:BGE655402 BQA655363:BQA655402 BZW655363:BZW655402 CJS655363:CJS655402 CTO655363:CTO655402 DDK655363:DDK655402 DNG655363:DNG655402 DXC655363:DXC655402 EGY655363:EGY655402 EQU655363:EQU655402 FAQ655363:FAQ655402 FKM655363:FKM655402 FUI655363:FUI655402 GEE655363:GEE655402 GOA655363:GOA655402 GXW655363:GXW655402 HHS655363:HHS655402 HRO655363:HRO655402 IBK655363:IBK655402 ILG655363:ILG655402 IVC655363:IVC655402 JEY655363:JEY655402 JOU655363:JOU655402 JYQ655363:JYQ655402 KIM655363:KIM655402 KSI655363:KSI655402 LCE655363:LCE655402 LMA655363:LMA655402 LVW655363:LVW655402 MFS655363:MFS655402 MPO655363:MPO655402 MZK655363:MZK655402 NJG655363:NJG655402 NTC655363:NTC655402 OCY655363:OCY655402 OMU655363:OMU655402 OWQ655363:OWQ655402 PGM655363:PGM655402 PQI655363:PQI655402 QAE655363:QAE655402 QKA655363:QKA655402 QTW655363:QTW655402 RDS655363:RDS655402 RNO655363:RNO655402 RXK655363:RXK655402 SHG655363:SHG655402 SRC655363:SRC655402 TAY655363:TAY655402 TKU655363:TKU655402 TUQ655363:TUQ655402 UEM655363:UEM655402 UOI655363:UOI655402 UYE655363:UYE655402 VIA655363:VIA655402 VRW655363:VRW655402 WBS655363:WBS655402 WLO655363:WLO655402 WVK655363:WVK655402 C720899:C720938 IY720899:IY720938 SU720899:SU720938 ACQ720899:ACQ720938 AMM720899:AMM720938 AWI720899:AWI720938 BGE720899:BGE720938 BQA720899:BQA720938 BZW720899:BZW720938 CJS720899:CJS720938 CTO720899:CTO720938 DDK720899:DDK720938 DNG720899:DNG720938 DXC720899:DXC720938 EGY720899:EGY720938 EQU720899:EQU720938 FAQ720899:FAQ720938 FKM720899:FKM720938 FUI720899:FUI720938 GEE720899:GEE720938 GOA720899:GOA720938 GXW720899:GXW720938 HHS720899:HHS720938 HRO720899:HRO720938 IBK720899:IBK720938 ILG720899:ILG720938 IVC720899:IVC720938 JEY720899:JEY720938 JOU720899:JOU720938 JYQ720899:JYQ720938 KIM720899:KIM720938 KSI720899:KSI720938 LCE720899:LCE720938 LMA720899:LMA720938 LVW720899:LVW720938 MFS720899:MFS720938 MPO720899:MPO720938 MZK720899:MZK720938 NJG720899:NJG720938 NTC720899:NTC720938 OCY720899:OCY720938 OMU720899:OMU720938 OWQ720899:OWQ720938 PGM720899:PGM720938 PQI720899:PQI720938 QAE720899:QAE720938 QKA720899:QKA720938 QTW720899:QTW720938 RDS720899:RDS720938 RNO720899:RNO720938 RXK720899:RXK720938 SHG720899:SHG720938 SRC720899:SRC720938 TAY720899:TAY720938 TKU720899:TKU720938 TUQ720899:TUQ720938 UEM720899:UEM720938 UOI720899:UOI720938 UYE720899:UYE720938 VIA720899:VIA720938 VRW720899:VRW720938 WBS720899:WBS720938 WLO720899:WLO720938 WVK720899:WVK720938 C786435:C786474 IY786435:IY786474 SU786435:SU786474 ACQ786435:ACQ786474 AMM786435:AMM786474 AWI786435:AWI786474 BGE786435:BGE786474 BQA786435:BQA786474 BZW786435:BZW786474 CJS786435:CJS786474 CTO786435:CTO786474 DDK786435:DDK786474 DNG786435:DNG786474 DXC786435:DXC786474 EGY786435:EGY786474 EQU786435:EQU786474 FAQ786435:FAQ786474 FKM786435:FKM786474 FUI786435:FUI786474 GEE786435:GEE786474 GOA786435:GOA786474 GXW786435:GXW786474 HHS786435:HHS786474 HRO786435:HRO786474 IBK786435:IBK786474 ILG786435:ILG786474 IVC786435:IVC786474 JEY786435:JEY786474 JOU786435:JOU786474 JYQ786435:JYQ786474 KIM786435:KIM786474 KSI786435:KSI786474 LCE786435:LCE786474 LMA786435:LMA786474 LVW786435:LVW786474 MFS786435:MFS786474 MPO786435:MPO786474 MZK786435:MZK786474 NJG786435:NJG786474 NTC786435:NTC786474 OCY786435:OCY786474 OMU786435:OMU786474 OWQ786435:OWQ786474 PGM786435:PGM786474 PQI786435:PQI786474 QAE786435:QAE786474 QKA786435:QKA786474 QTW786435:QTW786474 RDS786435:RDS786474 RNO786435:RNO786474 RXK786435:RXK786474 SHG786435:SHG786474 SRC786435:SRC786474 TAY786435:TAY786474 TKU786435:TKU786474 TUQ786435:TUQ786474 UEM786435:UEM786474 UOI786435:UOI786474 UYE786435:UYE786474 VIA786435:VIA786474 VRW786435:VRW786474 WBS786435:WBS786474 WLO786435:WLO786474 WVK786435:WVK786474 C851971:C852010 IY851971:IY852010 SU851971:SU852010 ACQ851971:ACQ852010 AMM851971:AMM852010 AWI851971:AWI852010 BGE851971:BGE852010 BQA851971:BQA852010 BZW851971:BZW852010 CJS851971:CJS852010 CTO851971:CTO852010 DDK851971:DDK852010 DNG851971:DNG852010 DXC851971:DXC852010 EGY851971:EGY852010 EQU851971:EQU852010 FAQ851971:FAQ852010 FKM851971:FKM852010 FUI851971:FUI852010 GEE851971:GEE852010 GOA851971:GOA852010 GXW851971:GXW852010 HHS851971:HHS852010 HRO851971:HRO852010 IBK851971:IBK852010 ILG851971:ILG852010 IVC851971:IVC852010 JEY851971:JEY852010 JOU851971:JOU852010 JYQ851971:JYQ852010 KIM851971:KIM852010 KSI851971:KSI852010 LCE851971:LCE852010 LMA851971:LMA852010 LVW851971:LVW852010 MFS851971:MFS852010 MPO851971:MPO852010 MZK851971:MZK852010 NJG851971:NJG852010 NTC851971:NTC852010 OCY851971:OCY852010 OMU851971:OMU852010 OWQ851971:OWQ852010 PGM851971:PGM852010 PQI851971:PQI852010 QAE851971:QAE852010 QKA851971:QKA852010 QTW851971:QTW852010 RDS851971:RDS852010 RNO851971:RNO852010 RXK851971:RXK852010 SHG851971:SHG852010 SRC851971:SRC852010 TAY851971:TAY852010 TKU851971:TKU852010 TUQ851971:TUQ852010 UEM851971:UEM852010 UOI851971:UOI852010 UYE851971:UYE852010 VIA851971:VIA852010 VRW851971:VRW852010 WBS851971:WBS852010 WLO851971:WLO852010 WVK851971:WVK852010 C917507:C917546 IY917507:IY917546 SU917507:SU917546 ACQ917507:ACQ917546 AMM917507:AMM917546 AWI917507:AWI917546 BGE917507:BGE917546 BQA917507:BQA917546 BZW917507:BZW917546 CJS917507:CJS917546 CTO917507:CTO917546 DDK917507:DDK917546 DNG917507:DNG917546 DXC917507:DXC917546 EGY917507:EGY917546 EQU917507:EQU917546 FAQ917507:FAQ917546 FKM917507:FKM917546 FUI917507:FUI917546 GEE917507:GEE917546 GOA917507:GOA917546 GXW917507:GXW917546 HHS917507:HHS917546 HRO917507:HRO917546 IBK917507:IBK917546 ILG917507:ILG917546 IVC917507:IVC917546 JEY917507:JEY917546 JOU917507:JOU917546 JYQ917507:JYQ917546 KIM917507:KIM917546 KSI917507:KSI917546 LCE917507:LCE917546 LMA917507:LMA917546 LVW917507:LVW917546 MFS917507:MFS917546 MPO917507:MPO917546 MZK917507:MZK917546 NJG917507:NJG917546 NTC917507:NTC917546 OCY917507:OCY917546 OMU917507:OMU917546 OWQ917507:OWQ917546 PGM917507:PGM917546 PQI917507:PQI917546 QAE917507:QAE917546 QKA917507:QKA917546 QTW917507:QTW917546 RDS917507:RDS917546 RNO917507:RNO917546 RXK917507:RXK917546 SHG917507:SHG917546 SRC917507:SRC917546 TAY917507:TAY917546 TKU917507:TKU917546 TUQ917507:TUQ917546 UEM917507:UEM917546 UOI917507:UOI917546 UYE917507:UYE917546 VIA917507:VIA917546 VRW917507:VRW917546 WBS917507:WBS917546 WLO917507:WLO917546 WVK917507:WVK917546 C983043:C983082 IY983043:IY983082 SU983043:SU983082 ACQ983043:ACQ983082 AMM983043:AMM983082 AWI983043:AWI983082 BGE983043:BGE983082 BQA983043:BQA983082 BZW983043:BZW983082 CJS983043:CJS983082 CTO983043:CTO983082 DDK983043:DDK983082 DNG983043:DNG983082 DXC983043:DXC983082 EGY983043:EGY983082 EQU983043:EQU983082 FAQ983043:FAQ983082 FKM983043:FKM983082 FUI983043:FUI983082 GEE983043:GEE983082 GOA983043:GOA983082 GXW983043:GXW983082 HHS983043:HHS983082 HRO983043:HRO983082 IBK983043:IBK983082 ILG983043:ILG983082 IVC983043:IVC983082 JEY983043:JEY983082 JOU983043:JOU983082 JYQ983043:JYQ983082 KIM983043:KIM983082 KSI983043:KSI983082 LCE983043:LCE983082 LMA983043:LMA983082 LVW983043:LVW983082 MFS983043:MFS983082 MPO983043:MPO983082 MZK983043:MZK983082 NJG983043:NJG983082 NTC983043:NTC983082 OCY983043:OCY983082 OMU983043:OMU983082 OWQ983043:OWQ983082 PGM983043:PGM983082 PQI983043:PQI983082 QAE983043:QAE983082 QKA983043:QKA983082 QTW983043:QTW983082 RDS983043:RDS983082 RNO983043:RNO983082 RXK983043:RXK983082 SHG983043:SHG983082 SRC983043:SRC983082 TAY983043:TAY983082 TKU983043:TKU983082 TUQ983043:TUQ983082 UEM983043:UEM983082 UOI983043:UOI983082 UYE983043:UYE983082 VIA983043:VIA983082 VRW983043:VRW983082 WBS983043:WBS983082 WLO983043:WLO983082 WVK983043:WVK983082">
      <formula1>PROCESOS</formula1>
    </dataValidation>
  </dataValidations>
  <hyperlinks>
    <hyperlink ref="A2" r:id="rId1"/>
    <hyperlink ref="T4" r:id="rId2"/>
    <hyperlink ref="T5" r:id="rId3"/>
  </hyperlinks>
  <pageMargins left="0.7" right="0.7" top="0.75" bottom="0.75" header="0.3" footer="0.3"/>
  <pageSetup orientation="portrait" r:id="rId4"/>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I1"/>
    </sheetView>
    <sheetView workbookViewId="1">
      <selection sqref="A1:I1"/>
    </sheetView>
  </sheetViews>
  <sheetFormatPr baseColWidth="10" defaultColWidth="11.42578125" defaultRowHeight="15" x14ac:dyDescent="0.25"/>
  <cols>
    <col min="1" max="3" width="4.85546875" style="25" customWidth="1"/>
    <col min="4" max="4" width="5" style="25" customWidth="1"/>
    <col min="5" max="5" width="4.140625" style="25" customWidth="1"/>
    <col min="6" max="6" width="31" style="25" customWidth="1"/>
    <col min="7" max="7" width="14.85546875" style="25" customWidth="1"/>
    <col min="8" max="8" width="14.5703125" style="25" customWidth="1"/>
    <col min="9" max="9" width="13.85546875" style="25" customWidth="1"/>
    <col min="10" max="10" width="13" style="25" customWidth="1"/>
    <col min="11" max="16384" width="11.42578125" style="25"/>
  </cols>
  <sheetData>
    <row r="1" spans="1:9" ht="8.4499999999999993" customHeight="1" x14ac:dyDescent="0.25">
      <c r="A1" s="122" t="s">
        <v>213</v>
      </c>
      <c r="B1" s="119"/>
      <c r="C1" s="119"/>
      <c r="D1" s="119"/>
      <c r="E1" s="119"/>
      <c r="F1" s="119"/>
      <c r="G1" s="119"/>
      <c r="H1" s="119"/>
      <c r="I1" s="119"/>
    </row>
    <row r="2" spans="1:9" x14ac:dyDescent="0.25">
      <c r="A2" s="26" t="s">
        <v>213</v>
      </c>
      <c r="B2" s="26" t="s">
        <v>213</v>
      </c>
      <c r="C2" s="26" t="s">
        <v>213</v>
      </c>
      <c r="D2" s="26" t="s">
        <v>213</v>
      </c>
      <c r="E2" s="26" t="s">
        <v>213</v>
      </c>
      <c r="F2" s="27" t="s">
        <v>213</v>
      </c>
      <c r="G2" s="27" t="s">
        <v>213</v>
      </c>
      <c r="H2" s="27" t="s">
        <v>213</v>
      </c>
      <c r="I2" s="27" t="s">
        <v>213</v>
      </c>
    </row>
    <row r="3" spans="1:9" ht="25.5" customHeight="1" x14ac:dyDescent="0.25">
      <c r="A3" s="123" t="s">
        <v>214</v>
      </c>
      <c r="B3" s="119"/>
      <c r="C3" s="119"/>
      <c r="D3" s="119"/>
      <c r="E3" s="119"/>
      <c r="F3" s="119"/>
      <c r="G3" s="119"/>
      <c r="H3" s="119"/>
      <c r="I3" s="119"/>
    </row>
    <row r="4" spans="1:9" ht="8.65" customHeight="1" x14ac:dyDescent="0.25">
      <c r="A4" s="124" t="s">
        <v>215</v>
      </c>
      <c r="B4" s="119"/>
      <c r="C4" s="119"/>
      <c r="D4" s="119"/>
      <c r="E4" s="119"/>
      <c r="F4" s="119"/>
      <c r="G4" s="119"/>
      <c r="H4" s="119"/>
      <c r="I4" s="119"/>
    </row>
    <row r="5" spans="1:9" ht="8.4499999999999993" customHeight="1" x14ac:dyDescent="0.25">
      <c r="A5" s="124" t="s">
        <v>213</v>
      </c>
      <c r="B5" s="119"/>
      <c r="C5" s="119"/>
      <c r="D5" s="119"/>
      <c r="E5" s="119"/>
      <c r="F5" s="119"/>
      <c r="G5" s="119"/>
      <c r="H5" s="119"/>
      <c r="I5" s="119"/>
    </row>
    <row r="6" spans="1:9" ht="27" x14ac:dyDescent="0.25">
      <c r="A6" s="28" t="s">
        <v>216</v>
      </c>
      <c r="B6" s="29" t="s">
        <v>217</v>
      </c>
      <c r="C6" s="29" t="s">
        <v>218</v>
      </c>
      <c r="D6" s="29" t="s">
        <v>219</v>
      </c>
      <c r="E6" s="29" t="s">
        <v>206</v>
      </c>
      <c r="F6" s="28" t="s">
        <v>220</v>
      </c>
      <c r="G6" s="28" t="s">
        <v>221</v>
      </c>
      <c r="H6" s="28" t="s">
        <v>222</v>
      </c>
      <c r="I6" s="28" t="s">
        <v>223</v>
      </c>
    </row>
    <row r="7" spans="1:9" x14ac:dyDescent="0.25">
      <c r="A7" s="30" t="s">
        <v>213</v>
      </c>
      <c r="B7" s="30" t="s">
        <v>213</v>
      </c>
      <c r="C7" s="30" t="s">
        <v>213</v>
      </c>
      <c r="D7" s="30" t="s">
        <v>213</v>
      </c>
      <c r="E7" s="30" t="s">
        <v>213</v>
      </c>
      <c r="F7" s="30" t="s">
        <v>213</v>
      </c>
      <c r="G7" s="30" t="s">
        <v>213</v>
      </c>
      <c r="H7" s="30" t="s">
        <v>213</v>
      </c>
      <c r="I7" s="30" t="s">
        <v>213</v>
      </c>
    </row>
    <row r="8" spans="1:9" ht="8.4499999999999993" customHeight="1" x14ac:dyDescent="0.25">
      <c r="A8" s="120" t="s">
        <v>213</v>
      </c>
      <c r="B8" s="119"/>
      <c r="C8" s="119"/>
      <c r="D8" s="119"/>
      <c r="E8" s="119"/>
      <c r="F8" s="119"/>
      <c r="G8" s="119"/>
      <c r="H8" s="119"/>
      <c r="I8" s="119"/>
    </row>
    <row r="9" spans="1:9" x14ac:dyDescent="0.25">
      <c r="A9" s="31" t="s">
        <v>213</v>
      </c>
      <c r="B9" s="31" t="s">
        <v>213</v>
      </c>
      <c r="C9" s="31" t="s">
        <v>213</v>
      </c>
      <c r="D9" s="31" t="s">
        <v>213</v>
      </c>
      <c r="E9" s="31" t="s">
        <v>213</v>
      </c>
      <c r="F9" s="120" t="s">
        <v>224</v>
      </c>
      <c r="G9" s="119"/>
      <c r="H9" s="119"/>
      <c r="I9" s="119"/>
    </row>
    <row r="10" spans="1:9" x14ac:dyDescent="0.25">
      <c r="A10" s="31" t="s">
        <v>213</v>
      </c>
      <c r="B10" s="31" t="s">
        <v>213</v>
      </c>
      <c r="C10" s="31" t="s">
        <v>213</v>
      </c>
      <c r="D10" s="31" t="s">
        <v>213</v>
      </c>
      <c r="E10" s="31" t="s">
        <v>213</v>
      </c>
      <c r="F10" s="120" t="s">
        <v>214</v>
      </c>
      <c r="G10" s="119"/>
      <c r="H10" s="119"/>
      <c r="I10" s="119"/>
    </row>
    <row r="11" spans="1:9" x14ac:dyDescent="0.25">
      <c r="A11" s="32" t="s">
        <v>213</v>
      </c>
      <c r="B11" s="32" t="s">
        <v>213</v>
      </c>
      <c r="C11" s="32" t="s">
        <v>213</v>
      </c>
      <c r="D11" s="32" t="s">
        <v>213</v>
      </c>
      <c r="E11" s="32" t="s">
        <v>213</v>
      </c>
      <c r="F11" s="33" t="s">
        <v>225</v>
      </c>
      <c r="G11" s="34" t="s">
        <v>226</v>
      </c>
      <c r="H11" s="34" t="s">
        <v>227</v>
      </c>
      <c r="I11" s="34" t="s">
        <v>228</v>
      </c>
    </row>
    <row r="12" spans="1:9" ht="8.65" customHeight="1" x14ac:dyDescent="0.25">
      <c r="A12" s="118" t="s">
        <v>213</v>
      </c>
      <c r="B12" s="119"/>
      <c r="C12" s="119"/>
      <c r="D12" s="119"/>
      <c r="E12" s="119"/>
      <c r="F12" s="119"/>
      <c r="G12" s="119"/>
      <c r="H12" s="119"/>
      <c r="I12" s="119"/>
    </row>
    <row r="13" spans="1:9" x14ac:dyDescent="0.25">
      <c r="A13" s="31" t="s">
        <v>213</v>
      </c>
      <c r="B13" s="31" t="s">
        <v>213</v>
      </c>
      <c r="C13" s="31" t="s">
        <v>213</v>
      </c>
      <c r="D13" s="31" t="s">
        <v>213</v>
      </c>
      <c r="E13" s="31" t="s">
        <v>213</v>
      </c>
      <c r="F13" s="31" t="s">
        <v>229</v>
      </c>
      <c r="G13" s="34" t="s">
        <v>230</v>
      </c>
      <c r="H13" s="34" t="s">
        <v>231</v>
      </c>
      <c r="I13" s="34" t="s">
        <v>232</v>
      </c>
    </row>
    <row r="14" spans="1:9" ht="8.65" customHeight="1" x14ac:dyDescent="0.25">
      <c r="A14" s="121" t="s">
        <v>213</v>
      </c>
      <c r="B14" s="119"/>
      <c r="C14" s="119"/>
      <c r="D14" s="119"/>
      <c r="E14" s="119"/>
      <c r="F14" s="119"/>
      <c r="G14" s="119"/>
      <c r="H14" s="119"/>
      <c r="I14" s="119"/>
    </row>
    <row r="15" spans="1:9" ht="8.4499999999999993" customHeight="1" x14ac:dyDescent="0.25">
      <c r="A15" s="118" t="s">
        <v>213</v>
      </c>
      <c r="B15" s="119"/>
      <c r="C15" s="119"/>
      <c r="D15" s="119"/>
      <c r="E15" s="119"/>
      <c r="F15" s="119"/>
      <c r="G15" s="119"/>
      <c r="H15" s="119"/>
      <c r="I15" s="119"/>
    </row>
    <row r="16" spans="1:9" x14ac:dyDescent="0.25">
      <c r="A16" s="34" t="s">
        <v>233</v>
      </c>
      <c r="B16" s="34" t="s">
        <v>213</v>
      </c>
      <c r="C16" s="34" t="s">
        <v>213</v>
      </c>
      <c r="D16" s="34" t="s">
        <v>213</v>
      </c>
      <c r="E16" s="34" t="s">
        <v>213</v>
      </c>
      <c r="F16" s="31" t="s">
        <v>57</v>
      </c>
      <c r="G16" s="34" t="s">
        <v>234</v>
      </c>
      <c r="H16" s="34" t="s">
        <v>210</v>
      </c>
      <c r="I16" s="34" t="s">
        <v>235</v>
      </c>
    </row>
    <row r="17" spans="1:11" x14ac:dyDescent="0.25">
      <c r="A17" s="35" t="s">
        <v>233</v>
      </c>
      <c r="B17" s="35" t="s">
        <v>233</v>
      </c>
      <c r="C17" s="35" t="s">
        <v>213</v>
      </c>
      <c r="D17" s="35" t="s">
        <v>213</v>
      </c>
      <c r="E17" s="35" t="s">
        <v>213</v>
      </c>
      <c r="F17" s="36" t="s">
        <v>59</v>
      </c>
      <c r="G17" s="35" t="s">
        <v>234</v>
      </c>
      <c r="H17" s="35" t="s">
        <v>210</v>
      </c>
      <c r="I17" s="35" t="s">
        <v>235</v>
      </c>
    </row>
    <row r="18" spans="1:11" x14ac:dyDescent="0.25">
      <c r="A18" s="37" t="s">
        <v>233</v>
      </c>
      <c r="B18" s="37" t="s">
        <v>233</v>
      </c>
      <c r="C18" s="37" t="s">
        <v>233</v>
      </c>
      <c r="D18" s="37" t="s">
        <v>213</v>
      </c>
      <c r="E18" s="37" t="s">
        <v>213</v>
      </c>
      <c r="F18" s="38" t="s">
        <v>1</v>
      </c>
      <c r="G18" s="37" t="s">
        <v>203</v>
      </c>
      <c r="H18" s="37" t="s">
        <v>213</v>
      </c>
      <c r="I18" s="37" t="s">
        <v>203</v>
      </c>
    </row>
    <row r="19" spans="1:11" x14ac:dyDescent="0.25">
      <c r="A19" s="35" t="s">
        <v>213</v>
      </c>
      <c r="B19" s="35" t="s">
        <v>213</v>
      </c>
      <c r="C19" s="35" t="s">
        <v>213</v>
      </c>
      <c r="D19" s="35" t="s">
        <v>213</v>
      </c>
      <c r="E19" s="35" t="s">
        <v>236</v>
      </c>
      <c r="F19" s="36" t="s">
        <v>237</v>
      </c>
      <c r="G19" s="35" t="s">
        <v>203</v>
      </c>
      <c r="H19" s="35" t="s">
        <v>213</v>
      </c>
      <c r="I19" s="35" t="s">
        <v>203</v>
      </c>
    </row>
    <row r="20" spans="1:11" ht="18" x14ac:dyDescent="0.25">
      <c r="A20" s="37" t="s">
        <v>233</v>
      </c>
      <c r="B20" s="37" t="s">
        <v>233</v>
      </c>
      <c r="C20" s="37" t="s">
        <v>238</v>
      </c>
      <c r="D20" s="37" t="s">
        <v>213</v>
      </c>
      <c r="E20" s="37" t="s">
        <v>213</v>
      </c>
      <c r="F20" s="38" t="s">
        <v>23</v>
      </c>
      <c r="G20" s="37" t="s">
        <v>204</v>
      </c>
      <c r="H20" s="37" t="s">
        <v>213</v>
      </c>
      <c r="I20" s="37" t="s">
        <v>204</v>
      </c>
    </row>
    <row r="21" spans="1:11" x14ac:dyDescent="0.25">
      <c r="A21" s="35" t="s">
        <v>213</v>
      </c>
      <c r="B21" s="35" t="s">
        <v>213</v>
      </c>
      <c r="C21" s="35" t="s">
        <v>213</v>
      </c>
      <c r="D21" s="35" t="s">
        <v>213</v>
      </c>
      <c r="E21" s="35" t="s">
        <v>236</v>
      </c>
      <c r="F21" s="36" t="s">
        <v>237</v>
      </c>
      <c r="G21" s="35" t="s">
        <v>204</v>
      </c>
      <c r="H21" s="35" t="s">
        <v>213</v>
      </c>
      <c r="I21" s="35" t="s">
        <v>204</v>
      </c>
    </row>
    <row r="22" spans="1:11" ht="18" x14ac:dyDescent="0.25">
      <c r="A22" s="37" t="s">
        <v>233</v>
      </c>
      <c r="B22" s="37" t="s">
        <v>233</v>
      </c>
      <c r="C22" s="37" t="s">
        <v>239</v>
      </c>
      <c r="D22" s="37" t="s">
        <v>213</v>
      </c>
      <c r="E22" s="37" t="s">
        <v>213</v>
      </c>
      <c r="F22" s="38" t="s">
        <v>39</v>
      </c>
      <c r="G22" s="37" t="s">
        <v>205</v>
      </c>
      <c r="H22" s="37" t="s">
        <v>210</v>
      </c>
      <c r="I22" s="37" t="s">
        <v>240</v>
      </c>
    </row>
    <row r="23" spans="1:11" x14ac:dyDescent="0.25">
      <c r="A23" s="35" t="s">
        <v>213</v>
      </c>
      <c r="B23" s="35" t="s">
        <v>213</v>
      </c>
      <c r="C23" s="35" t="s">
        <v>213</v>
      </c>
      <c r="D23" s="35" t="s">
        <v>213</v>
      </c>
      <c r="E23" s="35" t="s">
        <v>236</v>
      </c>
      <c r="F23" s="36" t="s">
        <v>237</v>
      </c>
      <c r="G23" s="35" t="s">
        <v>205</v>
      </c>
      <c r="H23" s="35" t="s">
        <v>213</v>
      </c>
      <c r="I23" s="35" t="s">
        <v>205</v>
      </c>
    </row>
    <row r="24" spans="1:11" x14ac:dyDescent="0.25">
      <c r="A24" s="35" t="s">
        <v>213</v>
      </c>
      <c r="B24" s="35" t="s">
        <v>213</v>
      </c>
      <c r="C24" s="35" t="s">
        <v>213</v>
      </c>
      <c r="D24" s="35" t="s">
        <v>213</v>
      </c>
      <c r="E24" s="35" t="s">
        <v>241</v>
      </c>
      <c r="F24" s="36" t="s">
        <v>242</v>
      </c>
      <c r="G24" s="35" t="s">
        <v>213</v>
      </c>
      <c r="H24" s="35" t="s">
        <v>210</v>
      </c>
      <c r="I24" s="35" t="s">
        <v>210</v>
      </c>
    </row>
    <row r="25" spans="1:11" ht="23.25" x14ac:dyDescent="0.25">
      <c r="A25" s="34" t="s">
        <v>238</v>
      </c>
      <c r="B25" s="34" t="s">
        <v>213</v>
      </c>
      <c r="C25" s="34" t="s">
        <v>213</v>
      </c>
      <c r="D25" s="34" t="s">
        <v>213</v>
      </c>
      <c r="E25" s="34" t="s">
        <v>213</v>
      </c>
      <c r="F25" s="31" t="s">
        <v>243</v>
      </c>
      <c r="G25" s="34" t="s">
        <v>211</v>
      </c>
      <c r="H25" s="34" t="s">
        <v>212</v>
      </c>
      <c r="I25" s="34" t="s">
        <v>244</v>
      </c>
      <c r="K25" s="45"/>
    </row>
    <row r="26" spans="1:11" x14ac:dyDescent="0.25">
      <c r="A26" s="37" t="s">
        <v>238</v>
      </c>
      <c r="B26" s="37" t="s">
        <v>238</v>
      </c>
      <c r="C26" s="37" t="s">
        <v>213</v>
      </c>
      <c r="D26" s="37" t="s">
        <v>213</v>
      </c>
      <c r="E26" s="37" t="s">
        <v>213</v>
      </c>
      <c r="F26" s="38" t="s">
        <v>65</v>
      </c>
      <c r="G26" s="37" t="s">
        <v>211</v>
      </c>
      <c r="H26" s="37" t="s">
        <v>212</v>
      </c>
      <c r="I26" s="37" t="s">
        <v>244</v>
      </c>
    </row>
    <row r="27" spans="1:11" x14ac:dyDescent="0.25">
      <c r="A27" s="35" t="s">
        <v>213</v>
      </c>
      <c r="B27" s="35" t="s">
        <v>213</v>
      </c>
      <c r="C27" s="35" t="s">
        <v>213</v>
      </c>
      <c r="D27" s="35" t="s">
        <v>213</v>
      </c>
      <c r="E27" s="35" t="s">
        <v>236</v>
      </c>
      <c r="F27" s="36" t="s">
        <v>237</v>
      </c>
      <c r="G27" s="35" t="s">
        <v>211</v>
      </c>
      <c r="H27" s="35" t="s">
        <v>213</v>
      </c>
      <c r="I27" s="35" t="s">
        <v>211</v>
      </c>
    </row>
    <row r="28" spans="1:11" x14ac:dyDescent="0.25">
      <c r="A28" s="35" t="s">
        <v>213</v>
      </c>
      <c r="B28" s="35" t="s">
        <v>213</v>
      </c>
      <c r="C28" s="35" t="s">
        <v>213</v>
      </c>
      <c r="D28" s="35" t="s">
        <v>213</v>
      </c>
      <c r="E28" s="35" t="s">
        <v>241</v>
      </c>
      <c r="F28" s="36" t="s">
        <v>242</v>
      </c>
      <c r="G28" s="35" t="s">
        <v>213</v>
      </c>
      <c r="H28" s="35" t="s">
        <v>245</v>
      </c>
      <c r="I28" s="35" t="s">
        <v>245</v>
      </c>
    </row>
    <row r="29" spans="1:11" x14ac:dyDescent="0.25">
      <c r="A29" s="35" t="s">
        <v>213</v>
      </c>
      <c r="B29" s="35" t="s">
        <v>213</v>
      </c>
      <c r="C29" s="35" t="s">
        <v>213</v>
      </c>
      <c r="D29" s="35" t="s">
        <v>213</v>
      </c>
      <c r="E29" s="35" t="s">
        <v>246</v>
      </c>
      <c r="F29" s="36" t="s">
        <v>247</v>
      </c>
      <c r="G29" s="35" t="s">
        <v>213</v>
      </c>
      <c r="H29" s="35" t="s">
        <v>248</v>
      </c>
      <c r="I29" s="35" t="s">
        <v>248</v>
      </c>
    </row>
    <row r="30" spans="1:11" x14ac:dyDescent="0.25">
      <c r="A30" s="34" t="s">
        <v>239</v>
      </c>
      <c r="B30" s="34" t="s">
        <v>213</v>
      </c>
      <c r="C30" s="34" t="s">
        <v>213</v>
      </c>
      <c r="D30" s="34" t="s">
        <v>213</v>
      </c>
      <c r="E30" s="34" t="s">
        <v>213</v>
      </c>
      <c r="F30" s="31" t="s">
        <v>163</v>
      </c>
      <c r="G30" s="34" t="s">
        <v>249</v>
      </c>
      <c r="H30" s="34" t="s">
        <v>213</v>
      </c>
      <c r="I30" s="34" t="s">
        <v>249</v>
      </c>
    </row>
    <row r="31" spans="1:11" x14ac:dyDescent="0.25">
      <c r="A31" s="35" t="s">
        <v>239</v>
      </c>
      <c r="B31" s="35" t="s">
        <v>250</v>
      </c>
      <c r="C31" s="35" t="s">
        <v>213</v>
      </c>
      <c r="D31" s="35" t="s">
        <v>213</v>
      </c>
      <c r="E31" s="35" t="s">
        <v>213</v>
      </c>
      <c r="F31" s="36" t="s">
        <v>251</v>
      </c>
      <c r="G31" s="35" t="s">
        <v>252</v>
      </c>
      <c r="H31" s="35" t="s">
        <v>213</v>
      </c>
      <c r="I31" s="35" t="s">
        <v>252</v>
      </c>
    </row>
    <row r="32" spans="1:11" ht="18" x14ac:dyDescent="0.25">
      <c r="A32" s="35" t="s">
        <v>239</v>
      </c>
      <c r="B32" s="35" t="s">
        <v>250</v>
      </c>
      <c r="C32" s="35" t="s">
        <v>238</v>
      </c>
      <c r="D32" s="35" t="s">
        <v>213</v>
      </c>
      <c r="E32" s="35" t="s">
        <v>213</v>
      </c>
      <c r="F32" s="36" t="s">
        <v>253</v>
      </c>
      <c r="G32" s="35" t="s">
        <v>252</v>
      </c>
      <c r="H32" s="35" t="s">
        <v>213</v>
      </c>
      <c r="I32" s="35" t="s">
        <v>252</v>
      </c>
    </row>
    <row r="33" spans="1:9" ht="18" x14ac:dyDescent="0.25">
      <c r="A33" s="37" t="s">
        <v>239</v>
      </c>
      <c r="B33" s="37" t="s">
        <v>250</v>
      </c>
      <c r="C33" s="37" t="s">
        <v>238</v>
      </c>
      <c r="D33" s="37" t="s">
        <v>254</v>
      </c>
      <c r="E33" s="37" t="s">
        <v>213</v>
      </c>
      <c r="F33" s="38" t="s">
        <v>255</v>
      </c>
      <c r="G33" s="37" t="s">
        <v>252</v>
      </c>
      <c r="H33" s="37" t="s">
        <v>213</v>
      </c>
      <c r="I33" s="37" t="s">
        <v>252</v>
      </c>
    </row>
    <row r="34" spans="1:9" x14ac:dyDescent="0.25">
      <c r="A34" s="35" t="s">
        <v>213</v>
      </c>
      <c r="B34" s="35" t="s">
        <v>213</v>
      </c>
      <c r="C34" s="35" t="s">
        <v>213</v>
      </c>
      <c r="D34" s="35" t="s">
        <v>213</v>
      </c>
      <c r="E34" s="35" t="s">
        <v>236</v>
      </c>
      <c r="F34" s="36" t="s">
        <v>237</v>
      </c>
      <c r="G34" s="35" t="s">
        <v>252</v>
      </c>
      <c r="H34" s="35" t="s">
        <v>213</v>
      </c>
      <c r="I34" s="35" t="s">
        <v>252</v>
      </c>
    </row>
    <row r="35" spans="1:9" x14ac:dyDescent="0.25">
      <c r="A35" s="35" t="s">
        <v>239</v>
      </c>
      <c r="B35" s="35" t="s">
        <v>236</v>
      </c>
      <c r="C35" s="35" t="s">
        <v>213</v>
      </c>
      <c r="D35" s="35" t="s">
        <v>213</v>
      </c>
      <c r="E35" s="35" t="s">
        <v>213</v>
      </c>
      <c r="F35" s="36" t="s">
        <v>165</v>
      </c>
      <c r="G35" s="35" t="s">
        <v>248</v>
      </c>
      <c r="H35" s="35" t="s">
        <v>213</v>
      </c>
      <c r="I35" s="35" t="s">
        <v>248</v>
      </c>
    </row>
    <row r="36" spans="1:9" x14ac:dyDescent="0.25">
      <c r="A36" s="35" t="s">
        <v>239</v>
      </c>
      <c r="B36" s="35" t="s">
        <v>236</v>
      </c>
      <c r="C36" s="35" t="s">
        <v>233</v>
      </c>
      <c r="D36" s="35" t="s">
        <v>213</v>
      </c>
      <c r="E36" s="35" t="s">
        <v>213</v>
      </c>
      <c r="F36" s="36" t="s">
        <v>167</v>
      </c>
      <c r="G36" s="35" t="s">
        <v>248</v>
      </c>
      <c r="H36" s="35" t="s">
        <v>213</v>
      </c>
      <c r="I36" s="35" t="s">
        <v>248</v>
      </c>
    </row>
    <row r="37" spans="1:9" x14ac:dyDescent="0.25">
      <c r="A37" s="37" t="s">
        <v>239</v>
      </c>
      <c r="B37" s="37" t="s">
        <v>236</v>
      </c>
      <c r="C37" s="37" t="s">
        <v>233</v>
      </c>
      <c r="D37" s="37" t="s">
        <v>256</v>
      </c>
      <c r="E37" s="37" t="s">
        <v>213</v>
      </c>
      <c r="F37" s="38" t="s">
        <v>169</v>
      </c>
      <c r="G37" s="37" t="s">
        <v>248</v>
      </c>
      <c r="H37" s="37" t="s">
        <v>213</v>
      </c>
      <c r="I37" s="37" t="s">
        <v>248</v>
      </c>
    </row>
    <row r="38" spans="1:9" x14ac:dyDescent="0.25">
      <c r="A38" s="35" t="s">
        <v>213</v>
      </c>
      <c r="B38" s="35" t="s">
        <v>213</v>
      </c>
      <c r="C38" s="35" t="s">
        <v>213</v>
      </c>
      <c r="D38" s="35" t="s">
        <v>213</v>
      </c>
      <c r="E38" s="35" t="s">
        <v>236</v>
      </c>
      <c r="F38" s="36" t="s">
        <v>237</v>
      </c>
      <c r="G38" s="35" t="s">
        <v>248</v>
      </c>
      <c r="H38" s="35" t="s">
        <v>213</v>
      </c>
      <c r="I38" s="35" t="s">
        <v>248</v>
      </c>
    </row>
    <row r="39" spans="1:9" ht="18" x14ac:dyDescent="0.25">
      <c r="A39" s="34" t="s">
        <v>257</v>
      </c>
      <c r="B39" s="34" t="s">
        <v>213</v>
      </c>
      <c r="C39" s="34" t="s">
        <v>213</v>
      </c>
      <c r="D39" s="34" t="s">
        <v>213</v>
      </c>
      <c r="E39" s="34" t="s">
        <v>213</v>
      </c>
      <c r="F39" s="31" t="s">
        <v>171</v>
      </c>
      <c r="G39" s="34" t="s">
        <v>258</v>
      </c>
      <c r="H39" s="34" t="s">
        <v>259</v>
      </c>
      <c r="I39" s="34" t="s">
        <v>260</v>
      </c>
    </row>
    <row r="40" spans="1:9" x14ac:dyDescent="0.25">
      <c r="A40" s="37" t="s">
        <v>257</v>
      </c>
      <c r="B40" s="37" t="s">
        <v>233</v>
      </c>
      <c r="C40" s="37" t="s">
        <v>213</v>
      </c>
      <c r="D40" s="37" t="s">
        <v>213</v>
      </c>
      <c r="E40" s="37" t="s">
        <v>213</v>
      </c>
      <c r="F40" s="38" t="s">
        <v>173</v>
      </c>
      <c r="G40" s="37" t="s">
        <v>261</v>
      </c>
      <c r="H40" s="37" t="s">
        <v>213</v>
      </c>
      <c r="I40" s="37" t="s">
        <v>261</v>
      </c>
    </row>
    <row r="41" spans="1:9" x14ac:dyDescent="0.25">
      <c r="A41" s="35" t="s">
        <v>213</v>
      </c>
      <c r="B41" s="35" t="s">
        <v>213</v>
      </c>
      <c r="C41" s="35" t="s">
        <v>213</v>
      </c>
      <c r="D41" s="35" t="s">
        <v>213</v>
      </c>
      <c r="E41" s="35" t="s">
        <v>236</v>
      </c>
      <c r="F41" s="36" t="s">
        <v>237</v>
      </c>
      <c r="G41" s="35" t="s">
        <v>261</v>
      </c>
      <c r="H41" s="35" t="s">
        <v>213</v>
      </c>
      <c r="I41" s="35" t="s">
        <v>261</v>
      </c>
    </row>
    <row r="42" spans="1:9" x14ac:dyDescent="0.25">
      <c r="A42" s="37" t="s">
        <v>257</v>
      </c>
      <c r="B42" s="37" t="s">
        <v>239</v>
      </c>
      <c r="C42" s="37" t="s">
        <v>213</v>
      </c>
      <c r="D42" s="37" t="s">
        <v>213</v>
      </c>
      <c r="E42" s="37" t="s">
        <v>213</v>
      </c>
      <c r="F42" s="38" t="s">
        <v>183</v>
      </c>
      <c r="G42" s="37" t="s">
        <v>262</v>
      </c>
      <c r="H42" s="37" t="s">
        <v>259</v>
      </c>
      <c r="I42" s="37" t="s">
        <v>263</v>
      </c>
    </row>
    <row r="43" spans="1:9" x14ac:dyDescent="0.25">
      <c r="A43" s="35" t="s">
        <v>213</v>
      </c>
      <c r="B43" s="35" t="s">
        <v>213</v>
      </c>
      <c r="C43" s="35" t="s">
        <v>213</v>
      </c>
      <c r="D43" s="35" t="s">
        <v>213</v>
      </c>
      <c r="E43" s="35" t="s">
        <v>236</v>
      </c>
      <c r="F43" s="36" t="s">
        <v>237</v>
      </c>
      <c r="G43" s="35" t="s">
        <v>262</v>
      </c>
      <c r="H43" s="35" t="s">
        <v>213</v>
      </c>
      <c r="I43" s="35" t="s">
        <v>262</v>
      </c>
    </row>
    <row r="44" spans="1:9" x14ac:dyDescent="0.25">
      <c r="A44" s="35" t="s">
        <v>213</v>
      </c>
      <c r="B44" s="35" t="s">
        <v>213</v>
      </c>
      <c r="C44" s="35" t="s">
        <v>213</v>
      </c>
      <c r="D44" s="35" t="s">
        <v>213</v>
      </c>
      <c r="E44" s="35" t="s">
        <v>241</v>
      </c>
      <c r="F44" s="36" t="s">
        <v>242</v>
      </c>
      <c r="G44" s="35" t="s">
        <v>213</v>
      </c>
      <c r="H44" s="35" t="s">
        <v>259</v>
      </c>
      <c r="I44" s="35" t="s">
        <v>259</v>
      </c>
    </row>
    <row r="45" spans="1:9" x14ac:dyDescent="0.25">
      <c r="A45" s="35" t="s">
        <v>257</v>
      </c>
      <c r="B45" s="35" t="s">
        <v>250</v>
      </c>
      <c r="C45" s="35" t="s">
        <v>213</v>
      </c>
      <c r="D45" s="35" t="s">
        <v>213</v>
      </c>
      <c r="E45" s="35" t="s">
        <v>213</v>
      </c>
      <c r="F45" s="36" t="s">
        <v>185</v>
      </c>
      <c r="G45" s="35" t="s">
        <v>264</v>
      </c>
      <c r="H45" s="35" t="s">
        <v>213</v>
      </c>
      <c r="I45" s="35" t="s">
        <v>264</v>
      </c>
    </row>
    <row r="46" spans="1:9" x14ac:dyDescent="0.25">
      <c r="A46" s="37" t="s">
        <v>257</v>
      </c>
      <c r="B46" s="37" t="s">
        <v>250</v>
      </c>
      <c r="C46" s="37" t="s">
        <v>233</v>
      </c>
      <c r="D46" s="37" t="s">
        <v>213</v>
      </c>
      <c r="E46" s="37" t="s">
        <v>213</v>
      </c>
      <c r="F46" s="38" t="s">
        <v>187</v>
      </c>
      <c r="G46" s="37" t="s">
        <v>264</v>
      </c>
      <c r="H46" s="37" t="s">
        <v>213</v>
      </c>
      <c r="I46" s="37" t="s">
        <v>264</v>
      </c>
    </row>
    <row r="47" spans="1:9" x14ac:dyDescent="0.25">
      <c r="A47" s="35" t="s">
        <v>213</v>
      </c>
      <c r="B47" s="35" t="s">
        <v>213</v>
      </c>
      <c r="C47" s="35" t="s">
        <v>213</v>
      </c>
      <c r="D47" s="35" t="s">
        <v>213</v>
      </c>
      <c r="E47" s="35" t="s">
        <v>265</v>
      </c>
      <c r="F47" s="36" t="s">
        <v>266</v>
      </c>
      <c r="G47" s="35" t="s">
        <v>264</v>
      </c>
      <c r="H47" s="35" t="s">
        <v>213</v>
      </c>
      <c r="I47" s="35" t="s">
        <v>264</v>
      </c>
    </row>
    <row r="48" spans="1:9" x14ac:dyDescent="0.25">
      <c r="A48" s="37" t="s">
        <v>257</v>
      </c>
      <c r="B48" s="37" t="s">
        <v>267</v>
      </c>
      <c r="C48" s="37" t="s">
        <v>213</v>
      </c>
      <c r="D48" s="37" t="s">
        <v>213</v>
      </c>
      <c r="E48" s="37" t="s">
        <v>213</v>
      </c>
      <c r="F48" s="38" t="s">
        <v>268</v>
      </c>
      <c r="G48" s="37" t="s">
        <v>269</v>
      </c>
      <c r="H48" s="37" t="s">
        <v>213</v>
      </c>
      <c r="I48" s="37" t="s">
        <v>269</v>
      </c>
    </row>
    <row r="49" spans="1:9" x14ac:dyDescent="0.25">
      <c r="A49" s="35" t="s">
        <v>213</v>
      </c>
      <c r="B49" s="35" t="s">
        <v>213</v>
      </c>
      <c r="C49" s="35" t="s">
        <v>213</v>
      </c>
      <c r="D49" s="35" t="s">
        <v>213</v>
      </c>
      <c r="E49" s="35" t="s">
        <v>236</v>
      </c>
      <c r="F49" s="36" t="s">
        <v>237</v>
      </c>
      <c r="G49" s="35" t="s">
        <v>269</v>
      </c>
      <c r="H49" s="35" t="s">
        <v>213</v>
      </c>
      <c r="I49" s="35" t="s">
        <v>269</v>
      </c>
    </row>
    <row r="50" spans="1:9" ht="8.4499999999999993" customHeight="1" x14ac:dyDescent="0.25">
      <c r="A50" s="118" t="s">
        <v>213</v>
      </c>
      <c r="B50" s="119"/>
      <c r="C50" s="119"/>
      <c r="D50" s="119"/>
      <c r="E50" s="119"/>
      <c r="F50" s="119"/>
      <c r="G50" s="119"/>
      <c r="H50" s="119"/>
      <c r="I50" s="119"/>
    </row>
    <row r="51" spans="1:9" x14ac:dyDescent="0.25">
      <c r="A51" s="31" t="s">
        <v>213</v>
      </c>
      <c r="B51" s="31" t="s">
        <v>213</v>
      </c>
      <c r="C51" s="31" t="s">
        <v>213</v>
      </c>
      <c r="D51" s="31" t="s">
        <v>213</v>
      </c>
      <c r="E51" s="31" t="s">
        <v>213</v>
      </c>
      <c r="F51" s="31" t="s">
        <v>270</v>
      </c>
      <c r="G51" s="34" t="s">
        <v>271</v>
      </c>
      <c r="H51" s="34" t="s">
        <v>272</v>
      </c>
      <c r="I51" s="34" t="s">
        <v>273</v>
      </c>
    </row>
    <row r="52" spans="1:9" ht="8.4499999999999993" customHeight="1" x14ac:dyDescent="0.25">
      <c r="A52" s="121" t="s">
        <v>213</v>
      </c>
      <c r="B52" s="119"/>
      <c r="C52" s="119"/>
      <c r="D52" s="119"/>
      <c r="E52" s="119"/>
      <c r="F52" s="119"/>
      <c r="G52" s="119"/>
      <c r="H52" s="119"/>
      <c r="I52" s="119"/>
    </row>
    <row r="53" spans="1:9" ht="8.4499999999999993" customHeight="1" x14ac:dyDescent="0.25">
      <c r="A53" s="118" t="s">
        <v>213</v>
      </c>
      <c r="B53" s="119"/>
      <c r="C53" s="119"/>
      <c r="D53" s="119"/>
      <c r="E53" s="119"/>
      <c r="F53" s="119"/>
      <c r="G53" s="119"/>
      <c r="H53" s="119"/>
      <c r="I53" s="119"/>
    </row>
    <row r="54" spans="1:9" ht="27" x14ac:dyDescent="0.25">
      <c r="A54" s="34" t="s">
        <v>274</v>
      </c>
      <c r="B54" s="34" t="s">
        <v>213</v>
      </c>
      <c r="C54" s="34" t="s">
        <v>213</v>
      </c>
      <c r="D54" s="34" t="s">
        <v>213</v>
      </c>
      <c r="E54" s="34" t="s">
        <v>213</v>
      </c>
      <c r="F54" s="31" t="s">
        <v>275</v>
      </c>
      <c r="G54" s="34" t="s">
        <v>276</v>
      </c>
      <c r="H54" s="34" t="s">
        <v>213</v>
      </c>
      <c r="I54" s="34" t="s">
        <v>276</v>
      </c>
    </row>
    <row r="55" spans="1:9" x14ac:dyDescent="0.25">
      <c r="A55" s="35" t="s">
        <v>274</v>
      </c>
      <c r="B55" s="35" t="s">
        <v>277</v>
      </c>
      <c r="C55" s="35" t="s">
        <v>213</v>
      </c>
      <c r="D55" s="35" t="s">
        <v>213</v>
      </c>
      <c r="E55" s="35" t="s">
        <v>213</v>
      </c>
      <c r="F55" s="36" t="s">
        <v>278</v>
      </c>
      <c r="G55" s="35" t="s">
        <v>276</v>
      </c>
      <c r="H55" s="35" t="s">
        <v>213</v>
      </c>
      <c r="I55" s="35" t="s">
        <v>276</v>
      </c>
    </row>
    <row r="56" spans="1:9" ht="27" x14ac:dyDescent="0.25">
      <c r="A56" s="37" t="s">
        <v>274</v>
      </c>
      <c r="B56" s="37" t="s">
        <v>277</v>
      </c>
      <c r="C56" s="37" t="s">
        <v>279</v>
      </c>
      <c r="D56" s="37" t="s">
        <v>213</v>
      </c>
      <c r="E56" s="37" t="s">
        <v>213</v>
      </c>
      <c r="F56" s="38" t="s">
        <v>280</v>
      </c>
      <c r="G56" s="37" t="s">
        <v>276</v>
      </c>
      <c r="H56" s="37" t="s">
        <v>213</v>
      </c>
      <c r="I56" s="37" t="s">
        <v>276</v>
      </c>
    </row>
    <row r="57" spans="1:9" x14ac:dyDescent="0.25">
      <c r="A57" s="35" t="s">
        <v>213</v>
      </c>
      <c r="B57" s="35" t="s">
        <v>213</v>
      </c>
      <c r="C57" s="35" t="s">
        <v>213</v>
      </c>
      <c r="D57" s="35" t="s">
        <v>213</v>
      </c>
      <c r="E57" s="35" t="s">
        <v>236</v>
      </c>
      <c r="F57" s="36" t="s">
        <v>237</v>
      </c>
      <c r="G57" s="35" t="s">
        <v>276</v>
      </c>
      <c r="H57" s="35" t="s">
        <v>213</v>
      </c>
      <c r="I57" s="35" t="s">
        <v>276</v>
      </c>
    </row>
    <row r="58" spans="1:9" ht="27" x14ac:dyDescent="0.25">
      <c r="A58" s="34" t="s">
        <v>281</v>
      </c>
      <c r="B58" s="34" t="s">
        <v>213</v>
      </c>
      <c r="C58" s="34" t="s">
        <v>213</v>
      </c>
      <c r="D58" s="34" t="s">
        <v>213</v>
      </c>
      <c r="E58" s="34" t="s">
        <v>213</v>
      </c>
      <c r="F58" s="31" t="s">
        <v>282</v>
      </c>
      <c r="G58" s="34" t="s">
        <v>283</v>
      </c>
      <c r="H58" s="34" t="s">
        <v>272</v>
      </c>
      <c r="I58" s="34" t="s">
        <v>284</v>
      </c>
    </row>
    <row r="59" spans="1:9" x14ac:dyDescent="0.25">
      <c r="A59" s="35" t="s">
        <v>281</v>
      </c>
      <c r="B59" s="35" t="s">
        <v>277</v>
      </c>
      <c r="C59" s="35" t="s">
        <v>213</v>
      </c>
      <c r="D59" s="35" t="s">
        <v>213</v>
      </c>
      <c r="E59" s="35" t="s">
        <v>213</v>
      </c>
      <c r="F59" s="36" t="s">
        <v>278</v>
      </c>
      <c r="G59" s="35" t="s">
        <v>283</v>
      </c>
      <c r="H59" s="35" t="s">
        <v>272</v>
      </c>
      <c r="I59" s="35" t="s">
        <v>284</v>
      </c>
    </row>
    <row r="60" spans="1:9" ht="45" x14ac:dyDescent="0.25">
      <c r="A60" s="37" t="s">
        <v>281</v>
      </c>
      <c r="B60" s="37" t="s">
        <v>277</v>
      </c>
      <c r="C60" s="37" t="s">
        <v>279</v>
      </c>
      <c r="D60" s="37" t="s">
        <v>213</v>
      </c>
      <c r="E60" s="37" t="s">
        <v>213</v>
      </c>
      <c r="F60" s="38" t="s">
        <v>285</v>
      </c>
      <c r="G60" s="37" t="s">
        <v>283</v>
      </c>
      <c r="H60" s="37" t="s">
        <v>272</v>
      </c>
      <c r="I60" s="37" t="s">
        <v>284</v>
      </c>
    </row>
    <row r="61" spans="1:9" x14ac:dyDescent="0.25">
      <c r="A61" s="35" t="s">
        <v>213</v>
      </c>
      <c r="B61" s="35" t="s">
        <v>213</v>
      </c>
      <c r="C61" s="35" t="s">
        <v>213</v>
      </c>
      <c r="D61" s="35" t="s">
        <v>213</v>
      </c>
      <c r="E61" s="35" t="s">
        <v>236</v>
      </c>
      <c r="F61" s="36" t="s">
        <v>237</v>
      </c>
      <c r="G61" s="35" t="s">
        <v>283</v>
      </c>
      <c r="H61" s="35" t="s">
        <v>213</v>
      </c>
      <c r="I61" s="35" t="s">
        <v>283</v>
      </c>
    </row>
    <row r="62" spans="1:9" x14ac:dyDescent="0.25">
      <c r="A62" s="35" t="s">
        <v>213</v>
      </c>
      <c r="B62" s="35" t="s">
        <v>213</v>
      </c>
      <c r="C62" s="35" t="s">
        <v>213</v>
      </c>
      <c r="D62" s="35" t="s">
        <v>213</v>
      </c>
      <c r="E62" s="35" t="s">
        <v>246</v>
      </c>
      <c r="F62" s="36" t="s">
        <v>247</v>
      </c>
      <c r="G62" s="35" t="s">
        <v>213</v>
      </c>
      <c r="H62" s="35" t="s">
        <v>272</v>
      </c>
      <c r="I62" s="35" t="s">
        <v>272</v>
      </c>
    </row>
    <row r="63" spans="1:9" ht="18" x14ac:dyDescent="0.25">
      <c r="A63" s="34" t="s">
        <v>286</v>
      </c>
      <c r="B63" s="34" t="s">
        <v>213</v>
      </c>
      <c r="C63" s="34" t="s">
        <v>213</v>
      </c>
      <c r="D63" s="34" t="s">
        <v>213</v>
      </c>
      <c r="E63" s="34" t="s">
        <v>213</v>
      </c>
      <c r="F63" s="31" t="s">
        <v>202</v>
      </c>
      <c r="G63" s="34" t="s">
        <v>287</v>
      </c>
      <c r="H63" s="34" t="s">
        <v>213</v>
      </c>
      <c r="I63" s="34" t="s">
        <v>287</v>
      </c>
    </row>
    <row r="64" spans="1:9" x14ac:dyDescent="0.25">
      <c r="A64" s="35" t="s">
        <v>286</v>
      </c>
      <c r="B64" s="35" t="s">
        <v>277</v>
      </c>
      <c r="C64" s="35" t="s">
        <v>213</v>
      </c>
      <c r="D64" s="35" t="s">
        <v>213</v>
      </c>
      <c r="E64" s="35" t="s">
        <v>213</v>
      </c>
      <c r="F64" s="36" t="s">
        <v>278</v>
      </c>
      <c r="G64" s="35" t="s">
        <v>287</v>
      </c>
      <c r="H64" s="35" t="s">
        <v>213</v>
      </c>
      <c r="I64" s="35" t="s">
        <v>287</v>
      </c>
    </row>
    <row r="65" spans="1:9" ht="45" x14ac:dyDescent="0.25">
      <c r="A65" s="37" t="s">
        <v>286</v>
      </c>
      <c r="B65" s="37" t="s">
        <v>277</v>
      </c>
      <c r="C65" s="37" t="s">
        <v>288</v>
      </c>
      <c r="D65" s="37" t="s">
        <v>213</v>
      </c>
      <c r="E65" s="37" t="s">
        <v>213</v>
      </c>
      <c r="F65" s="38" t="s">
        <v>289</v>
      </c>
      <c r="G65" s="37" t="s">
        <v>287</v>
      </c>
      <c r="H65" s="37" t="s">
        <v>213</v>
      </c>
      <c r="I65" s="37" t="s">
        <v>287</v>
      </c>
    </row>
    <row r="66" spans="1:9" x14ac:dyDescent="0.25">
      <c r="A66" s="35" t="s">
        <v>213</v>
      </c>
      <c r="B66" s="35" t="s">
        <v>213</v>
      </c>
      <c r="C66" s="35" t="s">
        <v>213</v>
      </c>
      <c r="D66" s="35" t="s">
        <v>213</v>
      </c>
      <c r="E66" s="35" t="s">
        <v>236</v>
      </c>
      <c r="F66" s="36" t="s">
        <v>237</v>
      </c>
      <c r="G66" s="35" t="s">
        <v>287</v>
      </c>
      <c r="H66" s="35" t="s">
        <v>213</v>
      </c>
      <c r="I66" s="35" t="s">
        <v>287</v>
      </c>
    </row>
  </sheetData>
  <mergeCells count="13">
    <mergeCell ref="F9:I9"/>
    <mergeCell ref="A1:I1"/>
    <mergeCell ref="A3:I3"/>
    <mergeCell ref="A4:I4"/>
    <mergeCell ref="A5:I5"/>
    <mergeCell ref="A8:I8"/>
    <mergeCell ref="A53:I53"/>
    <mergeCell ref="F10:I10"/>
    <mergeCell ref="A12:I12"/>
    <mergeCell ref="A14:I14"/>
    <mergeCell ref="A15:I15"/>
    <mergeCell ref="A50:I50"/>
    <mergeCell ref="A52:I52"/>
  </mergeCells>
  <pageMargins left="0.78740157480314998" right="0.42913385826771699" top="0.59055118110236204" bottom="0.511811023622047" header="0.59055118110236204" footer="0.39370078740157499"/>
  <pageSetup orientation="portrait" horizontalDpi="300" verticalDpi="300"/>
  <headerFooter alignWithMargins="0">
    <oddFooter>&amp;R&amp;"Times New Roman,Regular"&amp;7&amp;P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K164"/>
  <sheetViews>
    <sheetView tabSelected="1" zoomScaleNormal="100" workbookViewId="0">
      <selection activeCell="D14" sqref="D14"/>
    </sheetView>
    <sheetView tabSelected="1" workbookViewId="1"/>
  </sheetViews>
  <sheetFormatPr baseColWidth="10" defaultRowHeight="15" x14ac:dyDescent="0.25"/>
  <cols>
    <col min="1" max="1" width="5.42578125" customWidth="1"/>
    <col min="2" max="2" width="3.7109375" customWidth="1"/>
    <col min="3" max="3" width="2.5703125" customWidth="1"/>
    <col min="4" max="4" width="34.42578125" customWidth="1"/>
    <col min="5" max="5" width="13" style="102" customWidth="1"/>
    <col min="6" max="6" width="7.28515625" customWidth="1"/>
    <col min="7" max="7" width="4.7109375" customWidth="1"/>
    <col min="9" max="9" width="14" bestFit="1" customWidth="1"/>
    <col min="10" max="10" width="14.140625" bestFit="1" customWidth="1"/>
    <col min="11" max="11" width="39.140625" customWidth="1"/>
    <col min="12" max="12" width="29.5703125" customWidth="1"/>
  </cols>
  <sheetData>
    <row r="2" spans="4:11" x14ac:dyDescent="0.25">
      <c r="D2" s="116" t="s">
        <v>201</v>
      </c>
      <c r="E2" s="116" t="s">
        <v>207</v>
      </c>
      <c r="F2" s="115" t="s">
        <v>208</v>
      </c>
      <c r="G2" s="115" t="s">
        <v>206</v>
      </c>
    </row>
    <row r="3" spans="4:11" x14ac:dyDescent="0.25">
      <c r="D3" s="117"/>
      <c r="E3" s="117"/>
      <c r="F3" s="115"/>
      <c r="G3" s="115"/>
    </row>
    <row r="4" spans="4:11" x14ac:dyDescent="0.25">
      <c r="D4" s="96" t="s">
        <v>55</v>
      </c>
      <c r="E4" s="24">
        <f>+E5+E37+E93+E105+E106</f>
        <v>8638000000</v>
      </c>
      <c r="F4" s="24"/>
      <c r="G4" s="24"/>
    </row>
    <row r="5" spans="4:11" x14ac:dyDescent="0.25">
      <c r="D5" s="97" t="s">
        <v>57</v>
      </c>
      <c r="E5" s="98">
        <f>+E6+E7</f>
        <v>5724000000</v>
      </c>
      <c r="F5" s="99"/>
      <c r="G5" s="99"/>
    </row>
    <row r="6" spans="4:11" x14ac:dyDescent="0.25">
      <c r="D6" s="97" t="s">
        <v>59</v>
      </c>
      <c r="E6" s="98">
        <f>+E8+E21+E29</f>
        <v>5699000000</v>
      </c>
      <c r="F6" s="98" t="s">
        <v>290</v>
      </c>
      <c r="G6" s="111">
        <v>10</v>
      </c>
    </row>
    <row r="7" spans="4:11" x14ac:dyDescent="0.25">
      <c r="D7" s="97" t="s">
        <v>59</v>
      </c>
      <c r="E7" s="98">
        <f>+E18</f>
        <v>25000000</v>
      </c>
      <c r="F7" s="98" t="s">
        <v>209</v>
      </c>
      <c r="G7" s="111">
        <v>20</v>
      </c>
    </row>
    <row r="8" spans="4:11" x14ac:dyDescent="0.25">
      <c r="D8" s="97" t="s">
        <v>1</v>
      </c>
      <c r="E8" s="98">
        <f>+E9</f>
        <v>3877000000</v>
      </c>
      <c r="F8" s="98" t="s">
        <v>290</v>
      </c>
      <c r="G8" s="111">
        <v>10</v>
      </c>
    </row>
    <row r="9" spans="4:11" x14ac:dyDescent="0.25">
      <c r="D9" s="100" t="s">
        <v>3</v>
      </c>
      <c r="E9" s="105">
        <f>+SUM(E10:E17)</f>
        <v>3877000000</v>
      </c>
      <c r="F9" s="100" t="s">
        <v>290</v>
      </c>
      <c r="G9" s="100">
        <v>10</v>
      </c>
    </row>
    <row r="10" spans="4:11" x14ac:dyDescent="0.25">
      <c r="D10" s="100" t="s">
        <v>5</v>
      </c>
      <c r="E10" s="105">
        <v>3097518316</v>
      </c>
      <c r="F10" s="100" t="s">
        <v>290</v>
      </c>
      <c r="G10" s="100">
        <v>10</v>
      </c>
    </row>
    <row r="11" spans="4:11" x14ac:dyDescent="0.25">
      <c r="D11" s="100" t="s">
        <v>7</v>
      </c>
      <c r="E11" s="105">
        <v>387188</v>
      </c>
      <c r="F11" s="100" t="s">
        <v>290</v>
      </c>
      <c r="G11" s="100">
        <v>10</v>
      </c>
      <c r="J11" s="42"/>
    </row>
    <row r="12" spans="4:11" x14ac:dyDescent="0.25">
      <c r="D12" s="100" t="s">
        <v>9</v>
      </c>
      <c r="E12" s="105">
        <v>28192252</v>
      </c>
      <c r="F12" s="100" t="s">
        <v>290</v>
      </c>
      <c r="G12" s="100">
        <v>10</v>
      </c>
    </row>
    <row r="13" spans="4:11" x14ac:dyDescent="0.25">
      <c r="D13" s="100" t="s">
        <v>11</v>
      </c>
      <c r="E13" s="105">
        <v>38121072</v>
      </c>
      <c r="F13" s="100" t="s">
        <v>290</v>
      </c>
      <c r="G13" s="100">
        <v>10</v>
      </c>
    </row>
    <row r="14" spans="4:11" x14ac:dyDescent="0.25">
      <c r="D14" s="100" t="s">
        <v>13</v>
      </c>
      <c r="E14" s="105">
        <v>140661519</v>
      </c>
      <c r="F14" s="100" t="s">
        <v>290</v>
      </c>
      <c r="G14" s="100">
        <v>10</v>
      </c>
      <c r="K14" s="43"/>
    </row>
    <row r="15" spans="4:11" x14ac:dyDescent="0.25">
      <c r="D15" s="100" t="s">
        <v>15</v>
      </c>
      <c r="E15" s="105">
        <v>102677547</v>
      </c>
      <c r="F15" s="100" t="s">
        <v>290</v>
      </c>
      <c r="G15" s="100">
        <v>10</v>
      </c>
    </row>
    <row r="16" spans="4:11" x14ac:dyDescent="0.25">
      <c r="D16" s="100" t="s">
        <v>19</v>
      </c>
      <c r="E16" s="105">
        <v>314270199</v>
      </c>
      <c r="F16" s="100" t="s">
        <v>290</v>
      </c>
      <c r="G16" s="100">
        <v>10</v>
      </c>
    </row>
    <row r="17" spans="4:7" x14ac:dyDescent="0.25">
      <c r="D17" s="100" t="s">
        <v>21</v>
      </c>
      <c r="E17" s="105">
        <v>155171907</v>
      </c>
      <c r="F17" s="100" t="s">
        <v>290</v>
      </c>
      <c r="G17" s="100">
        <v>10</v>
      </c>
    </row>
    <row r="18" spans="4:7" x14ac:dyDescent="0.25">
      <c r="D18" s="97" t="s">
        <v>1</v>
      </c>
      <c r="E18" s="98">
        <f>+E19+E20</f>
        <v>25000000</v>
      </c>
      <c r="F18" s="98" t="s">
        <v>209</v>
      </c>
      <c r="G18" s="111">
        <v>20</v>
      </c>
    </row>
    <row r="19" spans="4:7" x14ac:dyDescent="0.25">
      <c r="D19" s="100" t="s">
        <v>7</v>
      </c>
      <c r="E19" s="105">
        <v>9104326</v>
      </c>
      <c r="F19" s="100" t="s">
        <v>209</v>
      </c>
      <c r="G19" s="100">
        <v>20</v>
      </c>
    </row>
    <row r="20" spans="4:7" ht="25.5" x14ac:dyDescent="0.25">
      <c r="D20" s="100" t="s">
        <v>17</v>
      </c>
      <c r="E20" s="105">
        <v>15895674</v>
      </c>
      <c r="F20" s="100" t="s">
        <v>209</v>
      </c>
      <c r="G20" s="100">
        <v>20</v>
      </c>
    </row>
    <row r="21" spans="4:7" x14ac:dyDescent="0.25">
      <c r="D21" s="21" t="s">
        <v>23</v>
      </c>
      <c r="E21" s="98">
        <f>+SUM(E22:E28)</f>
        <v>1377000000</v>
      </c>
      <c r="F21" s="22" t="s">
        <v>290</v>
      </c>
      <c r="G21" s="111">
        <v>10</v>
      </c>
    </row>
    <row r="22" spans="4:7" x14ac:dyDescent="0.25">
      <c r="D22" s="100" t="s">
        <v>25</v>
      </c>
      <c r="E22" s="105">
        <v>405230255</v>
      </c>
      <c r="F22" s="100" t="s">
        <v>290</v>
      </c>
      <c r="G22" s="100">
        <v>10</v>
      </c>
    </row>
    <row r="23" spans="4:7" x14ac:dyDescent="0.25">
      <c r="D23" s="100" t="s">
        <v>27</v>
      </c>
      <c r="E23" s="105">
        <v>291417768</v>
      </c>
      <c r="F23" s="100" t="s">
        <v>290</v>
      </c>
      <c r="G23" s="100">
        <v>10</v>
      </c>
    </row>
    <row r="24" spans="4:7" x14ac:dyDescent="0.25">
      <c r="D24" s="100" t="s">
        <v>29</v>
      </c>
      <c r="E24" s="112">
        <v>309027706</v>
      </c>
      <c r="F24" s="100" t="s">
        <v>290</v>
      </c>
      <c r="G24" s="100">
        <v>10</v>
      </c>
    </row>
    <row r="25" spans="4:7" x14ac:dyDescent="0.25">
      <c r="D25" s="100" t="s">
        <v>31</v>
      </c>
      <c r="E25" s="105">
        <v>151437455</v>
      </c>
      <c r="F25" s="100" t="s">
        <v>290</v>
      </c>
      <c r="G25" s="100">
        <v>10</v>
      </c>
    </row>
    <row r="26" spans="4:7" ht="25.5" x14ac:dyDescent="0.25">
      <c r="D26" s="100" t="s">
        <v>33</v>
      </c>
      <c r="E26" s="105">
        <v>30524701</v>
      </c>
      <c r="F26" s="100" t="s">
        <v>290</v>
      </c>
      <c r="G26" s="100">
        <v>10</v>
      </c>
    </row>
    <row r="27" spans="4:7" x14ac:dyDescent="0.25">
      <c r="D27" s="100" t="s">
        <v>35</v>
      </c>
      <c r="E27" s="105">
        <v>113601264</v>
      </c>
      <c r="F27" s="100" t="s">
        <v>290</v>
      </c>
      <c r="G27" s="100">
        <v>10</v>
      </c>
    </row>
    <row r="28" spans="4:7" x14ac:dyDescent="0.25">
      <c r="D28" s="100" t="s">
        <v>37</v>
      </c>
      <c r="E28" s="105">
        <v>75760851</v>
      </c>
      <c r="F28" s="100" t="s">
        <v>290</v>
      </c>
      <c r="G28" s="100">
        <v>10</v>
      </c>
    </row>
    <row r="29" spans="4:7" ht="25.5" x14ac:dyDescent="0.25">
      <c r="D29" s="21" t="s">
        <v>39</v>
      </c>
      <c r="E29" s="98">
        <f>+E30</f>
        <v>445000000</v>
      </c>
      <c r="F29" s="98" t="s">
        <v>290</v>
      </c>
      <c r="G29" s="111">
        <v>10</v>
      </c>
    </row>
    <row r="30" spans="4:7" ht="25.5" x14ac:dyDescent="0.25">
      <c r="D30" s="100" t="s">
        <v>41</v>
      </c>
      <c r="E30" s="105">
        <f>+SUM(E31:E36)</f>
        <v>445000000</v>
      </c>
      <c r="F30" s="100" t="s">
        <v>290</v>
      </c>
      <c r="G30" s="100">
        <v>10</v>
      </c>
    </row>
    <row r="31" spans="4:7" x14ac:dyDescent="0.25">
      <c r="D31" s="100" t="s">
        <v>43</v>
      </c>
      <c r="E31" s="105">
        <v>170140677</v>
      </c>
      <c r="F31" s="100" t="s">
        <v>290</v>
      </c>
      <c r="G31" s="100">
        <v>10</v>
      </c>
    </row>
    <row r="32" spans="4:7" x14ac:dyDescent="0.25">
      <c r="D32" s="100" t="s">
        <v>45</v>
      </c>
      <c r="E32" s="105">
        <v>23188820</v>
      </c>
      <c r="F32" s="100" t="s">
        <v>290</v>
      </c>
      <c r="G32" s="100">
        <v>10</v>
      </c>
    </row>
    <row r="33" spans="4:11" x14ac:dyDescent="0.25">
      <c r="D33" s="100" t="s">
        <v>47</v>
      </c>
      <c r="E33" s="105">
        <v>15210170</v>
      </c>
      <c r="F33" s="100" t="s">
        <v>290</v>
      </c>
      <c r="G33" s="100">
        <v>10</v>
      </c>
    </row>
    <row r="34" spans="4:11" x14ac:dyDescent="0.25">
      <c r="D34" s="100" t="s">
        <v>49</v>
      </c>
      <c r="E34" s="105">
        <v>121292380</v>
      </c>
      <c r="F34" s="100" t="s">
        <v>290</v>
      </c>
      <c r="G34" s="100">
        <v>10</v>
      </c>
    </row>
    <row r="35" spans="4:11" x14ac:dyDescent="0.25">
      <c r="D35" s="100" t="s">
        <v>51</v>
      </c>
      <c r="E35" s="105">
        <v>72322355</v>
      </c>
      <c r="F35" s="100" t="s">
        <v>290</v>
      </c>
      <c r="G35" s="100">
        <v>10</v>
      </c>
    </row>
    <row r="36" spans="4:11" x14ac:dyDescent="0.25">
      <c r="D36" s="100" t="s">
        <v>53</v>
      </c>
      <c r="E36" s="105">
        <v>42845598</v>
      </c>
      <c r="F36" s="100" t="s">
        <v>290</v>
      </c>
      <c r="G36" s="100">
        <v>10</v>
      </c>
    </row>
    <row r="37" spans="4:11" x14ac:dyDescent="0.25">
      <c r="D37" s="97" t="s">
        <v>243</v>
      </c>
      <c r="E37" s="98">
        <f>+E38+E39</f>
        <v>2056000000</v>
      </c>
      <c r="F37" s="98"/>
      <c r="G37" s="98"/>
      <c r="H37" s="102"/>
      <c r="K37" s="42"/>
    </row>
    <row r="38" spans="4:11" x14ac:dyDescent="0.25">
      <c r="D38" s="97" t="s">
        <v>65</v>
      </c>
      <c r="E38" s="98">
        <f>+E40+E63</f>
        <v>832000000</v>
      </c>
      <c r="F38" s="98" t="s">
        <v>290</v>
      </c>
      <c r="G38" s="111">
        <v>10</v>
      </c>
      <c r="H38" s="102"/>
    </row>
    <row r="39" spans="4:11" x14ac:dyDescent="0.25">
      <c r="D39" s="97" t="s">
        <v>65</v>
      </c>
      <c r="E39" s="98">
        <f>+E41+E64</f>
        <v>1224000000</v>
      </c>
      <c r="F39" s="98" t="s">
        <v>209</v>
      </c>
      <c r="G39" s="111">
        <v>20</v>
      </c>
      <c r="H39" s="102"/>
    </row>
    <row r="40" spans="4:11" x14ac:dyDescent="0.25">
      <c r="D40" s="97" t="s">
        <v>67</v>
      </c>
      <c r="E40" s="98">
        <f>+E42+E48+E57</f>
        <v>48956047</v>
      </c>
      <c r="F40" s="97" t="s">
        <v>290</v>
      </c>
      <c r="G40" s="111">
        <v>10</v>
      </c>
      <c r="H40" s="102"/>
    </row>
    <row r="41" spans="4:11" x14ac:dyDescent="0.25">
      <c r="D41" s="97" t="s">
        <v>67</v>
      </c>
      <c r="E41" s="98">
        <f>+E45+E54+E61</f>
        <v>61806321</v>
      </c>
      <c r="F41" s="97" t="s">
        <v>209</v>
      </c>
      <c r="G41" s="111">
        <v>20</v>
      </c>
      <c r="H41" s="102"/>
    </row>
    <row r="42" spans="4:11" ht="38.25" x14ac:dyDescent="0.25">
      <c r="D42" s="106" t="s">
        <v>69</v>
      </c>
      <c r="E42" s="114">
        <f>+E44+E43</f>
        <v>21090535</v>
      </c>
      <c r="F42" s="106" t="s">
        <v>290</v>
      </c>
      <c r="G42" s="108">
        <v>10</v>
      </c>
    </row>
    <row r="43" spans="4:11" ht="38.25" x14ac:dyDescent="0.25">
      <c r="D43" s="100" t="s">
        <v>507</v>
      </c>
      <c r="E43" s="105">
        <v>283856</v>
      </c>
      <c r="F43" s="100" t="s">
        <v>290</v>
      </c>
      <c r="G43" s="100">
        <v>10</v>
      </c>
    </row>
    <row r="44" spans="4:11" x14ac:dyDescent="0.25">
      <c r="D44" s="100" t="s">
        <v>75</v>
      </c>
      <c r="E44" s="105">
        <v>20806679</v>
      </c>
      <c r="F44" s="100" t="s">
        <v>290</v>
      </c>
      <c r="G44" s="100">
        <v>10</v>
      </c>
    </row>
    <row r="45" spans="4:11" ht="38.25" x14ac:dyDescent="0.25">
      <c r="D45" s="106" t="s">
        <v>69</v>
      </c>
      <c r="E45" s="114">
        <f>+E46+E47</f>
        <v>15306321</v>
      </c>
      <c r="F45" s="106" t="s">
        <v>209</v>
      </c>
      <c r="G45" s="108">
        <v>20</v>
      </c>
    </row>
    <row r="46" spans="4:11" ht="25.5" x14ac:dyDescent="0.25">
      <c r="D46" s="100" t="s">
        <v>73</v>
      </c>
      <c r="E46" s="105">
        <v>11349800</v>
      </c>
      <c r="F46" s="100" t="s">
        <v>209</v>
      </c>
      <c r="G46" s="100">
        <v>20</v>
      </c>
    </row>
    <row r="47" spans="4:11" x14ac:dyDescent="0.25">
      <c r="D47" s="100" t="s">
        <v>75</v>
      </c>
      <c r="E47" s="105">
        <v>3956521</v>
      </c>
      <c r="F47" s="100" t="s">
        <v>209</v>
      </c>
      <c r="G47" s="100">
        <v>20</v>
      </c>
    </row>
    <row r="48" spans="4:11" ht="25.5" x14ac:dyDescent="0.25">
      <c r="D48" s="107" t="s">
        <v>71</v>
      </c>
      <c r="E48" s="109">
        <f>+E49+E53+E50+E51+E52</f>
        <v>14836224</v>
      </c>
      <c r="F48" s="107" t="s">
        <v>290</v>
      </c>
      <c r="G48" s="107">
        <v>10</v>
      </c>
    </row>
    <row r="49" spans="4:7" ht="25.5" x14ac:dyDescent="0.25">
      <c r="D49" s="100" t="s">
        <v>492</v>
      </c>
      <c r="E49" s="105">
        <v>6418112</v>
      </c>
      <c r="F49" s="100" t="s">
        <v>290</v>
      </c>
      <c r="G49" s="100">
        <v>10</v>
      </c>
    </row>
    <row r="50" spans="4:7" ht="38.25" x14ac:dyDescent="0.25">
      <c r="D50" s="100" t="s">
        <v>509</v>
      </c>
      <c r="E50" s="105">
        <v>283624</v>
      </c>
      <c r="F50" s="100" t="s">
        <v>290</v>
      </c>
      <c r="G50" s="100">
        <v>10</v>
      </c>
    </row>
    <row r="51" spans="4:7" x14ac:dyDescent="0.25">
      <c r="D51" s="100" t="s">
        <v>510</v>
      </c>
      <c r="E51" s="105">
        <v>567248</v>
      </c>
      <c r="F51" s="100" t="s">
        <v>290</v>
      </c>
      <c r="G51" s="100">
        <v>10</v>
      </c>
    </row>
    <row r="52" spans="4:7" ht="25.5" x14ac:dyDescent="0.25">
      <c r="D52" s="100" t="s">
        <v>511</v>
      </c>
      <c r="E52" s="105">
        <v>567240</v>
      </c>
      <c r="F52" s="100" t="s">
        <v>290</v>
      </c>
      <c r="G52" s="100">
        <v>10</v>
      </c>
    </row>
    <row r="53" spans="4:7" x14ac:dyDescent="0.25">
      <c r="D53" s="100" t="s">
        <v>494</v>
      </c>
      <c r="E53" s="105">
        <v>7000000</v>
      </c>
      <c r="F53" s="100" t="s">
        <v>290</v>
      </c>
      <c r="G53" s="100">
        <v>10</v>
      </c>
    </row>
    <row r="54" spans="4:7" ht="25.5" x14ac:dyDescent="0.25">
      <c r="D54" s="107" t="s">
        <v>71</v>
      </c>
      <c r="E54" s="109">
        <f>+E55+E56</f>
        <v>16500000</v>
      </c>
      <c r="F54" s="107" t="s">
        <v>209</v>
      </c>
      <c r="G54" s="107">
        <v>20</v>
      </c>
    </row>
    <row r="55" spans="4:7" ht="25.5" x14ac:dyDescent="0.25">
      <c r="D55" s="100" t="s">
        <v>492</v>
      </c>
      <c r="E55" s="105">
        <v>2000000</v>
      </c>
      <c r="F55" s="100" t="s">
        <v>209</v>
      </c>
      <c r="G55" s="100">
        <v>20</v>
      </c>
    </row>
    <row r="56" spans="4:7" ht="38.25" x14ac:dyDescent="0.25">
      <c r="D56" s="100" t="s">
        <v>493</v>
      </c>
      <c r="E56" s="105">
        <v>14500000</v>
      </c>
      <c r="F56" s="100" t="s">
        <v>209</v>
      </c>
      <c r="G56" s="100">
        <v>20</v>
      </c>
    </row>
    <row r="57" spans="4:7" ht="25.5" x14ac:dyDescent="0.25">
      <c r="D57" s="107" t="s">
        <v>199</v>
      </c>
      <c r="E57" s="109">
        <f>+E58+E59+E60</f>
        <v>13029288</v>
      </c>
      <c r="F57" s="107" t="s">
        <v>290</v>
      </c>
      <c r="G57" s="107">
        <v>10</v>
      </c>
    </row>
    <row r="58" spans="4:7" ht="25.5" x14ac:dyDescent="0.25">
      <c r="D58" s="100" t="s">
        <v>508</v>
      </c>
      <c r="E58" s="105">
        <v>2629288</v>
      </c>
      <c r="F58" s="100" t="s">
        <v>290</v>
      </c>
      <c r="G58" s="100">
        <v>10</v>
      </c>
    </row>
    <row r="59" spans="4:7" x14ac:dyDescent="0.25">
      <c r="D59" s="100" t="s">
        <v>495</v>
      </c>
      <c r="E59" s="105">
        <v>8000000</v>
      </c>
      <c r="F59" s="100" t="s">
        <v>290</v>
      </c>
      <c r="G59" s="100">
        <v>10</v>
      </c>
    </row>
    <row r="60" spans="4:7" ht="25.5" x14ac:dyDescent="0.25">
      <c r="D60" s="100" t="s">
        <v>496</v>
      </c>
      <c r="E60" s="105">
        <v>2400000</v>
      </c>
      <c r="F60" s="100" t="s">
        <v>290</v>
      </c>
      <c r="G60" s="100">
        <v>10</v>
      </c>
    </row>
    <row r="61" spans="4:7" ht="25.5" x14ac:dyDescent="0.25">
      <c r="D61" s="107" t="s">
        <v>199</v>
      </c>
      <c r="E61" s="109">
        <f>+E62</f>
        <v>30000000</v>
      </c>
      <c r="F61" s="107" t="s">
        <v>209</v>
      </c>
      <c r="G61" s="107">
        <v>20</v>
      </c>
    </row>
    <row r="62" spans="4:7" ht="25.5" x14ac:dyDescent="0.25">
      <c r="D62" s="100" t="s">
        <v>496</v>
      </c>
      <c r="E62" s="105">
        <v>30000000</v>
      </c>
      <c r="F62" s="100" t="s">
        <v>209</v>
      </c>
      <c r="G62" s="100">
        <v>20</v>
      </c>
    </row>
    <row r="63" spans="4:7" x14ac:dyDescent="0.25">
      <c r="D63" s="97" t="s">
        <v>91</v>
      </c>
      <c r="E63" s="98">
        <f>+E65+E73+E77+E88</f>
        <v>783043953</v>
      </c>
      <c r="F63" s="97" t="s">
        <v>290</v>
      </c>
      <c r="G63" s="110">
        <v>10</v>
      </c>
    </row>
    <row r="64" spans="4:7" x14ac:dyDescent="0.25">
      <c r="D64" s="97" t="s">
        <v>91</v>
      </c>
      <c r="E64" s="98">
        <f>+E70+E75+E83+E91</f>
        <v>1162193679</v>
      </c>
      <c r="F64" s="97" t="s">
        <v>209</v>
      </c>
      <c r="G64" s="110">
        <v>20</v>
      </c>
    </row>
    <row r="65" spans="4:7" ht="51" x14ac:dyDescent="0.25">
      <c r="D65" s="107" t="s">
        <v>93</v>
      </c>
      <c r="E65" s="109">
        <f>+SUM(E66:E69)</f>
        <v>215612043</v>
      </c>
      <c r="F65" s="107" t="s">
        <v>290</v>
      </c>
      <c r="G65" s="107">
        <v>10</v>
      </c>
    </row>
    <row r="66" spans="4:7" x14ac:dyDescent="0.25">
      <c r="D66" s="100" t="s">
        <v>96</v>
      </c>
      <c r="E66" s="105">
        <v>91639480</v>
      </c>
      <c r="F66" s="100" t="s">
        <v>290</v>
      </c>
      <c r="G66" s="100">
        <v>10</v>
      </c>
    </row>
    <row r="67" spans="4:7" x14ac:dyDescent="0.25">
      <c r="D67" s="100" t="s">
        <v>497</v>
      </c>
      <c r="E67" s="105">
        <v>10653276</v>
      </c>
      <c r="F67" s="100" t="s">
        <v>290</v>
      </c>
      <c r="G67" s="100">
        <v>10</v>
      </c>
    </row>
    <row r="68" spans="4:7" x14ac:dyDescent="0.25">
      <c r="D68" s="100" t="s">
        <v>498</v>
      </c>
      <c r="E68" s="105">
        <v>3000000</v>
      </c>
      <c r="F68" s="100" t="s">
        <v>290</v>
      </c>
      <c r="G68" s="100">
        <v>10</v>
      </c>
    </row>
    <row r="69" spans="4:7" ht="25.5" x14ac:dyDescent="0.25">
      <c r="D69" s="100" t="s">
        <v>98</v>
      </c>
      <c r="E69" s="105">
        <v>110319287</v>
      </c>
      <c r="F69" s="100" t="s">
        <v>290</v>
      </c>
      <c r="G69" s="100">
        <v>10</v>
      </c>
    </row>
    <row r="70" spans="4:7" ht="51" x14ac:dyDescent="0.25">
      <c r="D70" s="107" t="s">
        <v>93</v>
      </c>
      <c r="E70" s="109">
        <f>+E71+E72</f>
        <v>164121400</v>
      </c>
      <c r="F70" s="107" t="s">
        <v>209</v>
      </c>
      <c r="G70" s="107">
        <v>20</v>
      </c>
    </row>
    <row r="71" spans="4:7" x14ac:dyDescent="0.25">
      <c r="D71" s="100" t="s">
        <v>96</v>
      </c>
      <c r="E71" s="105">
        <v>162121400</v>
      </c>
      <c r="F71" s="100" t="s">
        <v>209</v>
      </c>
      <c r="G71" s="100">
        <v>20</v>
      </c>
    </row>
    <row r="72" spans="4:7" x14ac:dyDescent="0.25">
      <c r="D72" s="100" t="s">
        <v>497</v>
      </c>
      <c r="E72" s="105">
        <v>2000000</v>
      </c>
      <c r="F72" s="100" t="s">
        <v>209</v>
      </c>
      <c r="G72" s="100">
        <v>20</v>
      </c>
    </row>
    <row r="73" spans="4:7" ht="38.25" x14ac:dyDescent="0.25">
      <c r="D73" s="107" t="s">
        <v>100</v>
      </c>
      <c r="E73" s="109">
        <f>+E74</f>
        <v>107344200</v>
      </c>
      <c r="F73" s="107" t="s">
        <v>290</v>
      </c>
      <c r="G73" s="107">
        <v>10</v>
      </c>
    </row>
    <row r="74" spans="4:7" x14ac:dyDescent="0.25">
      <c r="D74" s="100" t="s">
        <v>499</v>
      </c>
      <c r="E74" s="105">
        <v>107344200</v>
      </c>
      <c r="F74" s="100" t="s">
        <v>290</v>
      </c>
      <c r="G74" s="100">
        <v>10</v>
      </c>
    </row>
    <row r="75" spans="4:7" ht="38.25" x14ac:dyDescent="0.25">
      <c r="D75" s="107" t="s">
        <v>100</v>
      </c>
      <c r="E75" s="109">
        <f>+E76</f>
        <v>11690000</v>
      </c>
      <c r="F75" s="107" t="s">
        <v>209</v>
      </c>
      <c r="G75" s="107">
        <v>20</v>
      </c>
    </row>
    <row r="76" spans="4:7" x14ac:dyDescent="0.25">
      <c r="D76" s="100" t="s">
        <v>499</v>
      </c>
      <c r="E76" s="105">
        <v>11690000</v>
      </c>
      <c r="F76" s="100" t="s">
        <v>209</v>
      </c>
      <c r="G76" s="100">
        <v>20</v>
      </c>
    </row>
    <row r="77" spans="4:7" ht="25.5" x14ac:dyDescent="0.25">
      <c r="D77" s="107" t="s">
        <v>118</v>
      </c>
      <c r="E77" s="109">
        <f>+SUM(E78:E82)</f>
        <v>436255641</v>
      </c>
      <c r="F77" s="107" t="s">
        <v>290</v>
      </c>
      <c r="G77" s="107">
        <v>10</v>
      </c>
    </row>
    <row r="78" spans="4:7" x14ac:dyDescent="0.25">
      <c r="D78" s="100" t="s">
        <v>500</v>
      </c>
      <c r="E78" s="105">
        <v>66639868</v>
      </c>
      <c r="F78" s="100" t="s">
        <v>290</v>
      </c>
      <c r="G78" s="100">
        <v>10</v>
      </c>
    </row>
    <row r="79" spans="4:7" ht="25.5" x14ac:dyDescent="0.25">
      <c r="D79" s="100" t="s">
        <v>501</v>
      </c>
      <c r="E79" s="105">
        <v>5236800</v>
      </c>
      <c r="F79" s="100" t="s">
        <v>290</v>
      </c>
      <c r="G79" s="100">
        <v>10</v>
      </c>
    </row>
    <row r="80" spans="4:7" ht="25.5" x14ac:dyDescent="0.25">
      <c r="D80" s="100" t="s">
        <v>502</v>
      </c>
      <c r="E80" s="105">
        <v>79138973</v>
      </c>
      <c r="F80" s="100" t="s">
        <v>290</v>
      </c>
      <c r="G80" s="100">
        <v>10</v>
      </c>
    </row>
    <row r="81" spans="4:7" x14ac:dyDescent="0.25">
      <c r="D81" s="100" t="s">
        <v>503</v>
      </c>
      <c r="E81" s="105">
        <v>282028848</v>
      </c>
      <c r="F81" s="100" t="s">
        <v>290</v>
      </c>
      <c r="G81" s="100">
        <v>10</v>
      </c>
    </row>
    <row r="82" spans="4:7" ht="38.25" x14ac:dyDescent="0.25">
      <c r="D82" s="100" t="s">
        <v>504</v>
      </c>
      <c r="E82" s="105">
        <v>3211152</v>
      </c>
      <c r="F82" s="100" t="s">
        <v>290</v>
      </c>
      <c r="G82" s="100">
        <v>10</v>
      </c>
    </row>
    <row r="83" spans="4:7" ht="25.5" x14ac:dyDescent="0.25">
      <c r="D83" s="107" t="s">
        <v>118</v>
      </c>
      <c r="E83" s="109">
        <f>+SUM(E84:E87)</f>
        <v>981382279</v>
      </c>
      <c r="F83" s="107" t="s">
        <v>209</v>
      </c>
      <c r="G83" s="107">
        <v>20</v>
      </c>
    </row>
    <row r="84" spans="4:7" x14ac:dyDescent="0.25">
      <c r="D84" s="100" t="s">
        <v>500</v>
      </c>
      <c r="E84" s="105">
        <v>177646829</v>
      </c>
      <c r="F84" s="100" t="s">
        <v>209</v>
      </c>
      <c r="G84" s="100">
        <v>20</v>
      </c>
    </row>
    <row r="85" spans="4:7" ht="25.5" x14ac:dyDescent="0.25">
      <c r="D85" s="100" t="s">
        <v>501</v>
      </c>
      <c r="E85" s="105">
        <v>189711246</v>
      </c>
      <c r="F85" s="100" t="s">
        <v>209</v>
      </c>
      <c r="G85" s="100">
        <v>20</v>
      </c>
    </row>
    <row r="86" spans="4:7" x14ac:dyDescent="0.25">
      <c r="D86" s="100" t="s">
        <v>503</v>
      </c>
      <c r="E86" s="105">
        <v>548004348</v>
      </c>
      <c r="F86" s="100" t="s">
        <v>209</v>
      </c>
      <c r="G86" s="100">
        <v>20</v>
      </c>
    </row>
    <row r="87" spans="4:7" ht="38.25" x14ac:dyDescent="0.25">
      <c r="D87" s="100" t="s">
        <v>504</v>
      </c>
      <c r="E87" s="105">
        <v>66019856</v>
      </c>
      <c r="F87" s="100" t="s">
        <v>209</v>
      </c>
      <c r="G87" s="100">
        <v>20</v>
      </c>
    </row>
    <row r="88" spans="4:7" ht="25.5" x14ac:dyDescent="0.25">
      <c r="D88" s="107" t="s">
        <v>144</v>
      </c>
      <c r="E88" s="109">
        <f>+SUM(E89:E90)</f>
        <v>23832069</v>
      </c>
      <c r="F88" s="107" t="s">
        <v>290</v>
      </c>
      <c r="G88" s="107">
        <v>10</v>
      </c>
    </row>
    <row r="89" spans="4:7" ht="25.5" x14ac:dyDescent="0.25">
      <c r="D89" s="100" t="s">
        <v>505</v>
      </c>
      <c r="E89" s="105">
        <v>20000000</v>
      </c>
      <c r="F89" s="100" t="s">
        <v>290</v>
      </c>
      <c r="G89" s="100">
        <v>10</v>
      </c>
    </row>
    <row r="90" spans="4:7" ht="38.25" x14ac:dyDescent="0.25">
      <c r="D90" s="100" t="s">
        <v>506</v>
      </c>
      <c r="E90" s="105">
        <v>3832069</v>
      </c>
      <c r="F90" s="100" t="s">
        <v>290</v>
      </c>
      <c r="G90" s="100">
        <v>10</v>
      </c>
    </row>
    <row r="91" spans="4:7" ht="25.5" x14ac:dyDescent="0.25">
      <c r="D91" s="107" t="s">
        <v>144</v>
      </c>
      <c r="E91" s="109">
        <f>+E92</f>
        <v>5000000</v>
      </c>
      <c r="F91" s="107" t="s">
        <v>209</v>
      </c>
      <c r="G91" s="107">
        <v>20</v>
      </c>
    </row>
    <row r="92" spans="4:7" ht="25.5" x14ac:dyDescent="0.25">
      <c r="D92" s="100" t="s">
        <v>505</v>
      </c>
      <c r="E92" s="105">
        <v>5000000</v>
      </c>
      <c r="F92" s="100" t="s">
        <v>209</v>
      </c>
      <c r="G92" s="100">
        <v>20</v>
      </c>
    </row>
    <row r="93" spans="4:7" x14ac:dyDescent="0.25">
      <c r="D93" s="97" t="s">
        <v>163</v>
      </c>
      <c r="E93" s="98">
        <f>+E94+E97+E102</f>
        <v>798190000</v>
      </c>
      <c r="F93" s="97"/>
      <c r="G93" s="98"/>
    </row>
    <row r="94" spans="4:7" x14ac:dyDescent="0.25">
      <c r="D94" s="97" t="s">
        <v>487</v>
      </c>
      <c r="E94" s="98">
        <f>+E95</f>
        <v>648190000</v>
      </c>
      <c r="F94" s="97" t="s">
        <v>290</v>
      </c>
      <c r="G94" s="110">
        <v>10</v>
      </c>
    </row>
    <row r="95" spans="4:7" x14ac:dyDescent="0.25">
      <c r="D95" s="97" t="s">
        <v>488</v>
      </c>
      <c r="E95" s="98">
        <f>+E96</f>
        <v>648190000</v>
      </c>
      <c r="F95" s="97" t="s">
        <v>290</v>
      </c>
      <c r="G95" s="97">
        <v>10</v>
      </c>
    </row>
    <row r="96" spans="4:7" ht="38.25" x14ac:dyDescent="0.25">
      <c r="D96" s="100" t="s">
        <v>489</v>
      </c>
      <c r="E96" s="105">
        <v>648190000</v>
      </c>
      <c r="F96" s="100" t="s">
        <v>290</v>
      </c>
      <c r="G96" s="100">
        <v>10</v>
      </c>
    </row>
    <row r="97" spans="4:9" x14ac:dyDescent="0.25">
      <c r="D97" s="97" t="s">
        <v>251</v>
      </c>
      <c r="E97" s="98">
        <f>+E98</f>
        <v>8000000</v>
      </c>
      <c r="F97" s="97" t="s">
        <v>290</v>
      </c>
      <c r="G97" s="97">
        <v>10</v>
      </c>
    </row>
    <row r="98" spans="4:9" ht="25.5" x14ac:dyDescent="0.25">
      <c r="D98" s="97" t="s">
        <v>253</v>
      </c>
      <c r="E98" s="98">
        <f>+E99</f>
        <v>8000000</v>
      </c>
      <c r="F98" s="97" t="s">
        <v>290</v>
      </c>
      <c r="G98" s="97">
        <v>10</v>
      </c>
    </row>
    <row r="99" spans="4:9" ht="25.5" x14ac:dyDescent="0.25">
      <c r="D99" s="107" t="s">
        <v>255</v>
      </c>
      <c r="E99" s="109">
        <f>+E100+E101</f>
        <v>8000000</v>
      </c>
      <c r="F99" s="107" t="s">
        <v>290</v>
      </c>
      <c r="G99" s="107">
        <v>10</v>
      </c>
    </row>
    <row r="100" spans="4:9" x14ac:dyDescent="0.25">
      <c r="D100" s="100" t="s">
        <v>490</v>
      </c>
      <c r="E100" s="105">
        <v>6000000</v>
      </c>
      <c r="F100" s="100" t="s">
        <v>290</v>
      </c>
      <c r="G100" s="100">
        <v>10</v>
      </c>
    </row>
    <row r="101" spans="4:9" ht="25.5" x14ac:dyDescent="0.25">
      <c r="D101" s="100" t="s">
        <v>491</v>
      </c>
      <c r="E101" s="105">
        <v>2000000</v>
      </c>
      <c r="F101" s="100" t="s">
        <v>290</v>
      </c>
      <c r="G101" s="100">
        <v>10</v>
      </c>
    </row>
    <row r="102" spans="4:9" x14ac:dyDescent="0.25">
      <c r="D102" s="97" t="s">
        <v>165</v>
      </c>
      <c r="E102" s="98">
        <f>+E103</f>
        <v>142000000</v>
      </c>
      <c r="F102" s="97" t="s">
        <v>290</v>
      </c>
      <c r="G102" s="97">
        <v>11</v>
      </c>
    </row>
    <row r="103" spans="4:9" x14ac:dyDescent="0.25">
      <c r="D103" s="97" t="s">
        <v>167</v>
      </c>
      <c r="E103" s="98">
        <f>+E104</f>
        <v>142000000</v>
      </c>
      <c r="F103" s="97" t="s">
        <v>290</v>
      </c>
      <c r="G103" s="97">
        <v>11</v>
      </c>
    </row>
    <row r="104" spans="4:9" x14ac:dyDescent="0.25">
      <c r="D104" s="100" t="s">
        <v>169</v>
      </c>
      <c r="E104" s="105">
        <v>142000000</v>
      </c>
      <c r="F104" s="100" t="s">
        <v>290</v>
      </c>
      <c r="G104" s="100">
        <v>11</v>
      </c>
    </row>
    <row r="105" spans="4:9" ht="25.5" x14ac:dyDescent="0.25">
      <c r="D105" s="97" t="s">
        <v>171</v>
      </c>
      <c r="E105" s="98">
        <f>+E107+E112+E114+E116</f>
        <v>56810000</v>
      </c>
      <c r="F105" s="97" t="s">
        <v>290</v>
      </c>
      <c r="G105" s="98"/>
    </row>
    <row r="106" spans="4:9" ht="25.5" x14ac:dyDescent="0.25">
      <c r="D106" s="97" t="s">
        <v>171</v>
      </c>
      <c r="E106" s="98">
        <f>+E113</f>
        <v>3000000</v>
      </c>
      <c r="F106" s="97" t="s">
        <v>209</v>
      </c>
      <c r="G106" s="97">
        <v>20</v>
      </c>
    </row>
    <row r="107" spans="4:9" x14ac:dyDescent="0.25">
      <c r="D107" s="97" t="s">
        <v>173</v>
      </c>
      <c r="E107" s="98">
        <f>+E108</f>
        <v>27810000</v>
      </c>
      <c r="F107" s="97"/>
      <c r="G107" s="98"/>
    </row>
    <row r="108" spans="4:9" x14ac:dyDescent="0.25">
      <c r="D108" s="100" t="s">
        <v>175</v>
      </c>
      <c r="E108" s="113">
        <f>+SUM(E109:E111)</f>
        <v>27810000</v>
      </c>
      <c r="F108" s="100" t="s">
        <v>290</v>
      </c>
      <c r="G108" s="100">
        <v>10</v>
      </c>
    </row>
    <row r="109" spans="4:9" x14ac:dyDescent="0.25">
      <c r="D109" s="100" t="s">
        <v>177</v>
      </c>
      <c r="E109" s="105">
        <v>26500000</v>
      </c>
      <c r="F109" s="100" t="s">
        <v>290</v>
      </c>
      <c r="G109" s="100">
        <v>10</v>
      </c>
      <c r="I109" s="43"/>
    </row>
    <row r="110" spans="4:9" x14ac:dyDescent="0.25">
      <c r="D110" s="100" t="s">
        <v>179</v>
      </c>
      <c r="E110" s="105">
        <v>955000</v>
      </c>
      <c r="F110" s="100" t="s">
        <v>290</v>
      </c>
      <c r="G110" s="100">
        <v>10</v>
      </c>
    </row>
    <row r="111" spans="4:9" x14ac:dyDescent="0.25">
      <c r="D111" s="100" t="s">
        <v>181</v>
      </c>
      <c r="E111" s="105">
        <v>355000</v>
      </c>
      <c r="F111" s="100" t="s">
        <v>290</v>
      </c>
      <c r="G111" s="100">
        <v>10</v>
      </c>
      <c r="I111" s="43"/>
    </row>
    <row r="112" spans="4:9" x14ac:dyDescent="0.25">
      <c r="D112" s="97" t="s">
        <v>183</v>
      </c>
      <c r="E112" s="98">
        <v>6000000</v>
      </c>
      <c r="F112" s="97" t="s">
        <v>290</v>
      </c>
      <c r="G112" s="97">
        <v>10</v>
      </c>
    </row>
    <row r="113" spans="4:7" x14ac:dyDescent="0.25">
      <c r="D113" s="97" t="s">
        <v>183</v>
      </c>
      <c r="E113" s="98">
        <v>3000000</v>
      </c>
      <c r="F113" s="97" t="s">
        <v>209</v>
      </c>
      <c r="G113" s="97">
        <v>20</v>
      </c>
    </row>
    <row r="114" spans="4:7" x14ac:dyDescent="0.25">
      <c r="D114" s="97" t="s">
        <v>185</v>
      </c>
      <c r="E114" s="98">
        <f>+E115</f>
        <v>22000000</v>
      </c>
      <c r="F114" s="97" t="s">
        <v>290</v>
      </c>
      <c r="G114" s="97">
        <v>11</v>
      </c>
    </row>
    <row r="115" spans="4:7" x14ac:dyDescent="0.25">
      <c r="D115" s="100" t="s">
        <v>187</v>
      </c>
      <c r="E115" s="105">
        <v>22000000</v>
      </c>
      <c r="F115" s="100" t="s">
        <v>290</v>
      </c>
      <c r="G115" s="100">
        <v>11</v>
      </c>
    </row>
    <row r="116" spans="4:7" x14ac:dyDescent="0.25">
      <c r="D116" s="97" t="s">
        <v>268</v>
      </c>
      <c r="E116" s="98">
        <v>1000000</v>
      </c>
      <c r="F116" s="97" t="s">
        <v>290</v>
      </c>
      <c r="G116" s="97">
        <v>10</v>
      </c>
    </row>
    <row r="120" spans="4:7" x14ac:dyDescent="0.25">
      <c r="D120" s="116" t="s">
        <v>201</v>
      </c>
      <c r="E120" s="116" t="s">
        <v>207</v>
      </c>
      <c r="F120" s="115" t="s">
        <v>208</v>
      </c>
      <c r="G120" s="115" t="s">
        <v>206</v>
      </c>
    </row>
    <row r="121" spans="4:7" x14ac:dyDescent="0.25">
      <c r="D121" s="117"/>
      <c r="E121" s="117"/>
      <c r="F121" s="115"/>
      <c r="G121" s="115"/>
    </row>
    <row r="122" spans="4:7" x14ac:dyDescent="0.25">
      <c r="D122" s="96" t="s">
        <v>468</v>
      </c>
      <c r="E122" s="24">
        <f>+E123+E132+E148</f>
        <v>5097724235</v>
      </c>
      <c r="F122" s="24"/>
      <c r="G122" s="24"/>
    </row>
    <row r="123" spans="4:7" ht="38.25" x14ac:dyDescent="0.25">
      <c r="D123" s="97" t="s">
        <v>280</v>
      </c>
      <c r="E123" s="103">
        <f>+E124+E126+E128+E130</f>
        <v>268545227</v>
      </c>
      <c r="F123" s="97"/>
      <c r="G123" s="98"/>
    </row>
    <row r="124" spans="4:7" x14ac:dyDescent="0.25">
      <c r="D124" s="104" t="s">
        <v>469</v>
      </c>
      <c r="E124" s="101">
        <v>89045227</v>
      </c>
      <c r="F124" s="100" t="s">
        <v>290</v>
      </c>
      <c r="G124" s="100">
        <v>11</v>
      </c>
    </row>
    <row r="125" spans="4:7" x14ac:dyDescent="0.25">
      <c r="D125" s="100" t="s">
        <v>470</v>
      </c>
      <c r="E125" s="101">
        <f>E124</f>
        <v>89045227</v>
      </c>
      <c r="F125" s="100" t="s">
        <v>290</v>
      </c>
      <c r="G125" s="100">
        <v>11</v>
      </c>
    </row>
    <row r="126" spans="4:7" x14ac:dyDescent="0.25">
      <c r="D126" s="100" t="s">
        <v>471</v>
      </c>
      <c r="E126" s="101">
        <v>68500000</v>
      </c>
      <c r="F126" s="100" t="s">
        <v>290</v>
      </c>
      <c r="G126" s="100">
        <v>11</v>
      </c>
    </row>
    <row r="127" spans="4:7" x14ac:dyDescent="0.25">
      <c r="D127" s="100" t="s">
        <v>470</v>
      </c>
      <c r="E127" s="101">
        <f>E126</f>
        <v>68500000</v>
      </c>
      <c r="F127" s="100" t="s">
        <v>290</v>
      </c>
      <c r="G127" s="100">
        <v>11</v>
      </c>
    </row>
    <row r="128" spans="4:7" ht="25.5" x14ac:dyDescent="0.25">
      <c r="D128" s="100" t="s">
        <v>472</v>
      </c>
      <c r="E128" s="101">
        <v>53709045</v>
      </c>
      <c r="F128" s="100" t="s">
        <v>290</v>
      </c>
      <c r="G128" s="100">
        <v>10</v>
      </c>
    </row>
    <row r="129" spans="4:9" x14ac:dyDescent="0.25">
      <c r="D129" s="100" t="s">
        <v>470</v>
      </c>
      <c r="E129" s="101">
        <v>53709045</v>
      </c>
      <c r="F129" s="100" t="s">
        <v>290</v>
      </c>
      <c r="G129" s="100">
        <v>10</v>
      </c>
    </row>
    <row r="130" spans="4:9" ht="25.5" x14ac:dyDescent="0.25">
      <c r="D130" s="100" t="s">
        <v>472</v>
      </c>
      <c r="E130" s="101">
        <v>57290955</v>
      </c>
      <c r="F130" s="100" t="s">
        <v>290</v>
      </c>
      <c r="G130" s="100">
        <v>11</v>
      </c>
    </row>
    <row r="131" spans="4:9" x14ac:dyDescent="0.25">
      <c r="D131" s="100" t="s">
        <v>470</v>
      </c>
      <c r="E131" s="101">
        <v>57290955</v>
      </c>
      <c r="F131" s="100" t="s">
        <v>290</v>
      </c>
      <c r="G131" s="100">
        <v>11</v>
      </c>
    </row>
    <row r="132" spans="4:9" ht="63.75" x14ac:dyDescent="0.25">
      <c r="D132" s="97" t="s">
        <v>285</v>
      </c>
      <c r="E132" s="103">
        <f>+E133+E135+E137+E139+E142+E144+E146</f>
        <v>4113058270</v>
      </c>
      <c r="F132" s="97"/>
      <c r="G132" s="98"/>
      <c r="I132" s="43"/>
    </row>
    <row r="133" spans="4:9" x14ac:dyDescent="0.25">
      <c r="D133" s="104" t="s">
        <v>473</v>
      </c>
      <c r="E133" s="101">
        <v>684445678</v>
      </c>
      <c r="F133" s="100" t="s">
        <v>290</v>
      </c>
      <c r="G133" s="100">
        <v>11</v>
      </c>
    </row>
    <row r="134" spans="4:9" x14ac:dyDescent="0.25">
      <c r="D134" s="104" t="s">
        <v>470</v>
      </c>
      <c r="E134" s="101">
        <f>E133</f>
        <v>684445678</v>
      </c>
      <c r="F134" s="100" t="s">
        <v>290</v>
      </c>
      <c r="G134" s="100">
        <v>11</v>
      </c>
    </row>
    <row r="135" spans="4:9" x14ac:dyDescent="0.25">
      <c r="D135" s="104" t="s">
        <v>474</v>
      </c>
      <c r="E135" s="101">
        <v>285013349</v>
      </c>
      <c r="F135" s="100" t="s">
        <v>290</v>
      </c>
      <c r="G135" s="100">
        <v>11</v>
      </c>
      <c r="I135" s="43"/>
    </row>
    <row r="136" spans="4:9" x14ac:dyDescent="0.25">
      <c r="D136" s="104" t="s">
        <v>470</v>
      </c>
      <c r="E136" s="101">
        <f>E135</f>
        <v>285013349</v>
      </c>
      <c r="F136" s="100" t="s">
        <v>290</v>
      </c>
      <c r="G136" s="100">
        <v>11</v>
      </c>
    </row>
    <row r="137" spans="4:9" ht="51" x14ac:dyDescent="0.25">
      <c r="D137" s="104" t="s">
        <v>475</v>
      </c>
      <c r="E137" s="101">
        <v>178033910</v>
      </c>
      <c r="F137" s="100" t="s">
        <v>290</v>
      </c>
      <c r="G137" s="100">
        <v>11</v>
      </c>
    </row>
    <row r="138" spans="4:9" x14ac:dyDescent="0.25">
      <c r="D138" s="104" t="s">
        <v>470</v>
      </c>
      <c r="E138" s="101">
        <f>E137</f>
        <v>178033910</v>
      </c>
      <c r="F138" s="100" t="s">
        <v>290</v>
      </c>
      <c r="G138" s="100">
        <v>11</v>
      </c>
    </row>
    <row r="139" spans="4:9" ht="25.5" x14ac:dyDescent="0.25">
      <c r="D139" s="104" t="s">
        <v>476</v>
      </c>
      <c r="E139" s="101">
        <f>+E140+E141</f>
        <v>1781299027</v>
      </c>
      <c r="F139" s="100" t="s">
        <v>290</v>
      </c>
      <c r="G139" s="100">
        <v>11</v>
      </c>
    </row>
    <row r="140" spans="4:9" x14ac:dyDescent="0.25">
      <c r="D140" s="104" t="s">
        <v>470</v>
      </c>
      <c r="E140" s="101">
        <v>1671299027</v>
      </c>
      <c r="F140" s="100" t="s">
        <v>290</v>
      </c>
      <c r="G140" s="100">
        <v>11</v>
      </c>
    </row>
    <row r="141" spans="4:9" x14ac:dyDescent="0.25">
      <c r="D141" s="104" t="s">
        <v>163</v>
      </c>
      <c r="E141" s="101">
        <v>110000000</v>
      </c>
      <c r="F141" s="100" t="s">
        <v>290</v>
      </c>
      <c r="G141" s="100">
        <v>11</v>
      </c>
    </row>
    <row r="142" spans="4:9" ht="25.5" x14ac:dyDescent="0.25">
      <c r="D142" s="104" t="s">
        <v>477</v>
      </c>
      <c r="E142" s="101">
        <v>99352342</v>
      </c>
      <c r="F142" s="100" t="s">
        <v>290</v>
      </c>
      <c r="G142" s="100">
        <v>11</v>
      </c>
    </row>
    <row r="143" spans="4:9" x14ac:dyDescent="0.25">
      <c r="D143" s="104" t="s">
        <v>470</v>
      </c>
      <c r="E143" s="101">
        <f>E142</f>
        <v>99352342</v>
      </c>
      <c r="F143" s="100" t="s">
        <v>290</v>
      </c>
      <c r="G143" s="100">
        <v>11</v>
      </c>
    </row>
    <row r="144" spans="4:9" ht="25.5" x14ac:dyDescent="0.25">
      <c r="D144" s="104" t="s">
        <v>478</v>
      </c>
      <c r="E144" s="101">
        <v>988018901</v>
      </c>
      <c r="F144" s="100" t="s">
        <v>290</v>
      </c>
      <c r="G144" s="100">
        <v>11</v>
      </c>
    </row>
    <row r="145" spans="4:9" x14ac:dyDescent="0.25">
      <c r="D145" s="104" t="s">
        <v>470</v>
      </c>
      <c r="E145" s="101">
        <f>E144</f>
        <v>988018901</v>
      </c>
      <c r="F145" s="100" t="s">
        <v>290</v>
      </c>
      <c r="G145" s="100">
        <v>11</v>
      </c>
    </row>
    <row r="146" spans="4:9" ht="25.5" x14ac:dyDescent="0.25">
      <c r="D146" s="104" t="s">
        <v>486</v>
      </c>
      <c r="E146" s="101">
        <v>96895063</v>
      </c>
      <c r="F146" s="100" t="s">
        <v>209</v>
      </c>
      <c r="G146" s="100">
        <v>21</v>
      </c>
    </row>
    <row r="147" spans="4:9" x14ac:dyDescent="0.25">
      <c r="D147" s="104" t="s">
        <v>470</v>
      </c>
      <c r="E147" s="101">
        <f>E146</f>
        <v>96895063</v>
      </c>
      <c r="F147" s="100" t="s">
        <v>209</v>
      </c>
      <c r="G147" s="100">
        <v>21</v>
      </c>
      <c r="I147" s="43"/>
    </row>
    <row r="148" spans="4:9" ht="51" x14ac:dyDescent="0.25">
      <c r="D148" s="97" t="s">
        <v>289</v>
      </c>
      <c r="E148" s="103">
        <f>+E149+E151+E153+E155+E157+E161+E163+E159</f>
        <v>716120738</v>
      </c>
      <c r="F148" s="97"/>
      <c r="G148" s="98"/>
    </row>
    <row r="149" spans="4:9" x14ac:dyDescent="0.25">
      <c r="D149" s="104" t="s">
        <v>479</v>
      </c>
      <c r="E149" s="101">
        <v>43787440</v>
      </c>
      <c r="F149" s="100" t="s">
        <v>290</v>
      </c>
      <c r="G149" s="100">
        <v>11</v>
      </c>
    </row>
    <row r="150" spans="4:9" x14ac:dyDescent="0.25">
      <c r="D150" s="104" t="s">
        <v>470</v>
      </c>
      <c r="E150" s="101">
        <f>E149</f>
        <v>43787440</v>
      </c>
      <c r="F150" s="100" t="s">
        <v>290</v>
      </c>
      <c r="G150" s="100">
        <v>11</v>
      </c>
    </row>
    <row r="151" spans="4:9" x14ac:dyDescent="0.25">
      <c r="D151" s="104" t="s">
        <v>480</v>
      </c>
      <c r="E151" s="101">
        <v>60000000</v>
      </c>
      <c r="F151" s="100" t="s">
        <v>290</v>
      </c>
      <c r="G151" s="100">
        <v>11</v>
      </c>
    </row>
    <row r="152" spans="4:9" x14ac:dyDescent="0.25">
      <c r="D152" s="104" t="s">
        <v>470</v>
      </c>
      <c r="E152" s="101">
        <f>E151</f>
        <v>60000000</v>
      </c>
      <c r="F152" s="100" t="s">
        <v>290</v>
      </c>
      <c r="G152" s="100">
        <v>11</v>
      </c>
    </row>
    <row r="153" spans="4:9" x14ac:dyDescent="0.25">
      <c r="D153" s="104" t="s">
        <v>481</v>
      </c>
      <c r="E153" s="101">
        <v>83000000</v>
      </c>
      <c r="F153" s="100" t="s">
        <v>290</v>
      </c>
      <c r="G153" s="100">
        <v>11</v>
      </c>
    </row>
    <row r="154" spans="4:9" x14ac:dyDescent="0.25">
      <c r="D154" s="104" t="s">
        <v>470</v>
      </c>
      <c r="E154" s="101">
        <f>E153</f>
        <v>83000000</v>
      </c>
      <c r="F154" s="100" t="s">
        <v>290</v>
      </c>
      <c r="G154" s="100">
        <v>11</v>
      </c>
    </row>
    <row r="155" spans="4:9" x14ac:dyDescent="0.25">
      <c r="D155" s="104" t="s">
        <v>482</v>
      </c>
      <c r="E155" s="101">
        <v>111794611</v>
      </c>
      <c r="F155" s="100" t="s">
        <v>290</v>
      </c>
      <c r="G155" s="100">
        <v>11</v>
      </c>
    </row>
    <row r="156" spans="4:9" x14ac:dyDescent="0.25">
      <c r="D156" s="104" t="s">
        <v>470</v>
      </c>
      <c r="E156" s="101">
        <f>E155</f>
        <v>111794611</v>
      </c>
      <c r="F156" s="100" t="s">
        <v>290</v>
      </c>
      <c r="G156" s="100">
        <v>11</v>
      </c>
    </row>
    <row r="157" spans="4:9" x14ac:dyDescent="0.25">
      <c r="D157" s="104" t="s">
        <v>483</v>
      </c>
      <c r="E157" s="101">
        <v>33738539</v>
      </c>
      <c r="F157" s="100" t="s">
        <v>290</v>
      </c>
      <c r="G157" s="100">
        <v>11</v>
      </c>
    </row>
    <row r="158" spans="4:9" x14ac:dyDescent="0.25">
      <c r="D158" s="104" t="s">
        <v>470</v>
      </c>
      <c r="E158" s="101">
        <f>E157</f>
        <v>33738539</v>
      </c>
      <c r="F158" s="100" t="s">
        <v>290</v>
      </c>
      <c r="G158" s="100">
        <v>11</v>
      </c>
    </row>
    <row r="159" spans="4:9" x14ac:dyDescent="0.25">
      <c r="D159" s="104" t="s">
        <v>484</v>
      </c>
      <c r="E159" s="101">
        <v>143224148</v>
      </c>
      <c r="F159" s="100" t="s">
        <v>290</v>
      </c>
      <c r="G159" s="100">
        <v>10</v>
      </c>
    </row>
    <row r="160" spans="4:9" x14ac:dyDescent="0.25">
      <c r="D160" s="104" t="s">
        <v>470</v>
      </c>
      <c r="E160" s="101">
        <v>143224148</v>
      </c>
      <c r="F160" s="100" t="s">
        <v>290</v>
      </c>
      <c r="G160" s="100">
        <v>10</v>
      </c>
    </row>
    <row r="161" spans="4:7" x14ac:dyDescent="0.25">
      <c r="D161" s="104" t="s">
        <v>484</v>
      </c>
      <c r="E161" s="101">
        <v>144775252</v>
      </c>
      <c r="F161" s="100" t="s">
        <v>290</v>
      </c>
      <c r="G161" s="100">
        <v>11</v>
      </c>
    </row>
    <row r="162" spans="4:7" x14ac:dyDescent="0.25">
      <c r="D162" s="104" t="s">
        <v>470</v>
      </c>
      <c r="E162" s="101">
        <f>E161</f>
        <v>144775252</v>
      </c>
      <c r="F162" s="100" t="s">
        <v>290</v>
      </c>
      <c r="G162" s="100">
        <v>11</v>
      </c>
    </row>
    <row r="163" spans="4:7" ht="25.5" x14ac:dyDescent="0.25">
      <c r="D163" s="104" t="s">
        <v>485</v>
      </c>
      <c r="E163" s="101">
        <v>95800748</v>
      </c>
      <c r="F163" s="100" t="s">
        <v>290</v>
      </c>
      <c r="G163" s="100">
        <v>11</v>
      </c>
    </row>
    <row r="164" spans="4:7" x14ac:dyDescent="0.25">
      <c r="D164" s="104" t="s">
        <v>470</v>
      </c>
      <c r="E164" s="101">
        <f>E163</f>
        <v>95800748</v>
      </c>
      <c r="F164" s="100" t="s">
        <v>290</v>
      </c>
      <c r="G164" s="100">
        <v>11</v>
      </c>
    </row>
  </sheetData>
  <mergeCells count="8">
    <mergeCell ref="D2:D3"/>
    <mergeCell ref="E2:E3"/>
    <mergeCell ref="F2:F3"/>
    <mergeCell ref="G2:G3"/>
    <mergeCell ref="D120:D121"/>
    <mergeCell ref="E120:E121"/>
    <mergeCell ref="F120:F121"/>
    <mergeCell ref="G120:G121"/>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HOMOLOGACIÓN</vt:lpstr>
      <vt:lpstr>BORRADOR</vt:lpstr>
      <vt:lpstr>FUNCIONAMIENTO</vt:lpstr>
      <vt:lpstr>DECRETO LIQUIDACION</vt:lpstr>
      <vt:lpstr>RESOLUCION 2020 </vt:lpstr>
      <vt:lpstr>'RESOLUCION 2020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Nathaly Vargas Avendaño</dc:creator>
  <cp:lastModifiedBy>Auris Margarita Mendoza Ureche</cp:lastModifiedBy>
  <dcterms:created xsi:type="dcterms:W3CDTF">2018-11-29T23:38:08Z</dcterms:created>
  <dcterms:modified xsi:type="dcterms:W3CDTF">2020-02-11T20:16:03Z</dcterms:modified>
</cp:coreProperties>
</file>