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5.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6.xml" ContentType="application/vnd.openxmlformats-officedocument.drawingml.chartshap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7.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8.xml" ContentType="application/vnd.openxmlformats-officedocument.drawingml.chartshapes+xml"/>
  <Override PartName="/xl/drawings/drawing19.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0.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1.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2.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3.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4.xml" ContentType="application/vnd.openxmlformats-officedocument.drawingml.chartshapes+xml"/>
  <Override PartName="/xl/drawings/drawing25.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8.xml" ContentType="application/vnd.openxmlformats-officedocument.drawingml.chartshapes+xml"/>
  <Override PartName="/xl/drawings/drawing29.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30.xml" ContentType="application/vnd.openxmlformats-officedocument.drawingml.chartshapes+xml"/>
  <Override PartName="/xl/drawings/drawing31.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32.xml" ContentType="application/vnd.openxmlformats-officedocument.drawingml.chartshapes+xml"/>
  <Override PartName="/xl/drawings/drawing33.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34.xml" ContentType="application/vnd.openxmlformats-officedocument.drawingml.chartshapes+xml"/>
  <Override PartName="/xl/drawings/drawing35.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36.xml" ContentType="application/vnd.openxmlformats-officedocument.drawingml.chartshapes+xml"/>
  <Override PartName="/xl/drawings/drawing37.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38.xml" ContentType="application/vnd.openxmlformats-officedocument.drawingml.chartshapes+xml"/>
  <Override PartName="/xl/drawings/drawing39.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40.xml" ContentType="application/vnd.openxmlformats-officedocument.drawingml.chartshapes+xml"/>
  <Override PartName="/xl/drawings/drawing41.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42.xml" ContentType="application/vnd.openxmlformats-officedocument.drawingml.chartshapes+xml"/>
  <Override PartName="/xl/drawings/drawing43.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44.xml" ContentType="application/vnd.openxmlformats-officedocument.drawingml.chartshapes+xml"/>
  <Override PartName="/xl/drawings/drawing45.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46.xml" ContentType="application/vnd.openxmlformats-officedocument.drawingml.chartshapes+xml"/>
  <Override PartName="/xl/drawings/drawing47.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48.xml" ContentType="application/vnd.openxmlformats-officedocument.drawingml.chartshapes+xml"/>
  <Override PartName="/xl/drawings/drawing49.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50.xml" ContentType="application/vnd.openxmlformats-officedocument.drawingml.chartshapes+xml"/>
  <Override PartName="/xl/drawings/drawing51.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52.xml" ContentType="application/vnd.openxmlformats-officedocument.drawingml.chartshapes+xml"/>
  <Override PartName="/xl/drawings/drawing53.xml" ContentType="application/vnd.openxmlformats-officedocument.drawing+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54.xml" ContentType="application/vnd.openxmlformats-officedocument.drawingml.chartshapes+xml"/>
  <Override PartName="/xl/drawings/drawing55.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56.xml" ContentType="application/vnd.openxmlformats-officedocument.drawingml.chartshapes+xml"/>
  <Override PartName="/xl/drawings/drawing57.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58.xml" ContentType="application/vnd.openxmlformats-officedocument.drawingml.chartshapes+xml"/>
  <Override PartName="/xl/drawings/drawing59.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60.xml" ContentType="application/vnd.openxmlformats-officedocument.drawingml.chartshapes+xml"/>
  <Override PartName="/xl/drawings/drawing61.xml" ContentType="application/vnd.openxmlformats-officedocument.drawing+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62.xml" ContentType="application/vnd.openxmlformats-officedocument.drawingml.chartshapes+xml"/>
  <Override PartName="/xl/drawings/drawing63.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64.xml" ContentType="application/vnd.openxmlformats-officedocument.drawingml.chartshapes+xml"/>
  <Override PartName="/xl/drawings/drawing65.xml" ContentType="application/vnd.openxmlformats-officedocument.drawing+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66.xml" ContentType="application/vnd.openxmlformats-officedocument.drawingml.chartshapes+xml"/>
  <Override PartName="/xl/drawings/drawing67.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68.xml" ContentType="application/vnd.openxmlformats-officedocument.drawingml.chartshapes+xml"/>
  <Override PartName="/xl/drawings/drawing69.xml" ContentType="application/vnd.openxmlformats-officedocument.drawing+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70.xml" ContentType="application/vnd.openxmlformats-officedocument.drawingml.chartshapes+xml"/>
  <Override PartName="/xl/drawings/drawing71.xml" ContentType="application/vnd.openxmlformats-officedocument.drawing+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72.xml" ContentType="application/vnd.openxmlformats-officedocument.drawingml.chartshapes+xml"/>
  <Override PartName="/xl/drawings/drawing73.xml" ContentType="application/vnd.openxmlformats-officedocument.drawing+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74.xml" ContentType="application/vnd.openxmlformats-officedocument.drawingml.chartshapes+xml"/>
  <Override PartName="/xl/drawings/drawing75.xml" ContentType="application/vnd.openxmlformats-officedocument.drawing+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76.xml" ContentType="application/vnd.openxmlformats-officedocument.drawingml.chartshapes+xml"/>
  <Override PartName="/xl/drawings/drawing77.xml" ContentType="application/vnd.openxmlformats-officedocument.drawing+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78.xml" ContentType="application/vnd.openxmlformats-officedocument.drawingml.chartshapes+xml"/>
  <Override PartName="/xl/drawings/drawing79.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80.xml" ContentType="application/vnd.openxmlformats-officedocument.drawingml.chartshapes+xml"/>
  <Override PartName="/xl/drawings/drawing81.xml" ContentType="application/vnd.openxmlformats-officedocument.drawing+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82.xml" ContentType="application/vnd.openxmlformats-officedocument.drawingml.chartshapes+xml"/>
  <Override PartName="/xl/drawings/drawing83.xml" ContentType="application/vnd.openxmlformats-officedocument.drawing+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84.xml" ContentType="application/vnd.openxmlformats-officedocument.drawingml.chartshapes+xml"/>
  <Override PartName="/xl/drawings/drawing85.xml" ContentType="application/vnd.openxmlformats-officedocument.drawing+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86.xml" ContentType="application/vnd.openxmlformats-officedocument.drawingml.chartshapes+xml"/>
  <Override PartName="/xl/drawings/drawing87.xml" ContentType="application/vnd.openxmlformats-officedocument.drawing+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88.xml" ContentType="application/vnd.openxmlformats-officedocument.drawingml.chartshapes+xml"/>
  <Override PartName="/xl/drawings/drawing89.xml" ContentType="application/vnd.openxmlformats-officedocument.drawing+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90.xml" ContentType="application/vnd.openxmlformats-officedocument.drawingml.chartshapes+xml"/>
  <Override PartName="/xl/drawings/drawing91.xml" ContentType="application/vnd.openxmlformats-officedocument.drawing+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92.xml" ContentType="application/vnd.openxmlformats-officedocument.drawingml.chartshapes+xml"/>
  <Override PartName="/xl/drawings/drawing93.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94.xml" ContentType="application/vnd.openxmlformats-officedocument.drawingml.chartshapes+xml"/>
  <Override PartName="/xl/drawings/drawing95.xml" ContentType="application/vnd.openxmlformats-officedocument.drawing+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96.xml" ContentType="application/vnd.openxmlformats-officedocument.drawingml.chartshapes+xml"/>
  <Override PartName="/xl/drawings/drawing97.xml" ContentType="application/vnd.openxmlformats-officedocument.drawing+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98.xml" ContentType="application/vnd.openxmlformats-officedocument.drawingml.chartshapes+xml"/>
  <Override PartName="/xl/drawings/drawing99.xml" ContentType="application/vnd.openxmlformats-officedocument.drawing+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100.xml" ContentType="application/vnd.openxmlformats-officedocument.drawingml.chartshapes+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101.xml" ContentType="application/vnd.openxmlformats-officedocument.drawing+xml"/>
  <Override PartName="/xl/pivotTables/pivotTable6.xml" ContentType="application/vnd.openxmlformats-officedocument.spreadsheetml.pivotTable+xml"/>
  <Override PartName="/xl/drawings/drawing102.xml" ContentType="application/vnd.openxmlformats-officedocument.drawing+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theme/themeOverride1.xml" ContentType="application/vnd.openxmlformats-officedocument.themeOverrid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theme/themeOverride2.xml" ContentType="application/vnd.openxmlformats-officedocument.themeOverrid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theme/themeOverride3.xml" ContentType="application/vnd.openxmlformats-officedocument.themeOverrid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theme/themeOverride4.xml" ContentType="application/vnd.openxmlformats-officedocument.themeOverrid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theme/themeOverride5.xml" ContentType="application/vnd.openxmlformats-officedocument.themeOverrid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theme/themeOverride6.xml" ContentType="application/vnd.openxmlformats-officedocument.themeOverrid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theme/themeOverride7.xml" ContentType="application/vnd.openxmlformats-officedocument.themeOverrid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theme/themeOverride8.xml" ContentType="application/vnd.openxmlformats-officedocument.themeOverrid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theme/themeOverride9.xml" ContentType="application/vnd.openxmlformats-officedocument.themeOverrid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theme/themeOverride10.xml" ContentType="application/vnd.openxmlformats-officedocument.themeOverrid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theme/themeOverride11.xml" ContentType="application/vnd.openxmlformats-officedocument.themeOverrid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theme/themeOverride12.xml" ContentType="application/vnd.openxmlformats-officedocument.themeOverrid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theme/themeOverride13.xml" ContentType="application/vnd.openxmlformats-officedocument.themeOverrid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theme/themeOverride14.xml" ContentType="application/vnd.openxmlformats-officedocument.themeOverrid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theme/themeOverride15.xml" ContentType="application/vnd.openxmlformats-officedocument.themeOverrid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theme/themeOverride16.xml" ContentType="application/vnd.openxmlformats-officedocument.themeOverrid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theme/themeOverride17.xml" ContentType="application/vnd.openxmlformats-officedocument.themeOverrid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theme/themeOverride18.xml" ContentType="application/vnd.openxmlformats-officedocument.themeOverrid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theme/themeOverride19.xml" ContentType="application/vnd.openxmlformats-officedocument.themeOverrid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theme/themeOverride20.xml" ContentType="application/vnd.openxmlformats-officedocument.themeOverrid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theme/themeOverride21.xml" ContentType="application/vnd.openxmlformats-officedocument.themeOverrid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theme/themeOverride22.xml" ContentType="application/vnd.openxmlformats-officedocument.themeOverrid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theme/themeOverride23.xml" ContentType="application/vnd.openxmlformats-officedocument.themeOverrid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103.xml" ContentType="application/vnd.openxmlformats-officedocument.drawing+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104.xml" ContentType="application/vnd.openxmlformats-officedocument.drawingml.chartshapes+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105.xml" ContentType="application/vnd.openxmlformats-officedocument.drawingml.chartshapes+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106.xml" ContentType="application/vnd.openxmlformats-officedocument.drawingml.chartshapes+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drawings/drawing107.xml" ContentType="application/vnd.openxmlformats-officedocument.drawingml.chartshapes+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108.xml" ContentType="application/vnd.openxmlformats-officedocument.drawingml.chartshapes+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drawings/drawing109.xml" ContentType="application/vnd.openxmlformats-officedocument.drawingml.chartshapes+xml"/>
  <Override PartName="/xl/drawings/drawing110.xml" ContentType="application/vnd.openxmlformats-officedocument.drawing+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drawings/drawing111.xml" ContentType="application/vnd.openxmlformats-officedocument.drawingml.chartshapes+xml"/>
  <Override PartName="/xl/drawings/drawing112.xml" ContentType="application/vnd.openxmlformats-officedocument.drawing+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drawings/drawing113.xml" ContentType="application/vnd.openxmlformats-officedocument.drawingml.chartshapes+xml"/>
  <Override PartName="/xl/drawings/drawing114.xml" ContentType="application/vnd.openxmlformats-officedocument.drawing+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drawings/drawing115.xml" ContentType="application/vnd.openxmlformats-officedocument.drawingml.chartshapes+xml"/>
  <Override PartName="/xl/drawings/drawing116.xml" ContentType="application/vnd.openxmlformats-officedocument.drawing+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drawings/drawing117.xml" ContentType="application/vnd.openxmlformats-officedocument.drawingml.chartshapes+xml"/>
  <Override PartName="/xl/drawings/drawing118.xml" ContentType="application/vnd.openxmlformats-officedocument.drawing+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drawings/drawing119.xml" ContentType="application/vnd.openxmlformats-officedocument.drawingml.chartshapes+xml"/>
  <Override PartName="/xl/drawings/drawing120.xml" ContentType="application/vnd.openxmlformats-officedocument.drawing+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drawings/drawing121.xml" ContentType="application/vnd.openxmlformats-officedocument.drawingml.chartshapes+xml"/>
  <Override PartName="/xl/drawings/drawing122.xml" ContentType="application/vnd.openxmlformats-officedocument.drawing+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drawings/drawing123.xml" ContentType="application/vnd.openxmlformats-officedocument.drawingml.chartshapes+xml"/>
  <Override PartName="/xl/drawings/drawing124.xml" ContentType="application/vnd.openxmlformats-officedocument.drawing+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drawings/drawing125.xml" ContentType="application/vnd.openxmlformats-officedocument.drawingml.chartshapes+xml"/>
  <Override PartName="/xl/drawings/drawing126.xml" ContentType="application/vnd.openxmlformats-officedocument.drawing+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drawings/drawing127.xml" ContentType="application/vnd.openxmlformats-officedocument.drawingml.chartshapes+xml"/>
  <Override PartName="/xl/drawings/drawing128.xml" ContentType="application/vnd.openxmlformats-officedocument.drawing+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drawings/drawing129.xml" ContentType="application/vnd.openxmlformats-officedocument.drawingml.chartshapes+xml"/>
  <Override PartName="/xl/drawings/drawing130.xml" ContentType="application/vnd.openxmlformats-officedocument.drawing+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drawings/drawing131.xml" ContentType="application/vnd.openxmlformats-officedocument.drawingml.chartshapes+xml"/>
  <Override PartName="/xl/drawings/drawing132.xml" ContentType="application/vnd.openxmlformats-officedocument.drawing+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drawings/drawing133.xml" ContentType="application/vnd.openxmlformats-officedocument.drawingml.chartshapes+xml"/>
  <Override PartName="/xl/drawings/drawing134.xml" ContentType="application/vnd.openxmlformats-officedocument.drawing+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drawings/drawing135.xml" ContentType="application/vnd.openxmlformats-officedocument.drawingml.chartshapes+xml"/>
  <Override PartName="/xl/drawings/drawing136.xml" ContentType="application/vnd.openxmlformats-officedocument.drawing+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drawings/drawing137.xml" ContentType="application/vnd.openxmlformats-officedocument.drawingml.chartshapes+xml"/>
  <Override PartName="/xl/drawings/drawing138.xml" ContentType="application/vnd.openxmlformats-officedocument.drawing+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drawings/drawing139.xml" ContentType="application/vnd.openxmlformats-officedocument.drawingml.chartshapes+xml"/>
  <Override PartName="/xl/drawings/drawing140.xml" ContentType="application/vnd.openxmlformats-officedocument.drawing+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drawings/drawing141.xml" ContentType="application/vnd.openxmlformats-officedocument.drawingml.chartshapes+xml"/>
  <Override PartName="/xl/drawings/drawing142.xml" ContentType="application/vnd.openxmlformats-officedocument.drawing+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drawings/drawing143.xml" ContentType="application/vnd.openxmlformats-officedocument.drawingml.chartshapes+xml"/>
  <Override PartName="/xl/drawings/drawing144.xml" ContentType="application/vnd.openxmlformats-officedocument.drawing+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drawings/drawing145.xml" ContentType="application/vnd.openxmlformats-officedocument.drawingml.chartshapes+xml"/>
  <Override PartName="/xl/drawings/drawing146.xml" ContentType="application/vnd.openxmlformats-officedocument.drawing+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drawings/drawing147.xml" ContentType="application/vnd.openxmlformats-officedocument.drawingml.chartshapes+xml"/>
  <Override PartName="/xl/drawings/drawing148.xml" ContentType="application/vnd.openxmlformats-officedocument.drawing+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drawings/drawing149.xml" ContentType="application/vnd.openxmlformats-officedocument.drawingml.chartshapes+xml"/>
  <Override PartName="/xl/pivotTables/pivotTable10.xml" ContentType="application/vnd.openxmlformats-officedocument.spreadsheetml.pivotTable+xml"/>
  <Override PartName="/xl/drawings/drawing150.xml" ContentType="application/vnd.openxmlformats-officedocument.drawing+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theme/themeOverride24.xml" ContentType="application/vnd.openxmlformats-officedocument.themeOverride+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theme/themeOverride25.xml" ContentType="application/vnd.openxmlformats-officedocument.themeOverride+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theme/themeOverride26.xml" ContentType="application/vnd.openxmlformats-officedocument.themeOverride+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theme/themeOverride27.xml" ContentType="application/vnd.openxmlformats-officedocument.themeOverride+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theme/themeOverride28.xml" ContentType="application/vnd.openxmlformats-officedocument.themeOverride+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theme/themeOverride29.xml" ContentType="application/vnd.openxmlformats-officedocument.themeOverride+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theme/themeOverride30.xml" ContentType="application/vnd.openxmlformats-officedocument.themeOverrid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autoCompressPictures="0"/>
  <mc:AlternateContent xmlns:mc="http://schemas.openxmlformats.org/markup-compatibility/2006">
    <mc:Choice Requires="x15">
      <x15ac:absPath xmlns:x15ac="http://schemas.microsoft.com/office/spreadsheetml/2010/11/ac" url="D:\Desktop\"/>
    </mc:Choice>
  </mc:AlternateContent>
  <xr:revisionPtr revIDLastSave="0" documentId="13_ncr:1_{C0D7BD7C-9E09-48AC-A0BC-92D145250CC6}" xr6:coauthVersionLast="46" xr6:coauthVersionMax="46" xr10:uidLastSave="{00000000-0000-0000-0000-000000000000}"/>
  <bookViews>
    <workbookView xWindow="-120" yWindow="-120" windowWidth="20730" windowHeight="11160" tabRatio="864" activeTab="1" xr2:uid="{00000000-000D-0000-FFFF-FFFF00000000}"/>
  </bookViews>
  <sheets>
    <sheet name="Presentación" sheetId="13" r:id="rId1"/>
    <sheet name="Plan de acción 2020" sheetId="1" r:id="rId2"/>
    <sheet name="tablas dinamicas" sheetId="78" state="hidden" r:id="rId3"/>
    <sheet name="Listas desplegables" sheetId="2" state="hidden" r:id="rId4"/>
    <sheet name="Ajustes segundo trimestre" sheetId="74" r:id="rId5"/>
    <sheet name="Ajustes tercer trimestre" sheetId="121" r:id="rId6"/>
    <sheet name="Resumen plan por ejes temáticos" sheetId="126" r:id="rId7"/>
    <sheet name="PAAC" sheetId="130" r:id="rId8"/>
    <sheet name="PLAN ANUAL DE ADQUISICIONES" sheetId="133" r:id="rId9"/>
    <sheet name="PAACC" sheetId="119" state="hidden" r:id="rId10"/>
    <sheet name="avance g" sheetId="96" state="hidden" r:id="rId11"/>
    <sheet name="avance g EFICIENCIA" sheetId="99" state="hidden" r:id="rId12"/>
    <sheet name="ORG (2)" sheetId="91" state="hidden" r:id="rId13"/>
    <sheet name="ORG-EFI" sheetId="100" state="hidden" r:id="rId14"/>
    <sheet name="PLA (2)" sheetId="92" state="hidden" r:id="rId15"/>
    <sheet name="PLA-EFI" sheetId="101" state="hidden" r:id="rId16"/>
    <sheet name="TI (3)" sheetId="102" state="hidden" r:id="rId17"/>
    <sheet name="TI-EFI" sheetId="95" state="hidden" r:id="rId18"/>
    <sheet name="MED (2)" sheetId="97" state="hidden" r:id="rId19"/>
    <sheet name="MED-EFI" sheetId="103" state="hidden" r:id="rId20"/>
    <sheet name="CIG (2)" sheetId="81" state="hidden" r:id="rId21"/>
    <sheet name="CIG-EFI" sheetId="104" state="hidden" r:id="rId22"/>
    <sheet name="ALI (2)" sheetId="79" state="hidden" r:id="rId23"/>
    <sheet name="ALI-EFI" sheetId="105" state="hidden" r:id="rId24"/>
    <sheet name="EDI (2)" sheetId="83" state="hidden" r:id="rId25"/>
    <sheet name="EDI-EFI" sheetId="106" state="hidden" r:id="rId26"/>
    <sheet name="FOR (2)" sheetId="85" state="hidden" r:id="rId27"/>
    <sheet name="FOR-EFI" sheetId="107" state="hidden" r:id="rId28"/>
    <sheet name="GB (2)" sheetId="86" state="hidden" r:id="rId29"/>
    <sheet name="GB-EFI" sheetId="108" state="hidden" r:id="rId30"/>
    <sheet name="GM (2)" sheetId="87" state="hidden" r:id="rId31"/>
    <sheet name="GM-EFI" sheetId="109" state="hidden" r:id="rId32"/>
    <sheet name="INV (2)" sheetId="90" state="hidden" r:id="rId33"/>
    <sheet name="INV-EFI" sheetId="110" state="hidden" r:id="rId34"/>
    <sheet name="ADQ (2)" sheetId="98" state="hidden" r:id="rId35"/>
    <sheet name="ADQ-EFI" sheetId="111" state="hidden" r:id="rId36"/>
    <sheet name="COM (2)" sheetId="80" state="hidden" r:id="rId37"/>
    <sheet name="COM-EFI" sheetId="112" state="hidden" r:id="rId38"/>
    <sheet name="DIS (2)" sheetId="82" state="hidden" r:id="rId39"/>
    <sheet name="DIS-EFI" sheetId="113" state="hidden" r:id="rId40"/>
    <sheet name="FIN (2)" sheetId="84" state="hidden" r:id="rId41"/>
    <sheet name="FIN-EFI" sheetId="114" state="hidden" r:id="rId42"/>
    <sheet name="GD (2)" sheetId="88" state="hidden" r:id="rId43"/>
    <sheet name="GD-EFI" sheetId="115" state="hidden" r:id="rId44"/>
    <sheet name="INF (2)" sheetId="89" state="hidden" r:id="rId45"/>
    <sheet name="INF-EFI" sheetId="116" state="hidden" r:id="rId46"/>
    <sheet name="SC (2)" sheetId="93" state="hidden" r:id="rId47"/>
    <sheet name="SC-EFI" sheetId="117" state="hidden" r:id="rId48"/>
    <sheet name="TH (2)" sheetId="94" state="hidden" r:id="rId49"/>
    <sheet name="TH-EFI" sheetId="118" state="hidden" r:id="rId50"/>
    <sheet name="Hoja2" sheetId="77" state="hidden" r:id="rId51"/>
    <sheet name="Resumen" sheetId="75" state="hidden" r:id="rId52"/>
    <sheet name="PLAN DE SEGURIDAD Y PRIVACIDAD " sheetId="15" r:id="rId53"/>
    <sheet name="ESTRATEGIA CONFLICTO DE INTERÉS" sheetId="135" r:id="rId54"/>
    <sheet name="Gráficos" sheetId="64" state="hidden" r:id="rId55"/>
    <sheet name="%" sheetId="45" state="hidden" r:id="rId56"/>
    <sheet name="Avance General" sheetId="66" state="hidden" r:id="rId57"/>
    <sheet name="ORG" sheetId="35" state="hidden" r:id="rId58"/>
    <sheet name="PLA" sheetId="36" state="hidden" r:id="rId59"/>
    <sheet name="MEDI" sheetId="41" state="hidden" r:id="rId60"/>
    <sheet name="TI" sheetId="39" state="hidden" r:id="rId61"/>
    <sheet name="ALI" sheetId="23" state="hidden" r:id="rId62"/>
    <sheet name="EDI" sheetId="27" state="hidden" r:id="rId63"/>
    <sheet name="FOR" sheetId="29" state="hidden" r:id="rId64"/>
    <sheet name="GB" sheetId="30" state="hidden" r:id="rId65"/>
    <sheet name="GM" sheetId="31" state="hidden" r:id="rId66"/>
    <sheet name="INV" sheetId="34" state="hidden" r:id="rId67"/>
    <sheet name="COM" sheetId="24" state="hidden" r:id="rId68"/>
    <sheet name="DIS" sheetId="26" state="hidden" r:id="rId69"/>
    <sheet name="ADQ" sheetId="63" state="hidden" r:id="rId70"/>
    <sheet name="FIN" sheetId="28" state="hidden" r:id="rId71"/>
    <sheet name="GD" sheetId="32" state="hidden" r:id="rId72"/>
    <sheet name="INF" sheetId="33" state="hidden" r:id="rId73"/>
    <sheet name="SC" sheetId="37" state="hidden" r:id="rId74"/>
    <sheet name="TH" sheetId="38" state="hidden" r:id="rId75"/>
    <sheet name="CIG" sheetId="25" state="hidden" r:id="rId76"/>
    <sheet name="MED" sheetId="67" state="hidden" r:id="rId77"/>
    <sheet name="Informe PAAC" sheetId="71" state="hidden" r:id="rId78"/>
    <sheet name="Informe PAAC 2" sheetId="73" state="hidden" r:id="rId79"/>
  </sheets>
  <externalReferences>
    <externalReference r:id="rId80"/>
    <externalReference r:id="rId81"/>
    <externalReference r:id="rId82"/>
    <externalReference r:id="rId83"/>
    <externalReference r:id="rId84"/>
    <externalReference r:id="rId85"/>
    <externalReference r:id="rId86"/>
    <externalReference r:id="rId87"/>
  </externalReferences>
  <definedNames>
    <definedName name="_xlnm._FilterDatabase" localSheetId="4" hidden="1">'Ajustes segundo trimestre'!$A$2:$N$46</definedName>
    <definedName name="_xlnm._FilterDatabase" localSheetId="5" hidden="1">'Ajustes tercer trimestre'!$A$2:$N$24</definedName>
    <definedName name="_xlnm._FilterDatabase" localSheetId="54" hidden="1">Gráficos!$B$29:$H$29</definedName>
    <definedName name="_xlnm._FilterDatabase" localSheetId="8" hidden="1">'PLAN ANUAL DE ADQUISICIONES'!$B$17:$R$301</definedName>
    <definedName name="_xlnm._FilterDatabase" localSheetId="1" hidden="1">'Plan de acción 2020'!$A$4:$XBX$133</definedName>
    <definedName name="ACTIVIDADES_MISIONALES">'Listas desplegables'!$J$2</definedName>
    <definedName name="CONTROL_INTERNO">'Listas desplegables'!$I$2</definedName>
    <definedName name="DÍAS">[1]FÓRMULAS!$I$2:$I$6</definedName>
    <definedName name="DIRECCIONAMIENTO_ESTRATÉGICO_Y_PLANEACIÓN">'Listas desplegables'!$D$2:$D$3</definedName>
    <definedName name="ESTRATÉGICO">'Listas desplegables'!$D$14:$D$16</definedName>
    <definedName name="EVALUACIÓN">'Listas desplegables'!$D$17:$D$18</definedName>
    <definedName name="EVALUACIÓN_DE_RESULTADOS">'Listas desplegables'!$F$2</definedName>
    <definedName name="FUENTE_DE_LOS_RECURSOS">[1]FÓRMULAS!$K$2:$K$3</definedName>
    <definedName name="GC">[1]FÓRMULAS!$Q$2</definedName>
    <definedName name="GESTIÓN_CON_VALORES_PARA_RESULTADOS">'Listas desplegables'!$E$2:$E$10</definedName>
    <definedName name="GESTIÓN_DEL_CONOCIMIENTO" comment="POLITICAS DE LA DIMENSIÓN DE GESTION DEL CONOCIMIENTO" localSheetId="34">'[2]Listas desplegables'!$H$2</definedName>
    <definedName name="GESTIÓN_DEL_CONOCIMIENTO" comment="POLITICAS DE LA DIMENSIÓN DE GESTION DEL CONOCIMIENTO" localSheetId="35">'[2]Listas desplegables'!$H$2</definedName>
    <definedName name="GESTIÓN_DEL_CONOCIMIENTO" comment="POLITICAS DE LA DIMENSIÓN DE GESTION DEL CONOCIMIENTO" localSheetId="10">'[2]Listas desplegables'!$H$2</definedName>
    <definedName name="GESTIÓN_DEL_CONOCIMIENTO" comment="POLITICAS DE LA DIMENSIÓN DE GESTION DEL CONOCIMIENTO" localSheetId="11">'[2]Listas desplegables'!$H$2</definedName>
    <definedName name="GESTIÓN_DEL_CONOCIMIENTO" comment="POLITICAS DE LA DIMENSIÓN DE GESTION DEL CONOCIMIENTO" localSheetId="18">'[2]Listas desplegables'!$H$2</definedName>
    <definedName name="GESTIÓN_DEL_CONOCIMIENTO" comment="POLITICAS DE LA DIMENSIÓN DE GESTION DEL CONOCIMIENTO" localSheetId="19">'[2]Listas desplegables'!$H$2</definedName>
    <definedName name="GESTIÓN_DEL_CONOCIMIENTO" comment="POLITICAS DE LA DIMENSIÓN DE GESTION DEL CONOCIMIENTO" localSheetId="9">'[2]Listas desplegables'!$H$2</definedName>
    <definedName name="GESTIÓN_DEL_CONOCIMIENTO" comment="POLITICAS DE LA DIMENSIÓN DE GESTION DEL CONOCIMIENTO">'[3]Listas desplegables'!$H$2</definedName>
    <definedName name="GESTIÓN_DEL_CONOCIMIENTO_Y_LA_INNOVACIÓN">'Listas desplegables'!$H$2</definedName>
    <definedName name="INFORMACIÓN_Y_COMUNICACIÓN">'Listas desplegables'!$G$2:$G$4</definedName>
    <definedName name="MISIONAL">'Listas desplegables'!$D$19:$D$24</definedName>
    <definedName name="MODALIDAD_DE_CONTRATACIÓN">[1]FÓRMULAS!$J$2:$J$10</definedName>
    <definedName name="TALENTO_HUMANO">'Listas desplegables'!$C$2:$C$3</definedName>
    <definedName name="TIPOAJUSTE">[4]Hoja2!$B$54:$B$57</definedName>
    <definedName name="TRANSVERSAL">'Listas desplegables'!$D$25:$D$33</definedName>
  </definedNames>
  <calcPr calcId="191029"/>
  <pivotCaches>
    <pivotCache cacheId="0" r:id="rId88"/>
    <pivotCache cacheId="1" r:id="rId89"/>
    <pivotCache cacheId="2" r:id="rId90"/>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38" i="1" l="1"/>
  <c r="AF38" i="1"/>
  <c r="AE38" i="1"/>
  <c r="C11" i="133" l="1"/>
  <c r="J238" i="133"/>
  <c r="J186" i="133" l="1"/>
  <c r="J183" i="133"/>
  <c r="J167" i="133"/>
  <c r="J156" i="133"/>
  <c r="J99" i="133"/>
  <c r="J65" i="133" l="1"/>
  <c r="G116" i="126"/>
  <c r="G111" i="126"/>
  <c r="G104" i="126"/>
  <c r="G103" i="126"/>
  <c r="G86" i="126"/>
  <c r="G77" i="126"/>
  <c r="G76" i="126"/>
  <c r="G73" i="126"/>
  <c r="G67" i="126"/>
  <c r="G60" i="126"/>
  <c r="G56" i="126"/>
  <c r="G41" i="126"/>
  <c r="G29" i="126"/>
  <c r="G26" i="126"/>
  <c r="G22" i="126"/>
  <c r="G19" i="126"/>
  <c r="G11" i="126"/>
  <c r="G5" i="126"/>
  <c r="F131" i="126"/>
  <c r="E131" i="126"/>
  <c r="G4" i="126"/>
  <c r="Z110" i="1"/>
  <c r="Z105" i="1"/>
  <c r="Z104" i="1"/>
  <c r="Z103" i="1"/>
  <c r="Z102" i="1"/>
  <c r="Z101" i="1"/>
  <c r="Z100" i="1"/>
  <c r="Z99" i="1"/>
  <c r="Z98" i="1"/>
  <c r="Z18" i="1"/>
  <c r="Z83" i="1"/>
  <c r="Z75" i="1"/>
  <c r="Z74" i="1"/>
  <c r="Z71" i="1"/>
  <c r="Z65" i="1"/>
  <c r="Z58" i="1"/>
  <c r="Z54" i="1"/>
  <c r="Z40" i="1"/>
  <c r="Z29" i="1"/>
  <c r="Z26" i="1"/>
  <c r="Z21" i="1"/>
  <c r="Z20" i="1"/>
  <c r="Z19" i="1"/>
  <c r="Z22" i="1"/>
  <c r="Z6" i="1"/>
  <c r="G131" i="126" l="1"/>
  <c r="B156" i="119" l="1"/>
  <c r="B155" i="119"/>
  <c r="B135" i="119"/>
  <c r="B134" i="119" s="1"/>
  <c r="B112" i="119"/>
  <c r="B111" i="119"/>
  <c r="B86" i="119"/>
  <c r="B85" i="119"/>
  <c r="B61" i="119"/>
  <c r="B60" i="119"/>
  <c r="B37" i="119"/>
  <c r="B36" i="119"/>
  <c r="B10" i="119"/>
  <c r="B9" i="119"/>
  <c r="B10" i="118" l="1"/>
  <c r="B9" i="118" s="1"/>
  <c r="B10" i="117"/>
  <c r="B9" i="117" s="1"/>
  <c r="B10" i="116"/>
  <c r="B9" i="116" s="1"/>
  <c r="B10" i="115"/>
  <c r="B9" i="115" s="1"/>
  <c r="B10" i="114"/>
  <c r="B9" i="114" s="1"/>
  <c r="B10" i="113"/>
  <c r="B9" i="113" s="1"/>
  <c r="B10" i="112"/>
  <c r="B9" i="112" s="1"/>
  <c r="B10" i="111"/>
  <c r="B9" i="111" s="1"/>
  <c r="B10" i="110"/>
  <c r="B9" i="110" s="1"/>
  <c r="B10" i="109"/>
  <c r="B9" i="109" s="1"/>
  <c r="B10" i="108"/>
  <c r="B9" i="108" s="1"/>
  <c r="B10" i="107"/>
  <c r="B9" i="107" s="1"/>
  <c r="B10" i="106"/>
  <c r="B9" i="106" s="1"/>
  <c r="B10" i="105"/>
  <c r="B9" i="105" s="1"/>
  <c r="B10" i="104"/>
  <c r="B9" i="104"/>
  <c r="B10" i="103"/>
  <c r="B9" i="103" s="1"/>
  <c r="B10" i="102"/>
  <c r="B9" i="102" s="1"/>
  <c r="B10" i="101"/>
  <c r="B9" i="101" s="1"/>
  <c r="B10" i="100"/>
  <c r="B9" i="100" s="1"/>
  <c r="B112" i="99"/>
  <c r="B111" i="99" s="1"/>
  <c r="B86" i="99"/>
  <c r="B85" i="99"/>
  <c r="B61" i="99"/>
  <c r="B60" i="99" s="1"/>
  <c r="B37" i="99"/>
  <c r="B36" i="99" s="1"/>
  <c r="B10" i="99"/>
  <c r="B9" i="99" s="1"/>
  <c r="B10" i="98"/>
  <c r="B9" i="98" s="1"/>
  <c r="L4" i="78" l="1"/>
  <c r="K4" i="78"/>
  <c r="I5" i="78"/>
  <c r="I6" i="78"/>
  <c r="I7" i="78"/>
  <c r="K7" i="78" s="1"/>
  <c r="I8" i="78"/>
  <c r="I9" i="78"/>
  <c r="I10" i="78"/>
  <c r="I11" i="78"/>
  <c r="K11" i="78" s="1"/>
  <c r="I12" i="78"/>
  <c r="I13" i="78"/>
  <c r="I14" i="78"/>
  <c r="I15" i="78"/>
  <c r="K15" i="78" s="1"/>
  <c r="I16" i="78"/>
  <c r="I17" i="78"/>
  <c r="I18" i="78"/>
  <c r="I19" i="78"/>
  <c r="K19" i="78" s="1"/>
  <c r="I20" i="78"/>
  <c r="I21" i="78"/>
  <c r="I22" i="78"/>
  <c r="I23" i="78"/>
  <c r="K23" i="78" s="1"/>
  <c r="I24" i="78"/>
  <c r="I25" i="78"/>
  <c r="I26" i="78"/>
  <c r="I27" i="78"/>
  <c r="K27" i="78" s="1"/>
  <c r="I4" i="78"/>
  <c r="K26" i="78"/>
  <c r="K25" i="78"/>
  <c r="K24" i="78"/>
  <c r="K22" i="78"/>
  <c r="K21" i="78"/>
  <c r="K20" i="78"/>
  <c r="K18" i="78"/>
  <c r="K17" i="78"/>
  <c r="K16" i="78"/>
  <c r="K14" i="78"/>
  <c r="K13" i="78"/>
  <c r="K12" i="78"/>
  <c r="K10" i="78"/>
  <c r="K9" i="78"/>
  <c r="K8" i="78"/>
  <c r="K6" i="78"/>
  <c r="K5" i="78"/>
  <c r="J4" i="78" l="1"/>
  <c r="J5" i="78"/>
  <c r="L5" i="78" s="1"/>
  <c r="J6" i="78"/>
  <c r="L6" i="78" s="1"/>
  <c r="J7" i="78"/>
  <c r="L7" i="78" s="1"/>
  <c r="J8" i="78"/>
  <c r="L8" i="78" s="1"/>
  <c r="J9" i="78"/>
  <c r="L9" i="78" s="1"/>
  <c r="J10" i="78"/>
  <c r="L10" i="78" s="1"/>
  <c r="J11" i="78"/>
  <c r="L11" i="78" s="1"/>
  <c r="J12" i="78"/>
  <c r="L12" i="78" s="1"/>
  <c r="J13" i="78"/>
  <c r="L13" i="78" s="1"/>
  <c r="J14" i="78"/>
  <c r="L14" i="78" s="1"/>
  <c r="J15" i="78"/>
  <c r="L15" i="78" s="1"/>
  <c r="J16" i="78"/>
  <c r="L16" i="78" s="1"/>
  <c r="J17" i="78"/>
  <c r="L17" i="78" s="1"/>
  <c r="J18" i="78"/>
  <c r="L18" i="78" s="1"/>
  <c r="J19" i="78"/>
  <c r="L19" i="78" s="1"/>
  <c r="J20" i="78"/>
  <c r="L20" i="78" s="1"/>
  <c r="J21" i="78"/>
  <c r="L21" i="78" s="1"/>
  <c r="J22" i="78"/>
  <c r="L22" i="78" s="1"/>
  <c r="J23" i="78"/>
  <c r="L23" i="78" s="1"/>
  <c r="J24" i="78"/>
  <c r="L24" i="78" s="1"/>
  <c r="J25" i="78"/>
  <c r="L25" i="78" s="1"/>
  <c r="J26" i="78"/>
  <c r="L26" i="78" s="1"/>
  <c r="J27" i="78"/>
  <c r="L27" i="78" s="1"/>
  <c r="B10" i="97" l="1"/>
  <c r="B9" i="97" s="1"/>
  <c r="B112" i="96"/>
  <c r="B111" i="96" s="1"/>
  <c r="B86" i="96"/>
  <c r="B85" i="96" s="1"/>
  <c r="B61" i="96"/>
  <c r="B60" i="96" s="1"/>
  <c r="B37" i="96"/>
  <c r="B36" i="96" s="1"/>
  <c r="B10" i="96"/>
  <c r="B9" i="96" s="1"/>
  <c r="D5" i="78" l="1"/>
  <c r="F5" i="78" s="1"/>
  <c r="D6" i="78"/>
  <c r="F6" i="78" s="1"/>
  <c r="D7" i="78"/>
  <c r="F7" i="78" s="1"/>
  <c r="D8" i="78"/>
  <c r="E8" i="78" s="1"/>
  <c r="G8" i="78" s="1"/>
  <c r="D9" i="78"/>
  <c r="F9" i="78" s="1"/>
  <c r="D10" i="78"/>
  <c r="E10" i="78" s="1"/>
  <c r="G10" i="78" s="1"/>
  <c r="D11" i="78"/>
  <c r="F11" i="78" s="1"/>
  <c r="D12" i="78"/>
  <c r="F12" i="78" s="1"/>
  <c r="D13" i="78"/>
  <c r="F13" i="78" s="1"/>
  <c r="D14" i="78"/>
  <c r="F14" i="78" s="1"/>
  <c r="D15" i="78"/>
  <c r="E15" i="78" s="1"/>
  <c r="G15" i="78" s="1"/>
  <c r="D16" i="78"/>
  <c r="F16" i="78" s="1"/>
  <c r="D17" i="78"/>
  <c r="F17" i="78" s="1"/>
  <c r="D18" i="78"/>
  <c r="F18" i="78" s="1"/>
  <c r="D19" i="78"/>
  <c r="E19" i="78" s="1"/>
  <c r="G19" i="78" s="1"/>
  <c r="D20" i="78"/>
  <c r="F20" i="78" s="1"/>
  <c r="D21" i="78"/>
  <c r="F21" i="78" s="1"/>
  <c r="D22" i="78"/>
  <c r="F22" i="78" s="1"/>
  <c r="D23" i="78"/>
  <c r="E23" i="78" s="1"/>
  <c r="G23" i="78" s="1"/>
  <c r="D24" i="78"/>
  <c r="F24" i="78" s="1"/>
  <c r="D25" i="78"/>
  <c r="F25" i="78" s="1"/>
  <c r="D26" i="78"/>
  <c r="F26" i="78" s="1"/>
  <c r="D27" i="78"/>
  <c r="E27" i="78" s="1"/>
  <c r="G27" i="78" s="1"/>
  <c r="D4" i="78"/>
  <c r="E4" i="78" s="1"/>
  <c r="G4" i="78" s="1"/>
  <c r="B10" i="95"/>
  <c r="B9" i="95" s="1"/>
  <c r="B10" i="94"/>
  <c r="B9" i="94" s="1"/>
  <c r="B10" i="93"/>
  <c r="B9" i="93" s="1"/>
  <c r="B10" i="92"/>
  <c r="B9" i="92" s="1"/>
  <c r="B10" i="91"/>
  <c r="B9" i="91" s="1"/>
  <c r="B10" i="90"/>
  <c r="B9" i="90" s="1"/>
  <c r="B10" i="89"/>
  <c r="B9" i="89" s="1"/>
  <c r="B10" i="88"/>
  <c r="B9" i="88" s="1"/>
  <c r="B10" i="87"/>
  <c r="B9" i="87" s="1"/>
  <c r="B10" i="86"/>
  <c r="B9" i="86" s="1"/>
  <c r="B10" i="85"/>
  <c r="B9" i="85" s="1"/>
  <c r="B10" i="84"/>
  <c r="B9" i="84" s="1"/>
  <c r="B10" i="83"/>
  <c r="B9" i="83" s="1"/>
  <c r="B10" i="82"/>
  <c r="B9" i="82" s="1"/>
  <c r="B10" i="81"/>
  <c r="B9" i="81"/>
  <c r="B10" i="80"/>
  <c r="B9" i="80" s="1"/>
  <c r="B10" i="79"/>
  <c r="B9" i="79" s="1"/>
  <c r="E22" i="78" l="1"/>
  <c r="G22" i="78" s="1"/>
  <c r="E14" i="78"/>
  <c r="G14" i="78" s="1"/>
  <c r="E6" i="78"/>
  <c r="G6" i="78" s="1"/>
  <c r="E25" i="78"/>
  <c r="G25" i="78" s="1"/>
  <c r="E21" i="78"/>
  <c r="G21" i="78" s="1"/>
  <c r="E17" i="78"/>
  <c r="G17" i="78" s="1"/>
  <c r="E13" i="78"/>
  <c r="G13" i="78" s="1"/>
  <c r="E9" i="78"/>
  <c r="G9" i="78" s="1"/>
  <c r="E5" i="78"/>
  <c r="G5" i="78" s="1"/>
  <c r="F27" i="78"/>
  <c r="F23" i="78"/>
  <c r="F19" i="78"/>
  <c r="F15" i="78"/>
  <c r="F10" i="78"/>
  <c r="F8" i="78"/>
  <c r="E20" i="78"/>
  <c r="G20" i="78" s="1"/>
  <c r="E16" i="78"/>
  <c r="G16" i="78" s="1"/>
  <c r="E12" i="78"/>
  <c r="G12" i="78" s="1"/>
  <c r="F4" i="78"/>
  <c r="E26" i="78"/>
  <c r="G26" i="78" s="1"/>
  <c r="E18" i="78"/>
  <c r="G18" i="78" s="1"/>
  <c r="E24" i="78"/>
  <c r="G24" i="78" s="1"/>
  <c r="E11" i="78"/>
  <c r="G11" i="78" s="1"/>
  <c r="E7" i="78"/>
  <c r="G7" i="78" s="1"/>
  <c r="M2" i="1" l="1"/>
  <c r="B130" i="1" a="1"/>
  <c r="B131" i="1" a="1"/>
  <c r="B131" i="1" l="1"/>
  <c r="B130" i="1"/>
  <c r="C10" i="71" l="1"/>
  <c r="B10" i="67" l="1"/>
  <c r="B9" i="67" s="1"/>
  <c r="B37" i="66" l="1"/>
  <c r="B36" i="66" s="1"/>
  <c r="B112" i="66"/>
  <c r="B111" i="66" s="1"/>
  <c r="B86" i="66"/>
  <c r="B85" i="66" s="1"/>
  <c r="L7" i="45"/>
  <c r="B61" i="66"/>
  <c r="B60" i="66" s="1"/>
  <c r="K11" i="45"/>
  <c r="M11" i="45" s="1"/>
  <c r="L11" i="45"/>
  <c r="K8" i="45"/>
  <c r="M8" i="45" s="1"/>
  <c r="L8" i="45"/>
  <c r="K9" i="45"/>
  <c r="M9" i="45" s="1"/>
  <c r="L9" i="45"/>
  <c r="K10" i="45"/>
  <c r="M10" i="45" s="1"/>
  <c r="L10" i="45"/>
  <c r="K7" i="45"/>
  <c r="M7" i="45" s="1"/>
  <c r="B10" i="66"/>
  <c r="B9" i="66" s="1"/>
  <c r="B10" i="63" l="1"/>
  <c r="B9" i="63" s="1"/>
  <c r="D8" i="45" l="1"/>
  <c r="F8" i="45" s="1"/>
  <c r="E8" i="45"/>
  <c r="D9" i="45"/>
  <c r="F9" i="45" s="1"/>
  <c r="E9" i="45"/>
  <c r="D10" i="45"/>
  <c r="F10" i="45" s="1"/>
  <c r="E10" i="45"/>
  <c r="D11" i="45"/>
  <c r="F11" i="45" s="1"/>
  <c r="E11" i="45"/>
  <c r="D12" i="45"/>
  <c r="F12" i="45" s="1"/>
  <c r="E12" i="45"/>
  <c r="D13" i="45"/>
  <c r="F13" i="45" s="1"/>
  <c r="E13" i="45"/>
  <c r="D14" i="45"/>
  <c r="F14" i="45" s="1"/>
  <c r="E14" i="45"/>
  <c r="D15" i="45"/>
  <c r="F15" i="45" s="1"/>
  <c r="E15" i="45"/>
  <c r="D16" i="45"/>
  <c r="F16" i="45" s="1"/>
  <c r="E16" i="45"/>
  <c r="D17" i="45"/>
  <c r="F17" i="45" s="1"/>
  <c r="E17" i="45"/>
  <c r="D18" i="45"/>
  <c r="F18" i="45" s="1"/>
  <c r="E18" i="45"/>
  <c r="D19" i="45"/>
  <c r="F19" i="45" s="1"/>
  <c r="E19" i="45"/>
  <c r="D20" i="45"/>
  <c r="F20" i="45" s="1"/>
  <c r="E20" i="45"/>
  <c r="D21" i="45"/>
  <c r="F21" i="45" s="1"/>
  <c r="E21" i="45"/>
  <c r="D22" i="45"/>
  <c r="F22" i="45" s="1"/>
  <c r="E22" i="45"/>
  <c r="D23" i="45"/>
  <c r="F23" i="45" s="1"/>
  <c r="E23" i="45"/>
  <c r="D24" i="45"/>
  <c r="F24" i="45" s="1"/>
  <c r="E24" i="45"/>
  <c r="D25" i="45"/>
  <c r="F25" i="45" s="1"/>
  <c r="E25" i="45"/>
  <c r="D26" i="45"/>
  <c r="F26" i="45" s="1"/>
  <c r="E26" i="45"/>
  <c r="E7" i="45"/>
  <c r="D7" i="45"/>
  <c r="F7" i="45" s="1"/>
  <c r="B10" i="41" l="1"/>
  <c r="B15" i="41"/>
  <c r="B9" i="41"/>
  <c r="B10" i="39"/>
  <c r="B15" i="39"/>
  <c r="A15" i="39"/>
  <c r="B9" i="39"/>
  <c r="B10" i="38"/>
  <c r="B15" i="38" s="1"/>
  <c r="B10" i="37"/>
  <c r="B15" i="37"/>
  <c r="A15" i="37"/>
  <c r="B9" i="37"/>
  <c r="B10" i="36"/>
  <c r="A15" i="36" s="1"/>
  <c r="B15" i="36"/>
  <c r="B10" i="35"/>
  <c r="B15" i="35"/>
  <c r="A15" i="35"/>
  <c r="B9" i="35"/>
  <c r="B10" i="34"/>
  <c r="A15" i="34" s="1"/>
  <c r="B15" i="34"/>
  <c r="B10" i="33"/>
  <c r="B15" i="33" s="1"/>
  <c r="B10" i="32"/>
  <c r="B15" i="32"/>
  <c r="B9" i="32"/>
  <c r="B10" i="31"/>
  <c r="B15" i="31" s="1"/>
  <c r="A15" i="31"/>
  <c r="B10" i="30"/>
  <c r="B15" i="30"/>
  <c r="A15" i="30"/>
  <c r="B9" i="30"/>
  <c r="B10" i="29"/>
  <c r="B9" i="29"/>
  <c r="B10" i="28"/>
  <c r="B15" i="28" s="1"/>
  <c r="B10" i="27"/>
  <c r="B15" i="27" s="1"/>
  <c r="A15" i="27"/>
  <c r="B9" i="27"/>
  <c r="B10" i="26"/>
  <c r="B15" i="26" s="1"/>
  <c r="B10" i="25"/>
  <c r="A15" i="25" s="1"/>
  <c r="B15" i="25"/>
  <c r="B10" i="24"/>
  <c r="B15" i="24"/>
  <c r="B10" i="23"/>
  <c r="A15" i="23" s="1"/>
  <c r="B15" i="23"/>
  <c r="B9" i="23"/>
  <c r="Z5" i="1"/>
  <c r="Z10" i="1"/>
  <c r="T105" i="1"/>
  <c r="A15" i="29"/>
  <c r="B9" i="25"/>
  <c r="B15" i="29"/>
  <c r="B9" i="34"/>
  <c r="A15" i="32"/>
  <c r="B9" i="33"/>
  <c r="B9" i="24"/>
  <c r="B9" i="31"/>
  <c r="A15" i="33"/>
  <c r="A15" i="24"/>
  <c r="A15" i="41"/>
  <c r="B7" i="1" a="1"/>
  <c r="B111" i="1" a="1"/>
  <c r="B9" i="1" a="1"/>
  <c r="B110" i="1" a="1"/>
  <c r="B116" i="1" a="1"/>
  <c r="B9" i="38" l="1"/>
  <c r="B9" i="26"/>
  <c r="B9" i="28"/>
  <c r="A15" i="26"/>
  <c r="A15" i="28"/>
  <c r="B9" i="36"/>
  <c r="A15" i="38"/>
  <c r="B7" i="1"/>
  <c r="B9" i="1"/>
  <c r="B111" i="1"/>
  <c r="B116" i="1"/>
  <c r="B110" i="1"/>
</calcChain>
</file>

<file path=xl/sharedStrings.xml><?xml version="1.0" encoding="utf-8"?>
<sst xmlns="http://schemas.openxmlformats.org/spreadsheetml/2006/main" count="7693" uniqueCount="1693">
  <si>
    <t xml:space="preserve">PLAN DE ACCIÓN INSTITUTO CARO Y CUERVO </t>
  </si>
  <si>
    <t>APROBADO POR:</t>
  </si>
  <si>
    <t>SE APRUEBAN AJUSTES POR MEDIO DE SOLICITUDES DE AJUSTES PLAN DE ACCIÓN APROBADOS POR LA DIRECCIÓN GENERAL, SE REALIZA AJUSTE A LAS FECHAS DE FECHA DE ENTREGA DE META O PRODUCTO PARA QUE COINCIDAN CON LA TRIMESTRALIZACIÓN PLANEADA Y SE ACTUALIZAN LOS OBJETIVOS ESTRATÉGICOS DE ACUERDO G2:N3</t>
  </si>
  <si>
    <t>FECHA DE APROBACIÓN:</t>
  </si>
  <si>
    <t>EN CUMPLIMIENTO AL ARTÍCULO 74 DE LA LEY 1474 DE 2011, EL INSTITUTO CARO Y CUERVO PRESENTA A LA COMUNIDAD EL PLAN DE ACCIÓN INSTITUCIONAL QUE REGIRÁ DURANTE LA VIGENCIA FISCAL DEL 2020. ASÍ PRETENDE TAMBIÉN DAR CUMPLIMIENTO AL DECRETO 612 DE 2018, MEDIANTE LA UNIFICACIÓN DE LOS DIFERENTES PLANES INSTITUCIONALES VIGENTES EN EL INSTITUTO.</t>
  </si>
  <si>
    <t>VERSIÓN</t>
  </si>
  <si>
    <t>DESCRIPCIÓN DE LAS  MODIFICACIONES</t>
  </si>
  <si>
    <t>FUENTE DE LA MODIFICACIÓN</t>
  </si>
  <si>
    <t>1.0</t>
  </si>
  <si>
    <t xml:space="preserve">VERSIÓN INICIAL DEL PLAN DE ACCIÓN PUESTA EN CONSULTA A LA CIUDADANÍA EN DICIEMBRE 13 DE 2019 Y APROBADA </t>
  </si>
  <si>
    <t>VERSIÓN INICIAL</t>
  </si>
  <si>
    <t>NOTA: PARA CONSULTAR LAS ACTIVIDADES ARTICULADAS PUEDE FILTRAR EN LA HOJA PLAN DE ACCIÓN EL RESPECTIVO PLAN SUBSIDIARIO QUE CONSULTA</t>
  </si>
  <si>
    <t>ARTICULACIÓN DECRETO 612 DE 2018 MIPG</t>
  </si>
  <si>
    <t>INFORMACIÓN DE ACTIVIDADES</t>
  </si>
  <si>
    <t xml:space="preserve">        </t>
  </si>
  <si>
    <t xml:space="preserve">VALOR ASIGNADO SEGÚN PLAN ANUAL DE ADQUISICIONES POR RUBRO </t>
  </si>
  <si>
    <t>DIMENSIÓN MIPG</t>
  </si>
  <si>
    <t>POLÍTICA</t>
  </si>
  <si>
    <t>OBJETIVO ESTRATÉGICO</t>
  </si>
  <si>
    <t>TIPO DE PROCESO</t>
  </si>
  <si>
    <t>PROCESO</t>
  </si>
  <si>
    <r>
      <t>PLANES SUBSIDIARIO</t>
    </r>
    <r>
      <rPr>
        <b/>
        <sz val="12"/>
        <rFont val="Calibri"/>
        <family val="2"/>
        <scheme val="minor"/>
      </rPr>
      <t>S DEL</t>
    </r>
    <r>
      <rPr>
        <b/>
        <sz val="12"/>
        <color theme="1"/>
        <rFont val="Calibri"/>
        <family val="2"/>
        <scheme val="minor"/>
      </rPr>
      <t xml:space="preserve"> DECRETO 612 DE 2018</t>
    </r>
  </si>
  <si>
    <t>PLANES SUBSIDIARIOS DEL DECRETO 612 DE 2018 (2)</t>
  </si>
  <si>
    <t xml:space="preserve">OTROS PLANES </t>
  </si>
  <si>
    <t>COMPONENTE PAAC 
(SI APLICA)</t>
  </si>
  <si>
    <t>SUBCOMPONENTE/RUTA PAAC 
(SI APLICA)</t>
  </si>
  <si>
    <t>SEDE</t>
  </si>
  <si>
    <t>CONSECUTIVO DE META</t>
  </si>
  <si>
    <t>CLASIFICACIÓN TEMÁTICA</t>
  </si>
  <si>
    <t>ACCIONES</t>
  </si>
  <si>
    <t xml:space="preserve"> META</t>
  </si>
  <si>
    <t>LÍNEA BASE</t>
  </si>
  <si>
    <t>JUSTIFICACIÓN DE LA META</t>
  </si>
  <si>
    <t>ACTIVIDADES PRINCIPALES REQUERIDAS PARA ALCANZAR LA META</t>
  </si>
  <si>
    <t>FECHA DE INICIO
de/mm/yaaa</t>
  </si>
  <si>
    <t>FECHA DE ENTREGA DE META O PRODUCTO
de/mm/aaaa</t>
  </si>
  <si>
    <t>ENTREGABLES PRIMER TRIMESTRE</t>
  </si>
  <si>
    <t>ENTREGABLES SEGUNDO TRIMESTRE</t>
  </si>
  <si>
    <t>ENTREGABLES TERCER TRIMESTRE</t>
  </si>
  <si>
    <t>ENTREGABLES CUARTO TRIMESTRE</t>
  </si>
  <si>
    <t xml:space="preserve">META REGISTRADA A NIVEL SECTORIAL O DE PLAN </t>
  </si>
  <si>
    <t>META REGISTRADA EN PROYECTOS DE INVERSIÓN</t>
  </si>
  <si>
    <t>CARGO / ROL DEL RESPONSABLE</t>
  </si>
  <si>
    <t>VALOR PROGRAMADO SEGÚN PLAN DE ADQUISICIONES PRESUPUESTO DE INVERSIÓN</t>
  </si>
  <si>
    <t>VALOR PROGRAMADO SEGÚN PLAN DE ADQUISICIONES PRESUPUESTO DE FUNCIONAMIENTO</t>
  </si>
  <si>
    <t>VALOR TOTAL</t>
  </si>
  <si>
    <t>GESTIÓN_DEL_CONOCIMIENTO_Y_LA_INNOVACIÓN</t>
  </si>
  <si>
    <t>GESTIÓN DEL CONOCIMIENTO Y LA INNOVACIÓN</t>
  </si>
  <si>
    <t>5. FORTALECER LA GESTIÓN ADMINISTRATIVA INCORPORANDO NUEVAS Y MEJORES PRÁCTICAS QUE PERMITAN GENERAR EFICIENCIA EN EL DESARROLLO DE LAS FUNCIONES INSTITUCIONALES</t>
  </si>
  <si>
    <t>TRANSVERSAL</t>
  </si>
  <si>
    <t>ADQUISICIONES</t>
  </si>
  <si>
    <t>PLAN ANTICORRUPCIÓN Y DE ATENCIÓN AL CIUDADANO</t>
  </si>
  <si>
    <t>PLAN DE GASTO PÚBLICO</t>
  </si>
  <si>
    <t>NO APLICA</t>
  </si>
  <si>
    <t>PAAC - COMPONENTE 6: INICIATIVAS ADICIONALES</t>
  </si>
  <si>
    <t>6.1 INICIATIVAS ADICIONALES</t>
  </si>
  <si>
    <t>LAS DOS SEDES</t>
  </si>
  <si>
    <t>FORTALECER LA TRANSPARENCIA DE LA EJECUCIÓN CONTRACTUAL</t>
  </si>
  <si>
    <t>REALIZAR ACTIVIDADES DE SOCIALIZACIÓN SOBRE LA IMPORTANCIA Y RESPONSABILIDADES QUE IMPLICAN EL EJERCICIO DE LA SUPERVISIÓN Y EL APOYO A LA MISMA.</t>
  </si>
  <si>
    <t>ES NECESARIO QUE LOS SUPERVISORES Y QUIENES BRINDAN APOYO A LA SUPERVISIÓN, TOMEN CONCIENCIA DE LA IMPORTANCIA Y LA RESPONSABILIDAD QUE IMPLICA EL EJERCICIO DE ESTA LABOR.</t>
  </si>
  <si>
    <t>PREPARAR Y REALIZAR SOCIALIZACIÓN</t>
  </si>
  <si>
    <t>NO HAY ACTIVIDADES PROGRAMADAS PARA ESTE TRIMESTRE</t>
  </si>
  <si>
    <t>NO</t>
  </si>
  <si>
    <t>COORDINADOR(A) DE GESTIÓN CONTRACTUAL</t>
  </si>
  <si>
    <t>SATISFACTORIO</t>
  </si>
  <si>
    <t>INFORMACIÓN_Y_COMUNICACIÓN</t>
  </si>
  <si>
    <t>TRANSPARENCIA, ACCESO A LA INFORMACIÓN PÚBLICA Y LUCHA CONTRA LA CORRUPCIÓN</t>
  </si>
  <si>
    <t>1. FORTALECER LOS PROGRAMAS ACADÉMICOS DE POSGRADO PARA CONSTRUIR UNA COMUNIDAD ACADÉMICA QUE CONTRIBUYA A LA SALVAGUARDIA DEL PATRIMONIO LINGÜÍSTICO</t>
  </si>
  <si>
    <t>MISIONAL</t>
  </si>
  <si>
    <t>ALIANZAS</t>
  </si>
  <si>
    <t>PLANES MISIONALES</t>
  </si>
  <si>
    <t>CASA CUERVO URISARRI</t>
  </si>
  <si>
    <t>ASESOR ALIANZAS</t>
  </si>
  <si>
    <t>INSATISFACTORIO</t>
  </si>
  <si>
    <t>ACTIVIDADES_MISIONALES</t>
  </si>
  <si>
    <t>ACTIVIDADES MISIONALES</t>
  </si>
  <si>
    <t>SISTEMA INTEGRADO DE GESTIÓN</t>
  </si>
  <si>
    <t>DOCUMENTAR LA POLÍTICA DE INTERNACIONALIZACIÓN</t>
  </si>
  <si>
    <t>NO REGISTRA LÍNEA BASE</t>
  </si>
  <si>
    <t xml:space="preserve">ES NECESARIO QUE EL INSTITUTO CARO Y CUERVO COMO ESTABLECIMIENTO PÚBLICO QUE ADELANTA PROGRAMAS DE EDUCACIÓN SUPERIOR CUENTE CON UNA POLÍTICA DE INTERNACIONALIZACIÓN QUE PERMITA A SUS ESTUDIANTES, PROFESORES E INVESTIGADORES DESARROLLAR CAPACIDADES Y COMPETENCIAS EN UN ÁMBITO INTERNACIONAL Y PERMITA LA INTERACCIÓN CON DIFERENTES CULTURAS PERMITIENDO UNA VISIÓN GLOBAL. </t>
  </si>
  <si>
    <t>LEVANTAMIENTO DE LA INFORMACIÓN, ELABORACIÓN DE LA POLÍTICA, APROBACIÓN Y DIVULGACIÓN DE LA POLÍTICA</t>
  </si>
  <si>
    <t>31/09/2020</t>
  </si>
  <si>
    <t>PLAN DE FORMACIÓN</t>
  </si>
  <si>
    <t>PROYECTOS CONJUNTOS RESULTADO DE LA SUSCRIPCIÓN DE CONVENIOS</t>
  </si>
  <si>
    <t>REALIZAR PROYECTOS Y PRODUCTOS  COMO RESULTADO DE LA SUSCRIPCIÓN DE CONVENIOS</t>
  </si>
  <si>
    <t>EN LA SUSCRIPCIÓN DE CONVENIOS SE AUNAN ESFUEROS PARA REALIZAR ACCIONES CONJUNTAS, EL RESULTADO DE ESTAS ACCIONES SON PROYECTOS QUE APORTAN  A LAS ACTIVIDADES MISIONALES DE LAS PARTES</t>
  </si>
  <si>
    <t>ESTRUCTURACIÓN Y FIRMA DE CONVENIOS, SUPERVISIÓN Y MONITOREO DE LOS CONVENIOS.</t>
  </si>
  <si>
    <t>GESTIÓN DOCUMENTAL</t>
  </si>
  <si>
    <t>ELABORACIÓN Y DIVULGACIÓN DE LOS DOCUMENTOS FALTANTES O INCOMPLETOS</t>
  </si>
  <si>
    <t xml:space="preserve"> REALIZAR LA DOCUMENTACIÓN REQUERIDA PARA EL DESARROLLO DEL PROCESO DE ALIANZAS</t>
  </si>
  <si>
    <t>ES NECESARIO QUE TODOS LAS GUÍAS, MANUALES Y PLANES ESTEN ACORDES CON LO REQUERIDOS PARA EL DESEMPEÑO DEL ÁREA</t>
  </si>
  <si>
    <t xml:space="preserve">LEVANTAMIENTO DE LA INFORMACIÓN PARA LA CREACIÓN DE DOCUMENTOS, REVISIÓN DE LA NORMATIVIDAD, ELABORACIÓN DE GUÍAS, MANUALES, PLANES Y PROCEDIMIENTOS  </t>
  </si>
  <si>
    <t>INCONCLUSO</t>
  </si>
  <si>
    <t>2. ACTUALIZAR LOS PROGRAMAS ACADÉMICOS QUE OFRECE EL INSTITUTO CON CARACTERÍSTICAS SENSIBLES A LAS CRISIS DEL SECTOR EDUCATIVO GARANTIZANDO LA GESTIÓN DE REDUCCIÓN DEL RIESGO DE DESERCIÓN.</t>
  </si>
  <si>
    <t>PAAC - COMPONENTE 5: TRANSPARENCIA Y ACCESO DE LA INFORMACIÓN</t>
  </si>
  <si>
    <t>5.1  LINEAMIENTOS DE TRANSPARENCIA ACTIVA</t>
  </si>
  <si>
    <t>GESTIÓN DEL CONOCIMIENTO Y LA INNOVACIÓN  A TRAVÉS DE LA INFORMACIÓN PARA MOVILIDAD Y COOPERACIÓN</t>
  </si>
  <si>
    <t xml:space="preserve">REALIZAR SOCIALIZACIÓN DE ESTRATEGIAS PARA ACCEDER A BECAS </t>
  </si>
  <si>
    <t>EL PROCESO DE ALIANZAS  COMO ÁREA ENCARGADA DE LA DIVULGACIÓN DE LA INFORMACIÓN SOBRE MOVILIDAD, ESTARÁ ENCARGADO DE REALIZAR UNA SOCIALIZACIÓN PARA INFORMAR A TODAS LAS PERSONAS INTERESADAS LOS PARÁMETROS PARA PODER ACCEDER A LAS DIFERENTES OPORTUNIDADES DE ESTUDIO, Y PASANTÍAS  PUBLICADAS COMO RESULTADO DEL PROCESO DE ALIANZAS.</t>
  </si>
  <si>
    <t xml:space="preserve">LEVANTAMIENTO DE LA INFORMACIÓN SOBRE LAS BECAS DE INTERÉS PARA ESTUDIANTES, PROFESORES Y FUNCIONARIOS, LOGÍSTICA DE LA SOCIALIZACIÓN,  REALIZACIÓN DE LA SOCIALIZACIÓN. </t>
  </si>
  <si>
    <t>REALIZACIÓN DE UNA (1) SOCIALIZACIÓN</t>
  </si>
  <si>
    <t>4. DESARROLLAR LA RELACIÓN ENTRE PATRIMONIO Y CULTURA PARA GENERAR SENTIDOS, SIGNIFICADOS E INTERPRETACIONES DE NUESTRO ENTORNO Y DIARIO VIVIR MEDIANTE LA PROMOCIÓN, VALORIZACIÓN Y TRANSMISIÓN DE LAS DISTINTAS FORMAS DEL PATRIMONIO</t>
  </si>
  <si>
    <t>PLAN EDITORIAL</t>
  </si>
  <si>
    <t>COMUNICACIONES</t>
  </si>
  <si>
    <t>ELABORACIÓN Y SEGUIMIENTO DE LA ESTRATEGIA DE COMUNICACIÓN INTERNA Y EXTERNA DE LA VIGENCIA 2020</t>
  </si>
  <si>
    <t>DIVULGAR Y/O DAR CUBRIMIENTO OPORTUNAMENTE  A LAS ACTIVIDADES PLANEADAS POR EL ICC DURANTE EL AÑO 2020</t>
  </si>
  <si>
    <t xml:space="preserve">ESTABLECER LA RUTA A SEGUIR EN COMUNICACIONES ES MUY IMPORTANTE PARA DAR CUMPLIMIENTO A LOS OBJETIVOS DE DIVULGACIÓN DURANTE EL 2020. HACER EL SEGUIMIENTO DE LOS MISMA GARANTIZA EL ÉXITO DE LAS ACCIONES PLANTEADAS </t>
  </si>
  <si>
    <t>RECOLECTAR LAS ACTIVIDADES GENERALES QUE TENDRÁ EL ICC EN 2020 PARA CONSTRUIR LA ESTRATEGIA DE COMUNICACIÓN INTERNA Y EXTERNA. HACER REUNIONES DE SEGUIMIENTO PARA EL CUMPLIMIENTO DE LA MISMA.</t>
  </si>
  <si>
    <t xml:space="preserve">SI </t>
  </si>
  <si>
    <t xml:space="preserve">SUBDIRECTOR(A) ACADÉMICO </t>
  </si>
  <si>
    <t>DIVULGACIÓN DE PLANES Y PROYECTOS RELACIONADOS CON LAS LÍNEAS DE INVESTIGACIÓN Y EL SELLO EDITORIAL DEL ICC</t>
  </si>
  <si>
    <t>REALIZAR ACTIVIDADES DE DIVULGACIÓN A NIVEL INTERNO Y EXTERNO RELACIONADAS CON LAS LÍNEAS DE INVESTIGACIÓN Y EL SELLO EDITORIAL DEL ICC</t>
  </si>
  <si>
    <t xml:space="preserve">
DESDE CADA LÍNEA DE INVESTIGACIÓN SE PLANTEAN PROBLEMAS LINGUÍSTICOS Y LITERARIOS QUE LA COMUNIDAD QUISIERA CONOCER. ES DE GRAN IMPORTANCIA DIVULGAR LOS LIBROS QUE PRESENTA EL SELLO EDITORIAL PARA QUE EL PÚBLICO LOS PUEDA ADQUIRIR Y TAMBIÉN DAR A CONOCER EL QUE HACER DEL ICC
</t>
  </si>
  <si>
    <t>RECOLECTAR LA INFORMACIÓN CON EL SUBDIRECTOR ACADÉMICO Y LOS INVESTIGADORES PARA ELABORAR UNA VEZ POR MES, CONTENIDOS RELAICONADOS CON LÍNEAS DE INVETSIGACIÓN Y SELLO EDITORIAL ICC</t>
  </si>
  <si>
    <t>EVIDENCIAS DE DIVULGACIÓN DE DOS TEMAS RELACIONADAS CON LAS LÍNEAS DE INVESTIGACIÓN O EL SELLO EDITORIAL DEL ICC</t>
  </si>
  <si>
    <t>EVIDENCIAS DE DIVULGACIÓN DE CUATRO TEMAS RELACIONADAS CON LAS LÍNEAS DE INVESTIGACIÓN O EL SELLO EDITORIAL DEL ICC</t>
  </si>
  <si>
    <t>GENERACIÓN DE CONTENIDO MULTIMEDIA  ACERCA DEL QUE HACER DEL ICC PARA SER DIVULGADO POR LOS CANALES DIGITALES DEL ICC</t>
  </si>
  <si>
    <t>CREAR CONTENIDO MODERNO Y DINÁMICO PARA LLEGAR A OTROS PÚBLICOS CON LA INFORMACIÓN DEL ICC</t>
  </si>
  <si>
    <t xml:space="preserve">LAS NUEVAS GENERACIONES DEMANDAN UN CONTENIDO DE MAYOR CALIDAD PARA PODER ENTERARSE DE LO QUE HACEN LAS ENTIDADES PÚBLICOS. NUESTRO DEBER ES DOCUMENTAR E INFORMAR, DE MANERA MÁS CREATIVA, PARA QUE EL PÚBLICO SE ENTERE DE LO QUE HACEMOS </t>
  </si>
  <si>
    <t xml:space="preserve">CONTAR CON UN DISEÑADOR, REALIZADOR MULTIMEDIA Y GESTOR DE REDES SOCIALES CREATIVO Y DINÁMICO, PARA USAR LA INFORMACIÓN QUE SE GENERA EN EL ICC Y CONVERTIRLA A FORMATOS MULTIMEDIA MÁS ATRACTIVOS PARA LAS AUDIENCIAS </t>
  </si>
  <si>
    <t>INFORME DONDE SE RELACIONEN ENTRE 15 Y 20 CONTENIDOS MULTIMEDIA EN LOS CANALES DE COMUNICACIÓN DIGITAL DEL ICC</t>
  </si>
  <si>
    <t xml:space="preserve">CONTENIDO CULTURAL Y ACADÉMICO DIARIO EN LA EMISORA VIRTUAL: CYC RADIO </t>
  </si>
  <si>
    <t>DIVULGAR EN LA PÁGINA WEB DEL ICC LA PARRILLA DE PROGRAMACIÓN DE LA EMISORA CYC RADIO</t>
  </si>
  <si>
    <t>DISEÑAR Y DAR A CONOCER LA PARRILLA DE PROGRAMACIÓN DE LA EMISORA GARANTIZA LA DIVULGACIÓN DE LOS PROGRAMAS RADIALES Y LA RETROALIMENTACIÓN DE LOS TEMAS A TRATAR PROPENDIENDO POR UN APOYO MÁS ACTIVO A LOS PLANES Y PROYECTOS DE LA ENTIDAD, ASÍ COMO CRECIMIENTO EN AUDIENCIA DE OYENTES</t>
  </si>
  <si>
    <t xml:space="preserve">DISEÑAR Y DIVULGAR LA PARRILLA DE PROGRAMACIÓN DE LA EMISORA CYC RADIO DE MANERA OPORTUNA PARA QUE LOS OYENTES PUEDAN PROGRAMARSE Y OÍR LOS CONTENIDOS </t>
  </si>
  <si>
    <t>3. POSICIONAR LAS LÍNEAS DE INVESTIGACIÓN, FORTALECIENDO NEXOS CON LAS MAESTRÍAS Y LAS ACTIVIDADES DE APROPIACIÓN SOCIAL DEL CONOCIMIENTO Y LA COMUNIDAD ACADÉMICA NACIONAL E INTERNACIONAL.</t>
  </si>
  <si>
    <t>ACTIVIDADES RADIALES DE INVESTIGADORES Y DOCENTES PARA GARANTIZAR LA APROPIACIÓN SOCIAL DEL CONOCIMIENTO</t>
  </si>
  <si>
    <t xml:space="preserve">CREAR DOS PROYECTOS RADIALES REALIZADOS DE CARÁCTER INVESTIGATIVO Y DOCENTE. </t>
  </si>
  <si>
    <t xml:space="preserve">LA EMISORA VIRTUAL DEL ICC ES UN MEDIO DE COMUNICACIÓN QUE SIRVE DE APOYO EN LA DIVULGACIÓN DE LOS PROYECTOS DE INVESTIGADORES Y DOCENTES DEL ICC, POR ENDE, ES NECESARIO BRINDAR EL APOYO A LOS PROYECTOS RADIALES QUE ALLÍ SE PROPONGAN </t>
  </si>
  <si>
    <t xml:space="preserve">CONTENIDO ACADÉMICO QUE SUMINISTREN DOCENTES E INVESTIGADORES PARA LA REALIZACIÓN DE LOS PROYECTOS RADIALES </t>
  </si>
  <si>
    <t>INFORME DE LA REALIZACIÓN DE UN PROYECTO RADIAL DE CARÁCTER INVESTIGATIVO Y DOCENTE.</t>
  </si>
  <si>
    <t xml:space="preserve">INFORMAR AL PÚBLICO INTERNO DE LOS EVENTOS, PLANES Y PROGRAMAS QUE SE ADELANTAN EN EL ICC </t>
  </si>
  <si>
    <t>DIVULGAR LOS EVENTOS, PLANES Y PROGRAMAS QUE SE ADELANTAN EN EL ICC USANDO LOS CANALES DE COMUNICACIÓN INTERNA ( INTRANET, CARTELERAS, CORREO INTERNO).</t>
  </si>
  <si>
    <t>PARA QUE EL PÚBLICO INTERNO SE APROPIE DE LOS TEMAS QUE SE ADELANTAN EN EL ICC Y ASISTAN A LOS EVENTOS, DEBEN ESTAR OPORTUNAMENTE INFORMADOS Y PARA ESO SE USAN LOS CANALES DE COMUNICACIÓN INTERNA</t>
  </si>
  <si>
    <t xml:space="preserve">INFORMAR OPORTUNAMENTE A LA OFICINA DE COMUNICACIONES LOS PLANES, PROGRAMAS Y EVENTOS QUE SE DEBEN DIVULGAR A TRAVÉS DE COMUNICACIÓN INTERNA. </t>
  </si>
  <si>
    <t>RELACIÓN DE LOS TEMAS DIVULGADOS EN LOS CANALES DE COMUNICACIÓN INTERNA (ENTRE 15 Y 20 )</t>
  </si>
  <si>
    <t>REALIZAR SEGUIMIENTOS TRIMESTRALES AL CUMPLIMIENTO DEL ESQUEMA DE PUBLICACIÓN VIGENTE</t>
  </si>
  <si>
    <t>ESQUEMA DE PUBLICACIÓN DE LA INFORMACIÓN   2019- LEY 1712 DE 2014</t>
  </si>
  <si>
    <t xml:space="preserve">SE HACE NECESARIO UN SEGUIMIENTO AL CUMPLIMIENTO DEL ESQUEMA DE PUBLICACIÓN VIGENTE, DEBIDO A LA RELEVANCIA DE ESTE PORQUE TAL COMO LO CONTEMPLA EL ESPÍRITU DE LA LEY; LA  INFORMACIÓN ES EL INSTRUMENTO DEL QUE DISPONEN LOS SUJETOS OBLIGADOS PARA INFORMAR, DE FORMA ORDENADA, A LA CIUDADANÍA, INTERESADOS Y USUARIOS, SOBRE LA INFORMACIÓN PUBLICADA Y QUE PUBLICARÁ, CONFORME AL PRINCIPIO DE DIVULGACIÓN PROACTIVA DE LA INFORMACIÓN PREVISTO EN EL ARTÍCULO 3° DE LA LEY 1712 DE 2014, Y SOBRE LOS MEDIOS A TRAVÉS DE LOS CUALES SE PUEDE ACCEDER A LA MISMA. </t>
  </si>
  <si>
    <t xml:space="preserve">REVISIÓN DE LA INFORMACIÓN REPORTADA POR EL WEB MÁSTER SOBRE ALGUNA ACTUALIZACIÓN EN LA SECCIÓN DE TRANSPARENCIA Y ACCESO A LA INFORMACIÓN EN PÁGINA WEB. 
- REPORTAR SI FALTA ALGUNA INFORMACIÓN O NO CORRESPONDE CON LA REFERENCIADA EN LAS CASILLAS  DEL ESQUEMA   DE PUBLICACIONES.  
- HACER 4 REPORTES DE CUMPLIMIENTO DEL ESQUEMA, CADA UNO DE FORMA  TRIMESTRAL. 
</t>
  </si>
  <si>
    <t>5.3 ELABORACIÓN DE LOS INSTRUMENTOS DE GESTIÓN DE LA INFORMACIÓN</t>
  </si>
  <si>
    <t>ACTUALIZAR DEL ESQUEMA DE PUBLICACIÓN</t>
  </si>
  <si>
    <t>Esquema de publicación de la información   2019- Ley 1712 de 2014</t>
  </si>
  <si>
    <t xml:space="preserve">EL ESQUEMA DE PUBLICACIÓN DE INFORMACIÓN ES EL INSTRUMENTO DEL QUE DISPONEN LOS SUJETOS OBLIGADOS PARA INFORMAR, DE FORMA ORDENADA, A LA CIUDADANÍA, INTERESADOS Y USUARIOS, SOBRE LA INFORMACIÓN PUBLICADA Y QUE PUBLICARÁ, CONFORME AL PRINCIPIO DE DIVULGACIÓN PROACTIVA DE LA INFORMACIÓN PREVISTO EN EL ARTÍCULO 3° DE LA LEY 1712 DE 2014, Y SOBRE LOS MEDIOS A TRAVÉS DE LOS CUALES SE PUEDE ACCEDER A LA MISMA. POR TAL MOTIVO ES NECESARIA SU ACTUALIZACIÓN PERIÓDICA PARA CUMPLIR CON LOS LINEAMIENTOS DE PUBLICACIÓN Y OPORTUNIDAD  DEL ESQUEMA Y QUE  LA CIUDADANÍA REQUIERE EN SU DERECHO A LA INFORMACIÓN.  </t>
  </si>
  <si>
    <t xml:space="preserve">REVISIÓN DE LA INFORMACIÓN REPORTADA POR EL WEB MÁSTER SOBRE ALGUNA ACTUALIZACIÓN EN LA SECCIÓN DE TRANSPARENCIA EN PÁGINA WEB. 
- ACTUALIZAR LOS ENLACES EN EL ESQUEMA DE TRANSPARENCIA DONDE LA INFORMACIÓN FUE ACTUALIZADA. 
- REPORTAR SI FALTA ALGUNA INFORMACIÓN O NO CORRESPONDE CON LA REFERENCIADA EN EL ESQUEMA   DE PUBLICACIONES.  
- HACER UN DOCUMENTO DONDE SE REGISTRE TRIMESTRALMENTE LOS REPORTES.  
</t>
  </si>
  <si>
    <t>DIRECCIONAMIENTO_ESTRATÉGICO_Y_PLANEACIÓN</t>
  </si>
  <si>
    <t>PLANEACIÓN INSTITUCIONAL</t>
  </si>
  <si>
    <t>PAAC - COMPONENTE 1: GESTIÓN DEL RIESGO DE CORRUPCIÓN - MAPA DE RIESGOS DE CORRUPCIÓN</t>
  </si>
  <si>
    <t>1.3 CONSULTA Y DIVULGACIÓN</t>
  </si>
  <si>
    <t>PLAN ANTICORRUPCIÓN, ATENCIÓN Y PARTICIPACIÓN CIUDADANA</t>
  </si>
  <si>
    <t xml:space="preserve">MOTIVACIÓN CONSTANTE  A LOS SERVIDORES Y COLABORADORES DE LA GESTIÓN DEL RIESGO INSTITUCIONAL  Y LOS LINEAMIENTOS SOBRE CORRUPCIÓN  </t>
  </si>
  <si>
    <t>META RETIRADA</t>
  </si>
  <si>
    <t>CONTROL_INTERNO</t>
  </si>
  <si>
    <t>EVALUACIÓN</t>
  </si>
  <si>
    <t>CONTROL INTERNO DE GESTIÓN</t>
  </si>
  <si>
    <t>1.5. SEGUIMIENTO</t>
  </si>
  <si>
    <t>REALIZAR REPORTES DE SEGUIMIENTO CUATRIMESTRAL AL MAPA DE RIESGOS DE CORRUPCIÓN PUBLICADOS EN LA PÁGINA WEB DEL INSTITUTO CARO Y CUERVO Y DIVULGARLO AL INTERIOR DE LA ENTIDAD
3 informes cuatrimestrales con los plazos: 16 de enero, 15 de mayo y 14 de septiembre de 2020</t>
  </si>
  <si>
    <t>ADMINISTRAR LOS RIESGOS DE CORRUPCIÓN DEL ICC Y GESTIONARLOS DE MANERA SISTEMATICA Y PERIODICA PARA RESPONDER DE LA MANERA  EFCIENTE EN SU POSIBLE MATERIALIZACIÓN</t>
  </si>
  <si>
    <t>REALIZAR LOS RESPECTIVOS REPORTES CUATRIMESTRALES</t>
  </si>
  <si>
    <t>JEFE OFICINA DE CONTROL INTERNO</t>
  </si>
  <si>
    <t>EVALUACIÓN_DE_RESULTADOS</t>
  </si>
  <si>
    <t>SEGUIMIENTO Y EVALUACIÓN DEL DESEMPEÑO INSTITUCIONAL</t>
  </si>
  <si>
    <t>DISCIPLINARIO</t>
  </si>
  <si>
    <t>PROCESOS DISCIPLINARIOS APERTURADOS</t>
  </si>
  <si>
    <t>DAR APERTURA DE INDAGACIÓN Y/O INVESTIGACIÓN DISCIPLINARIA DE ACUERDO A INFORMES, QUEJAS O NOTICIAS DISCIPLINARIAS QUE LLEGUEN EN EL PERIODO</t>
  </si>
  <si>
    <t xml:space="preserve">EL PROCESO DISCIPLINARIO DEPENDE DE LOS INFORMES, QUEJAS O  NOTICIAS DISCIPLINARIAS RADICADAS </t>
  </si>
  <si>
    <t>INFORMES, QUEJAS O NOTICIAS DISCIPLINARIAS QUE SE RADIQUEN EN LA OFICINA DE CONTROL INTERNO DISCIPLINARIO</t>
  </si>
  <si>
    <t xml:space="preserve">APERTURA DE: INDAGACION PRELIMINAR, INVESTIGACION DISCIPLINARIA
VALORACION 
SUSTANCIACIÓN
PROYECCIÓN DE AUTOS DE APERTURA 
DECRETO DE 
PRÁCTICA DE PRUEBAS
ESTUDIO PARA PROSEGUIR PROCEDIMEINTO O ARCHIVAR ACTUACIONES
SUSTANCIAR Y PROYECTAR PROVIDENCIAS PARA PROSEGUIR PROCESO ORDINARIO O VERBAL
DECRETO Y PRÁCTICA DE PRUEBAS
ESTUDIO, SUSTANCIACIÓN Y PROYECCIÓN DE PROVIDENCIA QUE PONE FIN AL PROCESO
</t>
  </si>
  <si>
    <t>PROFESIONAL ESPECIALIZADO CONTROL INTERNO DISCIPLINARIO</t>
  </si>
  <si>
    <t>CAMPAÑAS DE DIVULGACION TEMAS DISCIPLINARIOS</t>
  </si>
  <si>
    <t xml:space="preserve">REALIZAR CAMPAÑAS DE DIVULGACIÓN TEMAS DISCIPLINARIOS </t>
  </si>
  <si>
    <t>DAR A CONOCER A LOS FUNCIONARIOS DEL INSTITUTO CARO Y CUERVO ASPECTOS IMPORTANTES Y PRACTICOS DEL PROCESO DISCIPLINARIO</t>
  </si>
  <si>
    <t xml:space="preserve">APOYO DEL GRUPO DE COMUNICACIONES PARA PROGRAMACION DE DIVULGACION MEDIANTE CORREO INSTITUCIONAL                                                                                                                                                               UTILIZACION DE CARTELERA DE LA OFICINA DE CONTROL INTERO DISCIPLINARIO  PARA INSTRUCTIVOS DE INFORMACION  
DIAPOSTIVAS, INSTRUCTIVOS, PANTALLAZOS                                                                                                                           </t>
  </si>
  <si>
    <t>HACIENDA YERBABUENA</t>
  </si>
  <si>
    <t>ASPECTOS RELACIONADOS CON EL PROCESO DISCIPLINARIO</t>
  </si>
  <si>
    <t>REALIZAR SOCIALIZACIÓN DE TEMAS DISCIPLINARIOS</t>
  </si>
  <si>
    <t>CHARLAS INFORMATIVAS DEL PROCESO DISCIPLINARIO EN LA SEDE YERBABUENA</t>
  </si>
  <si>
    <t>CHARLAS RELACIONADAS CON ASPECTOS IMPORTANTES DEL PROCESO DISCIPLINARIO</t>
  </si>
  <si>
    <t>EDITORIAL</t>
  </si>
  <si>
    <t>EDICIÓN E IMPRESIÓN DE PUBLICACIONES</t>
  </si>
  <si>
    <t xml:space="preserve">REALIZAR EDICIÓN E IMPRESIÓN DE 8 TÍTULOS </t>
  </si>
  <si>
    <t>LIBROS IMPRESOS</t>
  </si>
  <si>
    <t>EDICIÓN E IMPRESIÓN DE LOS TÍTULOS APROBADOS POR EL COMITÉ EDITORIAL PARA LA VIGENCIA 2020.</t>
  </si>
  <si>
    <t>1. REVISIÓN DE MANUSCRITO
2. CORRECCIÓN DE ESTILO DE ARCHIVOS
3. DIAGRAMACIÓN DE TEXTOS
4. REVISIÓN DE TEXTOS DIAGRAMADOS
5. APROBACIÓN DE ARTE FINAL PARA QUEMADO DE PLANCHAS
6. IMPRESIÓN (OFFSET O DIGITAL)
7. ENCUADERNACIÓN Y ACABADOS
8. PROYECCIÓN DE RESOLUCIÓN
9. ENTREGA A ALMACÉN DE PUBLICACIONES
ARCHIVO FINAL EN PDF PARA IMPRESIÓN DE: 
1. SERIEDAD, RISA Y CULTURA EN LA POESÍA HISPANA DE LA NUEVA GRANADA
2. LÉXICO DE LA VIOLENCIA EN COLOMBIA (1948-1970)
3. FIN DE SIGLO XX. ESCRITURA Y NOVELA EN COLOMBIA
4. TRADICIÓN ORAL EN EL SUR DEL TOLIMA
5. TIPOS HEROICOS. LETRAS, ORLAS Y RAYAS DE LA IMPRENTA PATRIÓTICA
6. HOMENAJE AL POETA. FESTIVAL INTERNACIONAL DE POESÍA DE BOGOTÁ
7. CUENTOS CORTOS PARA ESPERAS LARGAS. CONCURSO DE CUENTO CORTO DE PEREIRA (FELIPE) 2020
8. SUELTOS (MAESTRÍA EN ESTUDIOS EDITORIALES)
9. CARTAGENA DE INDIAS. LA CIUDAD Y SUS MONUMENTOS.</t>
  </si>
  <si>
    <t>COORDINADOR(A) GRUPO DE PROCESOS EDITORIALES</t>
  </si>
  <si>
    <t>EDICIÓN DE PUBLICACIONES</t>
  </si>
  <si>
    <t>REALIZAR EDICIÓN DE TÍTULOS DIGITALES EN FORMATO E-PUB O U-FLIP</t>
  </si>
  <si>
    <t>LIBROS DIGITALES</t>
  </si>
  <si>
    <t>EDICIÓN 2 TÍTULOS APROBADOS POR EL COMITÉ EDITORIAL PARA LA VIGENCIA 2020, DENTRO DE LA TEMÁTICA DE LA LINGÜÍSTICA COMPUTACIONAL QUE FORMARÁN PARTE DE LAS PUBLICACIONES DIGITALES DEL ICC.</t>
  </si>
  <si>
    <t>1. REVISIÓN DE MANUSCRITO
2. CORRECCIÓN DE ESTILO DE ARCHIVOS
3. DIAGRAMACIÓN DE TEXTOS
4. REVISIÓN DE TEXTOS DIAGRAMADOS
5. APROBACIÓN DE ARTE FINAL PARA CONVERSIÓN A FORMATO ELECTRÓNICO
6. REVISIÓN DE CONVERSIÓN DIGITAL
7. SUBIDA EN MICROSITIO DEL SELLO EDITORIAL
1. LEXICOGRAFÍA ELECTRÓNICA ESPECIALIZADA. EL CASO DEL DICCIONARIO COLOMBIANO DE MEDICINA, DIACME
2. ANÁLISIS DEL GÉNERO DISCURSIVO APLICADO A LA CLASIFICACIÓN AUTOMÁTICA DE LA POLARIDAD EN COMENTARIOS SOBRE PRODUCTOS.</t>
  </si>
  <si>
    <t>REIMPRESIÓN DE PUBLICACIONES</t>
  </si>
  <si>
    <t>REALIZAR REIMPRESIÓN DE  TÍTULOS APROBADOS POR EL COMITÉ EDITORIAL</t>
  </si>
  <si>
    <t>REIMPRESIÓN DE TÍTULOS AGOTADOS</t>
  </si>
  <si>
    <t>IMPRESIÓN, ENCAUDERNACIÓN Y ACABADOS DE PUBLICACIONES AGOTADAS, PREVIA APROBACIÓN DEL COMITÉ EDITORIAL.</t>
  </si>
  <si>
    <t>1. REVISIÓN DE PLANCHAS
2. PREPRARACIÓN DE MATERIA PRIMA
3. IMPRESIÓN
4. ENCUADERNACIÓN Y ACABADOS
1. CRÍTICA LITERARIA I, II Y III. HERNANDO VALENCIA GOELKEL
2. DICHOS, REFRANES Y LOCUCIONES EN LAS NOVELAS DE GABRIEL GARCÍA MÁRQUEZ
3. DE HERMANO A HERMANO
4. ENTRE EKOBIOS. MANUEL ZAPATA OLIVELLA (1920-2004). ESPACIOS INVESTIGATIVOS: INVITACIONES AL ARCHIVO</t>
  </si>
  <si>
    <t>ACTUALIZACIÓN DE PROCEDIMIENTOS EDITORIALES</t>
  </si>
  <si>
    <t>ELABORAR EL PROCESO Y PROCEDIMIENTO DE  APROPIACIÓN SOCIAL DEL CONOCIMIENTO Y PATRIMONIO</t>
  </si>
  <si>
    <t>PROCESO Y PROCEDIMIENTO EDITORIAL</t>
  </si>
  <si>
    <t>ANTE LA CREACIÓN DE NUEVO PROCESO QUE VINCULA LAS ACTIVIDADES DE DOS GRUPOS MISIONALES, ES PRECISO DELIMITAR EL ALCANCE Y LA META DE ESTE, PARA ESTABLECER PROCEDIMIENTOS Y ACTIVIDADES PROPIAS QUE LO COMPLEMENTAN.</t>
  </si>
  <si>
    <t>1. MESAS DE TRABAJO
2. REDACCIÓN DE PROCESO
3. REDACCIÓN DE PROCEDIMIENTO EDITORIAL
4. MANUALES POR ACTIVIDAD
5. FORMULACIÓN DE FORMATOS DE SEGUIMIENTO
1. CONSTRUCCIÓN DE PROCEDIMIENTO
2. REDACCIÓN DE PROCESO
3. DOCUMENTACIÓN DE PROCEDIMIENTOS</t>
  </si>
  <si>
    <t>GESTIÓN PRESUPUESTAL Y EFICIENCIA DEL GASTO PÚBLICO</t>
  </si>
  <si>
    <t>FINANCIERO</t>
  </si>
  <si>
    <t>PLAN ANUAL DE ADQUISICIONES</t>
  </si>
  <si>
    <t xml:space="preserve">REALIZAR REPORTES PRESUPUESTALES, CONTABLES Y FINANCIEROS ARMONIZADOS </t>
  </si>
  <si>
    <t>INFORME MINCULTURA EJECUCIÓN PRESUPUESTAL
INFORME CÁMARA DE REPRESENTANTES
INFORME ANUAL DE LA CUENTA CGR
SIRECI
SNIES
CHIP
CONCILIACIONES RECÍPROCAS,  CUN Y DTN
DECLARACIONES E INFORMES TRIBUTARIOS Y CONTRIBUCIONES ESPECIALES
BALANZA DE PAGOS DEL BANCO DE LA REPÚBLICA
AUSTERIDAD PRESIDENCIA DE LA REPÚBLICA
INFORMES PLAN DE ACCION, SICI Y PLAN DE MEJORAMIENTO</t>
  </si>
  <si>
    <t xml:space="preserve">EL GRUPO DE GESTIÓN FINANCIERA TIENE A SU CARGO EL REPORTE DE INFORMES A DIVERSAS ÁREAS DEL ICC, COMO TAMBIÉN A ENTES EXTERNOS Y DE CONTROL, DE INFORMACIÓN PRESUPUESTAL, CONTABLE Y FINANCIERA; LOS CUALES SON PRESENTADOS EN DIFERENTES FORMATOS Y CON CARACTERÍSITCAS PARTICULARES, DEPENDIENDO DE LA NECESIDAD DE LA INFORMACIÓN.
POR LO TANTO, BUSCA HACER HOMOGÉNEAS LAS FUENTES DE INFORMACIÓN EN ARAS DE HACER MÁS EFICIENTE LA RECOPILACIÓN, PREPARACIÓN, CONSOLIDACIÓN Y REPORTE DE DICHOS INFORMES. </t>
  </si>
  <si>
    <t>IDENTIFICAR SIMILITUDES EN LA DESCRIPCIÓN DE CUENTAS, DATOS O RUBROS QUE PERMITAN UNIFICAR LA INFORMACIÓN, QUE ES INSUMO PARA DIFERENTES INFORMES
PREPARAR OPORTUNAMENTE EL REPORTE DE INFORMACIÓN
GARANTIZAR LA CONTINUIDAD DE LOS PROCESOS A PARTIR DE REPORTES DOCUMENTADOS Y ACTUALIZADOS PERIÓDICAMENTE
CONSERVAR LAS EVIDENCIAS DE LOS INFORMES QUE LO REQUIERAN, EN UNA MISMA CARPETA</t>
  </si>
  <si>
    <t>COORDINADOR(A) DEL GRUPO DE GESTIÓN FINANCIERA</t>
  </si>
  <si>
    <t>ALERTA</t>
  </si>
  <si>
    <t>GESTIÓN_CON_VALORES_PARA_RESULTADOS</t>
  </si>
  <si>
    <t>FORTALECER LA EJECUCIÓN PRESUPUESTAL ARTICULADA CON LA DIRECTIVA PRESIDENCIAL DE AUSTERIDAD</t>
  </si>
  <si>
    <t>SEGUIMIENTO A LA EJECUCIÓN PRESUPUESTAL QUE APUNTE A AUSTERIDAD EN EL GASTO</t>
  </si>
  <si>
    <t>SE HACE NECESARIO QUE LA PROYECCIÓN DE GASTOS PARA LOS RUBROS ESTABLECIDOS EN LA DIRECTIVA PRESIDENCIAL DE AUSTERIDAD, SE EJECUTEN CONFORME A DICHA POLÍTICA COADYUVANDO A LA EFICIENTE EJECUCIÓN DE LOS RECURSOS PÚBLICOS.</t>
  </si>
  <si>
    <t>MONITOREO PERIÓDICO (TRIMESTRAL) A LOS RUBROS ESTIPULADOS EN LA DIRECTIVA PRESIDENCIAL DE AUSTERIDAD
ENVIAR LAS RESPECTIVAS ALERTAS A LOS RESPONSABLES AL MOMENTO DE DETECTAR DESVIACIONES O ANTES DE PROYECTAR MODIFICACIONES AL PAA, EN DICHOS CONCEPTOS DE LA DIRECTIVA</t>
  </si>
  <si>
    <t>ACOMPAÑAR LA PROYECCIÓN DE GASTOS DE PERSONAL PARA QUE SEA MAS AJUSTADA A LA REALIDAD INSTITUCIONAL Y A LA PLANEACIÓN DE NOVEDADES (VACACIONES) Y ALERTAS PREVENTIVAS PARA TRASLADOS PRESUPUESTALES OPORTUNOS</t>
  </si>
  <si>
    <t xml:space="preserve">FORTALECIMIENTO DE LA EJECUCIÓN DE LOS RECURSOS DESTINADOS A GASTOS DE PERSONAL </t>
  </si>
  <si>
    <t>EL GRUPO DE GESTIÓN FINANCIERA TIENE A SU CARGO LA ADMINISTRACIÓN Y VELAR POR UNA ADECUADA EJECUCIÓN PRESUPUESTAL, ENTRE CUYAS ACTIVIDADES SE ENCUENTRA LA PROYECCIÓN Y PREPARACIÓN DE LOS TRASLADOS PRESUPUESTALES, DE ACUERDO CON LAS NECESIDADES DE MODIFICACIÓN DEL DECRETO DE LIQUIDACIÓN DE PRESUPUESTO DEL ICC, QUE DEBEN SER APROBADOS POR ACUERDO DEL CONSEJO DIRECTIVO, LOS CUALES SE DEBEN REALIZAR EN FORMA OPORTUNA, CON EL FIN DE OPTIMIZAR LA EJECUCIÓN PRESUPUESTAL TANTO EN COMPROMISOS COMO EN OBLIGACIONES, ATENDIENDO LA PROGRAMACIÓN DE METAS Y LA EJECUCIÓN DEL PAC, CON RECURSOS DE LA NACIÓN</t>
  </si>
  <si>
    <t>MESA DE TRABAJO CON TALENTO HUMANO PARA SOCIALIZAR EL COMPORTAMIENTO DE LA EJECUCIÓN DE GASTOS DE PERSONAL, Y LAS ACCIONES DE MEJORA, AJUSTES DE FECHAS SI SE REQUIERE Y PROYECCIONES DE TRASLADOS</t>
  </si>
  <si>
    <t>31/11/2020</t>
  </si>
  <si>
    <t>FORTALECIMIENTO ORGANIZACIONAL Y SIMPLIFICACIÓN DE PROCESOS</t>
  </si>
  <si>
    <t>FORMACIÓN</t>
  </si>
  <si>
    <t>PLAN FSAB</t>
  </si>
  <si>
    <t>PROCESOS DE ASEGURAMIENTO DE CALIDAD DE MAESTRIAS</t>
  </si>
  <si>
    <t xml:space="preserve">PREPARAR Y RECIBIR LA VISITA DE PARES, PARA OBTENER LA RENOVACIÓN DEL REGISTRO CALIFICADO MAESTRÍA EN LINGÜÍSTICA                                                                                                                           </t>
  </si>
  <si>
    <t>EL INSTITUTO CARO Y CUERVO, POR MEDIO DE LA FACULTAD SEMINARIO ANDRÉS BELLO, DEBE GARANTIZAR LA CALIDAD DE EDUCACIÓN BRINDADA,  EN CUMPLIMIENTO DEL DECRETO 1330 DEL 25 DE JULIO DEL 2019, POR EL CUAL SE AJUSTAN LOS PROCESOS DE REGISTRO CALIFICADO DE LOS PROGRAMAS ACADÉMICOS PRESENCIALES, VIRTUALES, A DISTANCIA, O DUALES, EN PREGRADO Y POSGRADO. EN ÉSTE  SE ESTABLECEN LOS REQUISITOS PARA LA OBTENCIÓN Y RENOVACIÓN DE LOS PERMISOS DE FUNCIONAMIENTO DE LOS PROGRAMAS, ENTRE ELLOS, CONTAR UN MODELO INSTITUCIONAL DE ASEGURAMIENTO DE LA CALIDAD Y CON LOS PROCESOS PERMANENTES DE AUTOEVALUACIÓN DE LOS PROGRAMAS.
ASÍ MISMO, EL ICC ASUME LA META DE LA OBTENCIÓN DE LA ACREDITACIÓN DE ALTA CALIDAD EN EL MARCO DEL LA LEY 30 DE 1992 Y DE TODA LA REGLAMENTACIÓN POSTERIOR DERIVADA DE DICHA LEY.</t>
  </si>
  <si>
    <t xml:space="preserve">RECABAR PERMANENTEMENTE INFORMACIÓN, APLICAR LAS ENCUESTAS EN EL CASO DE INDICADORES DE PERCEPCIÓN Y/O GRUPOS FOCALES, ORGANIZACIÓN Y ANÁLISIS DE LA INFORMACIÓN RECABADA,  ESCRITURA DE LOS DOCUMENTOS DE AUTOEVALUACIÓN 1 Y 2. Y ELABORACIÓN DE PLANES DE MEJORAMIENTO RESULTANTES DE LAS EVALUACIONES.
REUNIONES DE LOS COMITÉS DE LAS MAESTRÍAS PARA REVISIÓN Y AVAL DE LOS DOCUMENTOS Y REUNIÓN DEL CONSEJO DE FACULTAD PARA LA APROBACIÓN DE LOS DOCUMENTOS FINALES RESPECTIVOS. </t>
  </si>
  <si>
    <t>DECANO(A)</t>
  </si>
  <si>
    <t xml:space="preserve">REALIZAR EL INFORME DE COMPILACIÓN Y ANÁLISIS DE EVALUACIONES DE ESTUDIANTES PARA RENOVACIÓN DE MAESTRÍA EN ESTUDIOS EDITORIALES                                                                                             </t>
  </si>
  <si>
    <t xml:space="preserve">REALIZAR EL INFORME DE COMPILACIÓN Y ANÁLISIS DE EVALUACIONES DE ESTUDIANTES PARA RENOVACIÓN DE MAESTRÍA DE ESPAÑOL COMO LENGUA EXTRANJERA         </t>
  </si>
  <si>
    <t xml:space="preserve">REDACTAR EL PRIMER DOCUMENTO DE AUTOEVALUACIÓN PARA RENOVACIÓN DE REGISTRO CALIFICADO  MAESTRÍA EN ESCRITURA CREATIVA </t>
  </si>
  <si>
    <t xml:space="preserve">REALIZAR INFORME PARA APRECIACIÓN DE CONDICIONES INICIALES (DE PROGRAMA) PARA ACREDITACIÓN  MAESTRÍA EN LITERATURA Y CULTURA </t>
  </si>
  <si>
    <t xml:space="preserve">25/06/2019
</t>
  </si>
  <si>
    <t>REALIZACIÓN DE EVENTO</t>
  </si>
  <si>
    <t>REALIZAR LAS III JORNADAS INTERNACIONALES DE INVESTIGACIÓN LINGÜÍSTICA JOSÉ JOAQUÍN MONTES GIRALDO.</t>
  </si>
  <si>
    <t xml:space="preserve">LAS JORNADAS MONTES ES EL CONGRESO OFICIAL DE LA MAESTRÍA EN LINGÜÍSTICA. EN 2020 SE LLEVARÁ A CABO LA III VERSIÓN Y EL OBJETIVO PRINCIPAL ES LOGRAR LA PARTICIPACIÓN DE TODAS LAS LINEAS DE INVESTIGACIÓN DEL GRUPO DE LINGÜÍSTICA DE ICC. ADICIONALMENTE BUSCAMOS DUPLICAR LA PARTICIPACIÓN DE INVESTIGADORES Y ESTUDIANTES EXTERNOS AL ICC. LA META DE PARTICIPACIÓN ES DE 200 ASISTENTES.  ESTA VERSIÓN TIENE COMO OBJETIVO MOSTRAR A LA COMUNIDAD ACADÉMICA LOS RESULTADOS DE LOS PROYECTOS DEL GRUPO DE INVESTIGACIÓN EN LINGÜÍSTICA DEL INSTITUTO CARO Y CUERVO, DE LOS DOCENTES DE LA MAESTRÍA EN LINGÜÍSTICA Y, MÁS IMPORTANTE, DE LOS ESTUDIANTES Y EGRESADOS.         </t>
  </si>
  <si>
    <t xml:space="preserve">DÍA 1: CURSILLOS DEL CONGRESO. SE VAN A IMPARTIR 48 HORAS DE CURSOS PARA LOS ASISTENTES AL CONGRESO Y PARA ELPÚBLICO EN GENERAL, LOS TE,AS SON ELE, DOCUMENTACIÓN DE LENGUAS INDIGENAS E INFORMÁTICA APLICADA A LA LINGÜÍSTICA.      DÍAS 2,3 Y 4: SE DESARROLLARAN TRES PONENCIAS PLENARIAS Y HASTA TRES MESAS SIMULTÁNEAS CON PONENCIAS. </t>
  </si>
  <si>
    <t>GOBIERNO DIGITAL</t>
  </si>
  <si>
    <t>POLÍTICA - BIENESTAR</t>
  </si>
  <si>
    <t xml:space="preserve">PUBLICACIÓN DE LA POLÍTICA </t>
  </si>
  <si>
    <t xml:space="preserve">ESTÁ EN REVISIÓN DEL ÁREA JURÍDICA </t>
  </si>
  <si>
    <t xml:space="preserve">EL TEMA DE BIENESTAR UNIVERSITARIO ES CONSIDERADO COMO UNA CONDICIÓN DE CALIDAD DE CARÁCTER INSTITUCIONAL CUYA RESPONSABILIDAD RECAE EN EL CONSEJO NACIONAL DE EDUCACIÓN SUPERIOR (CESU), EL MINISTERIO DE EDUCACIÓN NACIONAL Y LAS INSTITUCIONES DE EDUCACIÓN SUPERIOR, QUIENES DEBERÁN DEFINIR SU POLÍTICA Y CONCEPTO DE BIENESTAR, EN EL MARCO DE ESTA POLÍTICA NACIONAL Y DE SU AUTONOMÍA INSTITUCIONAL. TENIENDO EN CUENTA LO ANTERIOR, ES NECESARIO QUE EL INSTITUTO CARO Y CUERVO DEFINA SU POLÍTICA DE BIENESTAR UNIVERSITARIO YA QUE LA MISMA ES INHERENTE A LA ACTIVIDAD ACADÉMICA, PUES OFRECE LAS GARANTÍAS PARA EL DESARROLLO SOCIAL, CULTURAL, LÚDICO Y COGNOSCITIVO DE PROFESORES, ESTUDIANTES Y TRABAJADORES.
 </t>
  </si>
  <si>
    <t>REALIZAR LOS AJUSTES Y SACAR LA RESOLUCIÓN QUE DE APLICABILIDAD A LA POLÍTICA</t>
  </si>
  <si>
    <t>POLÍTICA - EGRESADOS</t>
  </si>
  <si>
    <t xml:space="preserve">PUBLICAR LA POLÍTICA </t>
  </si>
  <si>
    <t>EL TEMA DE EGRESADOS ES UNA DE LAS CONDICIONES DE CALIDAD DE CARÁCTER INSTITUCIONAL QUE DEBE ATENDER LA RESPECTIVA INSTITUCIÓN DE EDUCACIÓN SUPERIOR. POR LO ANTERIOR, ES INDISPENSABLE QUE EL INSTITUTO CARO Y CUERVO ADOPTE, IMPLEMENTE Y EJECUTE LA POLÍTICA QUE PROMUEVA EL SEGUIMIENTO A LA ACTIVIDAD PROFESIONAL DE LOS EGRESADOS Y QUE INVOLUCRE LA EXPERIENCIA DEL EGRESADO EN LA DINÁMICA INSTITUCIONAL.</t>
  </si>
  <si>
    <t>ANUALIDAD MAESTRÍA EN LINGÜÍSTICA</t>
  </si>
  <si>
    <t>REALIZAR ANTE EL MEN LOS TRÁMITES NECESARIOS PARA CAMBIAR LA PERIODICIDAD DE LA MAESTRÍA EN LIGUISTICA DE UN PROGRAMA BIENAL A UN PROGRAMA ANUAL</t>
  </si>
  <si>
    <t>LA COORDINACIÓN DE LA MAESTRÍA EN LINGÜÍSTICA IDENTIFICÓ QUE POR CADA COHORTE SE PRESENTAN UN PROMEDIO DE 15 ESTUDIANTES Y ALREDEDOR DE 15 DESISTEN DE LA CONVOCATORIA POR CUESTIONES ECONÓMICAS. EN LOS DEMÁS PROGRAMAS DEL PAÍS SE PRESENTA LA MISMA SITUACIÓN. LA MAESTRÍA Y LA DIRECCIÓN GENERAL PROPONEN CONVERTIR EL PROGRAMA DE UNA PERIODICIDAD BIENAL A ANUAL DE TAL MANERA QUE SE PUEDA REALIZAR EL PROCESO DE ADMISIÓN Y ELEGIR LOS CANDIDATOS MÁS IDÓNEOS. EL OBJETIVO ES ADMITIR 10 ESTUDIANTES POR AÑO Y GRADUAR IGUAL NÚMERO EN LAS DOS CEREMONIAS PROGRAMADAS EN EL CALENDARIO ACADÉMICO.</t>
  </si>
  <si>
    <t>1. OBTENER LA RENOVACIÓN DEL REGISTRO CALIFICADO    2. INFORMAR AL MEN SOBRE LA NECESIDAD DE CAMBIAR LA PERIODICIDAD DEL PROGRAMA 3. BUSCAR DOS PROFESORES QUE CUMPLAN CON EL PERFIL DE DOCENTE INVESTIGADOR</t>
  </si>
  <si>
    <t>DIPLOMADOS Y CURSOS DE EDUCACIÓN CONTINUA PRESNECIAL Y VIRTUAL  ASOCIADOS A LA SUBDIRECCIÓN ACADÉMICA</t>
  </si>
  <si>
    <t xml:space="preserve">OFRECER CUPOS  EN DIPLOMADOS Y CURSOS PRESENCIALES Y VIRTUALES  ASOCIADOS A LA SUBDIRECCIÓN ACADÉMICA </t>
  </si>
  <si>
    <t>490 CUPOS OFRECIDOS  EN DIPLOMADOS Y CURSOS PRESENCIALES Y VIRTUALES  ASOCIADOS A LA SUBDIRECCIÓN ACADÉMICA : LATÍN I: 25 CUPOS 
LATÍN II: 25 CUPOS Y LATÍN III: 15 CUPOS GRIEGO I: 25 CUPOS  GRIEGO II: 25 CUPOS DIPLOMADO VIRTUAL EN LENGUAS Y CULTURAS NATIVAS I Y II SEMESTRE 2020:90 CUPOS POR SEMESTRE 
DIPLOMADO VIRTUAL EN ARGUMENTACIÓN PARA LA CIUDADANÍA SEMESTRE I Y II 2020: 90 CUPOS EN CADA SEMESTRE
DIPLOMADO EN TRADUCCIÓN LITERARIA DEL FRANCÉS: 15 CUPOS</t>
  </si>
  <si>
    <t>LA SUBDIRECCIÓN ACADÉMICA OFRECE CADA AÑO UNOS DIPLOMADOS QUE SON YA RECONOCIDOS Y DEMANDADOS POR EL PÚBLICO COMO LOS DE GRIEGO Y LATÍN. LOS DIPLOMADOS VIRTUALES HAN DADO MUY BUENOS RESULTADOS Y TIENEN SIEMPRE UN MUY BUEN NÚMERO DE INSCRITOS Y DE MATRICULADOS  EN CADA VERSIÓN. DEBIDO AL BUEN FUNCIONAMIENTO DE LOS DIPLOMADOS VIRTUALES ESTOS SE OFRECERAN EN 2019 JUNTO CON LOS DIPLOMADOS PRESENCIALES TRADCIONALES DEL ICC. P</t>
  </si>
  <si>
    <t xml:space="preserve">PUBLICACIÓN DE LA OFERTA ACADÉMICA EN LA PÁGINA WEB DEL ICC Y DIVULGACIÓN A TRAVÉS DE REDES SOCIALES. RELAIZACIÓN DE UN VIDEO CON LOS DOCENTES DE CADA DIPLOMADO EXPLICANDO LAS GENERALIDADES DEL MISMO PARA HACER DIFUSIÓN : 1. HACER LA DIVULGACIÓN DE LOS DIPLOMADOS EN PÁGINA WEB. 2. PROCESO DE INSCRIPCIÓN. 3. PROCESO DE SELECCIÓN. 4. PUBLICACIÓN DE LISTADO DE ADMITIDOS. 5. PROCESO DE MATRÍCULAS. 6. INICIO DE CLASES. 7. DESARROLLO DE LAS CLASES. 8. TERMINACIÓN DE CLASES. EMISIÓN DE CERTIFICADOS. . PARA LOS NIVELES II DE GRIEGO Y LATÍN Y PARA EL CURSO DE TRADUCCIÓN SE REQUIERE DE EXÁMEN PREVIO. 
</t>
  </si>
  <si>
    <t>PAAC - COMPONENTE 2: RACIONALIZACIÓN DE TRÁMITES</t>
  </si>
  <si>
    <t>2.1</t>
  </si>
  <si>
    <t>ESTRATEGIA ANTITRÁMITES</t>
  </si>
  <si>
    <t>GESTIONAR EN LA PLATAFORMA SUIT LA INFORMACIÓN NECESARIA PARA ACTUALIZAR LOS TRÁMITES SUSCRITOS POR EL  INSTITUTO CARO Y CUERVO</t>
  </si>
  <si>
    <t>1. DE ACUERDO A SOLICITUD DEL DAFP ES NECESARIO ACTUALIZAR EN LA PLATAFORMA SUIT LA INFORMACIÓN NECESARIA PARA DESMATERIALIZAR EL TRÁMITE: “CERTIFICADO O CONSTANCIA DE ESTUDIOS – INSTITUTO CARO Y CUERVO” 
2.INCORPORAR EN LA ESTRATEGIA ANTI TRÁMITES LAS ACCIONES PERTINENTES PARA EL CUMPLIMIENTO DEL ARTÍCULO 19 DEL DECRETO 2106 DE 2019.</t>
  </si>
  <si>
    <t>INSCRIPCIÓN DE TRAMITES A DESMATERIALIZAR EN LA PLATAFORMA SUIT
GESTIONAR LAS ACCIONES CORRESPONDIENTES SEGÚN EL PROCEDIMIENTO ESTABLECIDO EN EL SUIT</t>
  </si>
  <si>
    <t>GESTIÓN DE BIBLIOTECAS</t>
  </si>
  <si>
    <t>DESARROLLO DE COLECCIONES</t>
  </si>
  <si>
    <t xml:space="preserve">REALIZAR ADQUISICIÓN DE TÍTULOS NUEVOS </t>
  </si>
  <si>
    <t>ACTUALIZAR Y AMPLIAR  LAS COLECCIONES CON EL FIN DE RESPONDER A LAS NECESIDADES DE INFORMACIÓN DE LOS PROFESORES, INVESTIGADORES Y ESTUDIANTES DE LOS DIFERENTES PROGRAMAS ACADÉMICOS QUE OFRECE EL SEMINARIO ANDRÉS BELLO, COMO TAMBIÉN A LOS DIFERENTES PROYECTOS DE INVESTIGACIÓN DEL INSTITUTO Y LAS REAS ADMINISTRATIVAS. ADQUISICÍON DE POR LO MENOS EL 55% DE LOS LIBROS SOLICITADOS.</t>
  </si>
  <si>
    <t>- SOLICITAR A LOS PROFESORES E INVESTIGADORES LA LISTA DE LOS LIBROS REQUERIDOS.
- COMPILAR LAS SOLICITUDES RECIBIDAS E IDENTIFICARLAS EN EL SIB
-REMITIR EL LISTADO DE LOS LIBROS A ADQUIRIR A LOS PROVEEDORES PARA SU COTIZACIÓN Y ELABORAR LOS COMPARATIVOS DE LAS COTIZACIONES.
- ELABORAR EL ESTUDIO PREVIO PARA LA ADQUISICIÓN DEL MATERIAL BIBLIOGRÁFICO.</t>
  </si>
  <si>
    <t>COORDINADOR(A) GRUPO DE GESTIÓN DE BIBLIOTECAS</t>
  </si>
  <si>
    <t>REALIZAR SUSCRIPCIÓN A TÍTULOS DE REVISTAS ACADÉMICAS  (ANUAL)</t>
  </si>
  <si>
    <t>ACTUALIZAR Y AMPLIAR  LAS COLECCIONES CON EL FIN DE RESPONDER A LAS NECESIDADES DE INFORMACIÓN DE LOS PROFESORES, INVESTIGADORES Y ESTUDIANTES DE LOS DIFERENTES PROGRAMAS ACADÉMICOS QUE OFRECE EL SEMINARIO ANDRÉS BELLO, COMO TAMBIÉN A LOS DIFERENTES PROYECTOS DE INVESTIGACIÓN DEL INSTITUTO Y LAS REAS ADMINISTRATIVAS.</t>
  </si>
  <si>
    <t xml:space="preserve">- RELIZAR EL ESTUDIO DE MERCADO Y ELABORAR LOS COMPARATIVOS DE LAS COTIZACIONES.
- ELABORAR EL ESTUDIO PREVIO PARA LA ADQUISICIÓN DEL MATERIAL BIBLIOGRÁFICO.
</t>
  </si>
  <si>
    <t>ACTUALIZAR Y AMPLIAR  LAS COLECCIONES CON EL FIN DE RESPONDER A LAS NECESIDADES DE INFORMACIÓN DE LOS PROFESORES, INVESTIGADORES Y ESTUDIANTES DE LOS DIFERENTES PROGRAMAS ACADÉMICOS QUE OFRECE EL SEMINARIO ANDRÉS BELLO, COMO TAMBIÉN A LOS DIFERENTES PROYECTOS DE INVESTIGACIÓN DEL INSTITUTO Y LAS ÁREAS ADMINISTRATIVAS.</t>
  </si>
  <si>
    <t>- ELABORAR EL ESTUDIO PREVIO PARA LA RENOVACIÓN DE LA BASE DE DATOS.</t>
  </si>
  <si>
    <t>SEGURIDAD DIGITAL</t>
  </si>
  <si>
    <t>PROCESAMIENTO TÉCNICO DEL MATERIAL BIBLIOGRÁFICO</t>
  </si>
  <si>
    <t>RENOVAR LA HERRAMIENTA BIBLIOTECARIA ARMARC Y TOOL KIT RDA</t>
  </si>
  <si>
    <t>RENOVAR EL ACCESO EN LÍNEA AL ARCHIVO DE AUTORIDADES ARMARC, CON EL FIN DE CONTAR CON HERRAMIENTAS ACTUALIZADAS PARA EL PROCESAMIENTO TÉCNICO DE LAS COLECCIONES BIBLIOGRÁFICAS RECIBIDAS,  EL ACCESO A LA NUEVA NORMA PARA LA DESCRIPCIÓN BIBLIOGRÁFICA RDA Y LA CONFORMACIÓN DE LA BASE DE AUTORIDADES DE TEMAS EN EL SISTEMA BIBLIOGRÁFICO KOHA.</t>
  </si>
  <si>
    <t>- ELABORAR EL ESTUDIO PREVIO PARA LA RENOVACIÓN DE LAS HERRAMIENTAS BIBLIOTECARIAS PARA EL PROCESAMISNTO TÉCNICO.
- INGRESO DE  LOS REGISTROS DE AUTORIDAD DE TEMA EN EL SISTEMA BIBLIOGRÁFICO KOHA.</t>
  </si>
  <si>
    <t xml:space="preserve">CLASIFICAR Y CATALOGAR TÍTULOS DEL MATERIAL BIBLIOGRÁFICO (NUEVO Y RETROSPECTIVO) </t>
  </si>
  <si>
    <t>DISPONER DEL MATERIAL BIBLIOGRAFICO EN LAS COLECCIONES PARA EL USO POR PARTE LA COMUNIDAD DE USUARIOS INTERNOS Y EXTERNOS.</t>
  </si>
  <si>
    <t>- SELECCIÓN Y CONTRATACIÓN DE UN BIBLIOTECPOLOGO EL PROCESAMIENTO TÉCNICO
- ELABORACIÓN DEL ESTUDIO PREVIO
- IDENTIFICACIÓN DE LOS TÍTULOS A PROCESAR E INGRESAR AL SISTEMA DE INFORMACIÓN BIBLIOGRÁFICO KOHA.</t>
  </si>
  <si>
    <t>250 TÍTULOS PROCESADOS</t>
  </si>
  <si>
    <t xml:space="preserve">NORMALIZAR Y DEPURAR EN LA BASE DE DATOS BIBLIOGRÁFICA TÍTULOS RETROSPECTIVOS </t>
  </si>
  <si>
    <t>NORMALIZAR, UNIFICAR Y ESTIMAR EL PRECIO LOS REGISTROS BIBLIOGRÁFICOS RETROSPECTIVOS REGISTRADOS EN LA BASE DE DATOS BIBLIOGRÁFICA CON EL FIN DE OBTENER INFORMES ESTADÍSTICOS AUTOMÁTICOS Y CONSISTENTES SOBRE EL NÚMERO DE TÍTULOS Y VOLÚMENES EXISTENTES EN LAS BIBLIOTECAS, COMO TAMBIEN PODER REALIZAR EL INVENTARIO DE LAS COLACCIONES Y AVANZAR EN EL CONTROL CONTABLE DE LA COLECCIÓN DE LIBROS.</t>
  </si>
  <si>
    <t>- SELECCIÓN Y CONTRATACIÓN DEL TÉCNICO 
- IDENTIFICACIÓN DE LOS REGISTROS BIBLIOGRÁFICOS.
- REVISIÓN DE LOS LIBROS Y AJUSTES A LOS REGISTROS BIBLIOGRÁFICOS EN EL SIB KOHA.
- IDENTIFICACIÓN DE LOS TÍTULOS EN REPERTORIOS PARA LA ESTIMACIÓN DEL PRECIO.
- VALIDACIÓN DE LOS ÍTEMS EN EL EN SIB KOHA.</t>
  </si>
  <si>
    <t xml:space="preserve">- ELABORAR Y FIJAR EN LOS ÍTEMS  LOS ROLULOS DEL MATERIAL BIBLIOGRAFICO PORCESADO Y NORMALIZADO.
- GENERAR  Y ASIGNAR LOS CÓDIGOS DE BARRAS.
- ASIGNACIÓN DE LOS DISPOSIVOS RFID Y BANDA DE SEGURIDAD.
- ELABORACIÓN DEL LISTADO DE ENTREGA A LAS COLECCIONES Y DISPOSICIÓN DE LOS LIBROS EN LOS ESTANTES.
</t>
  </si>
  <si>
    <t>ORGANIZACIÓN Y PRESERVACIÓN DE LAS COLECCIONES</t>
  </si>
  <si>
    <t>INVENTARIO REALIZADO EN EL FORMATO ESTABLECIDO DEL ARCHIVO DE HELCÍAS MARTÁN GÓNGORA</t>
  </si>
  <si>
    <t>5% FALTAN DE INVENTARIO DE LOS ARTÍCULOS DE  LAS MISCELÁNEAS DEL ARCHIVO HELCÍAS MARTÁN GÓNGORA</t>
  </si>
  <si>
    <t>CONTINUAR CON LA ORGANIZACIÓN DE LAS COLECCIONES HISTÓRICAS (FOLIACIÓN, LIMPIEZA, ETC.), SELECCIÓN, CLASIFICACIÓN, DESCRIPCIÓN, LEVANTAMIENTO DEL INVENTARIO) DE LOS DOCUMENTOS HISTÓRICOS Y DISPOSICIÓN PARA LA CONSULTA POR PARTE DE LA COMUNIDAD ACADÉMICA (INVESTIGADORES, PROFESORES Y ESTUDIANTES) DEL INSTITUTO, ASÍ COMO INVESTIGADORES EXTERNOS INTERESADOS.</t>
  </si>
  <si>
    <t xml:space="preserve">- VERIFICACIÓN  DEL INVENTARIO DE LA ULTIMA PARTE DEL FONDO CUERVO Y  PREPARACIÓN FÍSICA (MARCACIÓN) DE LAS CAJAS Y CARPETAS PARA EL ALMACENAMIENTO DE LOS DOCUMENTOS.
- FOLIACIÓN, LIMPIEZA, SELECCIÓN, CLASIFICACIÓN, DESCRIPCIÓN DE LOS DOCUMENTOS DEL ARCHIVO  HISTÓRICO DE HELCÍAS MARTÁN GÓNGORA.
- INICIO DEL INVENTARIO DEL ARCHIVO  HISTÓRICO DE HELCÍAS MARTÁN GÓNGORA 
- DEFINICIÓN DE LA CODIFICACIÓN PARA ORGANIZACIÓN DELOS DOCUMENTOS DEL ARCHIVO DE HELCÍAS MARTÁN GÓNGORA.
</t>
  </si>
  <si>
    <t>ÍTEMS DEL MATERIAL BIBLIOGRÁFICO IMPRESO (LIBROS)  EXISTENTE FORRADOS EN LA BIBLIOTECA JOSÉ MANUEL RIVAS SACCONI DEL INSTITUTO CARO Y CUERVO, CON EL FIN DE ALARGAR LA VIDA ÚTIL DEL MATERIAL IMPRESO EXISTENTE EN LAS COLECCIONES.</t>
  </si>
  <si>
    <t>DISPONER DE MECANISMOS  QUE PERMITAN PRESERVAR Y PROTEGER DE ATAQUES DE AGENTES EXTERNOS Y DEL USO CORRIENTE POR PARTE DE LOS USUARIOS, EL MATERIAL BIBLIOGRÁFICO IMPRESO (LIBROS, REVISTAS, FOLLETOS, ENTRE OTROS) EXISTENTE EN LAS COLECCIONES DE LAS BIBLIOTECAS DE LAS DOS SEDES DEL INSTITUTO.
DEBIDO A LA CANTIDAD DE ÍTEMS (EJEMPLARES / VOLÚMENES)  DE LIBROS EXISTENTES EN LAS COLECCIONES DE LAS DOS BIBLIOTECAS (ALREDEDOR DE 110.000) Y TENIENDO EN CUENTA QUE PERMANENTEMENTE RECIBIMOS NUEVOS TÍTULOS, ESTE PROCESO ES PERMANENTE.</t>
  </si>
  <si>
    <t xml:space="preserve">- ELABORAR EL ESTUDIO DE MERCADOS Y EL ESTUDIO PREVIO PARA LA ADQUISICIÓN DE LAS CUBIERTAS PARA EL FORRADO DE LOS LIBROS.
- CONTRATAR LA FIRMA PROVEEDORA.
- RELIZAR EL FORRADO DE LOS LIBROS NUEVOS Y RETROSPECTIVOS, EN LA PRESENTE VIGENCIA SE PREVEE FORRAR DOS MIL (2.000) EJEMPARES.
</t>
  </si>
  <si>
    <t xml:space="preserve">SISTEMATIZACIÓN DE LA BIBLIOTECA </t>
  </si>
  <si>
    <t>CONTRATACIÓN DEL SERVICIO DE MANTENIMIENTO Y HOSTING DEL SISMETA BIBLIOGRÁFICO KOHA MEDIANTE EL CUAL SE ADMINISTRA LOS SERVICIOS BIBLIOTECARIOS EN LAS DOS SEDES</t>
  </si>
  <si>
    <t>SISTEMA ACTUALIZADO Y FUNCIONANDO</t>
  </si>
  <si>
    <t>GARANTIZAR EL FUNCIONAMIENTO DEL SISTEMA INTEGRADO PARA LA ADMINISTRACIÓN DE LOS RECURSOS BIBLIOGRÁFICOS Y SERVICIOS DE LA BIBLIOTECA.
 EN EL AÑO 2012 SE REALIZÓ EL PROCESOS DE EVALUACIÓN, SELECCIÓN E IMPLEMENTACIÓN DE SOFTWARE PARA LA ADMINISTRACIÓN DE LOS RECURSOS BIBLIOGRÁFICOS; DADA LA INFRAESTRUCTURA TECNOLOGÍA DEL ICC, SE CONTRATO EL SERVICIO DE HOSTING, INCLUIDO EL ALMACENAMIENTO Y RESPALDO DE LA INFORMACIÓN, SOPORTE TÉCNICO Y CAPACITACIÓN DEL MANEJO DEL PROGRAMA A USUARIOS FINALES POR UN PERÍODO DE 4 AÑOS LOS CUALES SE VENCEN EL PRÓXIMO AÑO 2020.</t>
  </si>
  <si>
    <t>- ELABORAR EL ESTUDIO PREVIO CORRESPONDIENTE PARA LA RENOVACIÓN DEL SERVICIO DE HOSTING Y ALMACENAMIENTO DE LA INFORMACIÓN DEL SOFTWARE BIBLIOGRÁFICO KOHA.
- CONTRATAR LA FIRMA PROVEEDORA DEL SERVICIO DE HOSTING DEL SOFTWARE BIBLIOGRÁFICO KOHA.</t>
  </si>
  <si>
    <t>SISTEMATIZACIÓN DE LA BIBLIOTECA</t>
  </si>
  <si>
    <t>INCORPORAR AL REPOSITORIO INSTITUCIONAL:
- ARTÍCULOS DE LA REVISTA NOTICIAS CULTURALES
- TRABAJOS DE GRADO DE LAS TESIS DE MAESTRÍA QUE LOS ESTUDIANTES HAN AUTORIZADO PUBLICAR EN LA BIBLIOTECA DIGITAL</t>
  </si>
  <si>
    <t>- 266 ARTÍCULOS
- 100% DE TRABAJOS DE GRADO ENTREGADOS QUE DISPONGAN DE LA AUTORIZACIÓN</t>
  </si>
  <si>
    <t>PONER A DISPOSICIÓN DE LA COMUNIDAD NACIONAL E INTERNACIONAL EL TEXTO COMPLETO DE UNA SELECCIÓN DE ARTÍCULOS Y TRABAJOS DE GRADO DE LA PRODUCCIÓN INTELECTUAL DE LA COMUNIDAD ACADÉMICA DEL INSTITUTO, ASÍ COMO DOCUMENTOS DE CARÁCTER HISTÓRICO.
POSIBILITAR LA VISIBILIDAD A NIVEL NACIONAL E INTERNACIONAL DE LA PRODUCCIÓN ACADÉMICA Y DE INVESTIGACIÓN DEL INSTITUTO, ASÍ COMO, PERMITIR LA DIFUSIÓN DE LA PRODUCCIÓN ACADÉMICA Y DE INVESTIGACIÓN DEL INSTITUTO Y LA PRESERVACIÓN DE LA PRODUCCIÓN ACADÉMICA Y LOS RECURSOS BIBLIOGRÁFICOS EXISTENTES DEL INSTITUTO (PUBLICACIONES, INVESTIGACIONES, MATERIAL DE AUDIO Y VIDEO DEL INSTITUTO, ENTRE OTROS).</t>
  </si>
  <si>
    <t>- REVISIÓN DE LOS ARTICULOS DIGITALIZADOA Y CREACIÓN DEL ARCHIVO CON OCR.
- INVENTARIO DE LOS ARTICULOS, TRABAJOS DE GRADO Y DOCUMENTOS A INCOPORAR EN LA BIBLIOTECA DIGITAL PALABRA.
- ASIGNACIÓN DE LOS DESCRIPTORES (PALABRAS CLAVES)
- REGISTRO DE LOS METADOS EN EL REPOSITORIO INSTITUCIONAL.
- REVISIÓN POR MUESTREO DE LOS REGISTROS INCORPORADOS EN EL REPOSITORIO Y PUBLICACIÓN DE LOS MISMOS.</t>
  </si>
  <si>
    <t xml:space="preserve">ETIQUETAR ÍTEMS CON RADIO FRECUENCIA  (RFID) </t>
  </si>
  <si>
    <t>IMPLEMENTAR EL SISTEMA DE RADIO FRECUENCIA PARA LA IDENTIFICACIÓN DE LOS LIBROS Y PERMITIR LA REALIZACIÓN DEL INVENTARIO DE LOS MISMOS EN MENOR TIEMPO, ASÍ COMO GARANTIZAR LA ORGANIZACIÓN DE LAS COLECCIONES. DADO EL VOLUMEN DE ÍTEMS EXISTENTES EN LAS COLECCIONES(APROX. 180.000) DE LA BIBLIOTECA, ESTE PROYECTO SE DEBE REALIZAR POR ETAPAS. 
DISPONER DE MECANISMOS AUTOMATIZADOS PARA LA REALIZACIÓN DEL INVENTARIO DE LAS COLECCIONES BIBLIOGRÁFICAS DE UNA MANERA MÁS ÁGIL Y EFICIENTE.</t>
  </si>
  <si>
    <t xml:space="preserve">- CONTINUAR CON  LA ASIGNACIÓN DE LOS TAGS A CADA UNO DE LOS ÍTEMS DE LA BIBLIOTECA DE LA SEDE CENTRO Y YERBABUENA.
- IDENTIFICAR EL MATERIAL BIBLIOGRÁFICO A ASIGNAR LOS TAG RFID.
- CONTRASTAR LA INFORMACIÓN EN LA BASE DE DATOS BIBLIOGRÁFICA Y ASIGNAR A CADA UNO DE LOS ITEMS EL TAG RFID PARA LA IDENTIFICACIÓN.
</t>
  </si>
  <si>
    <t>SEGURIDAD Y CONTROL DE LAS COLECCIONES</t>
  </si>
  <si>
    <t xml:space="preserve">ADQUISICIÓN DE BANDAS DE SEGURIDAD PARA EL CONTROL DE SALIDA DE LOS LIBROS Y ASIGNACIÓN DE LAS BANDAS LOS ÍTEMS NUEVOS Y RETROSPECTIVOS PARA EVITAR EL RIESGO DE HURTO.  </t>
  </si>
  <si>
    <t>DISPONER DE MECANISMOS AUTOMATIZADOS QUE PERMITAN EL CONTROL DE PERDIDA (HURTO) DE LOS LIBROS EN LA BIBLIOTECA DE LA SEDE CENTRO.
ADQUIRIR BANDAS DE SEGURIDAD PARA EL CONTROL DE SALIDA DE LOS LIBROS Y  MANTENIMIENTO SISTEMA DE SEGURIDAD PARA EL CONTROL DE HURTO DE LOS LIBROS.</t>
  </si>
  <si>
    <t>- ELABORAR EL ESTUDIO PREVIO PARA EL MANTENIMIENTO DEL SITEMA DE SEGURIDAD Y ADQUISICIÓN DE LAS BANDAS DE SEGURIDAD.
- CONTINUER CON LA ASIGNACIPON DE BANDAS A LOS LIBROS NUEVOS Y RETROSECTIVOS, A ESTA VIGENCIA SE PREVEE ASIGNAR MIL DOSCIENTAS (2000) BANDAS.</t>
  </si>
  <si>
    <t>PAAC - COMPONENTE 4: ATENCIÓN AL CIUDADANO</t>
  </si>
  <si>
    <t>4.5 RELACIÓN CON EL CIUDADANO</t>
  </si>
  <si>
    <t>PRESTACION DE LOS SERVICIOS BIBLIOTECARIOS A LA COMUNIDAD DE USUARIOS INTERNOS Y EXTERNOS</t>
  </si>
  <si>
    <t>AUMENTAR PORCENTAJE DE USUARIOS EN EL NIVEL SATISFECHO</t>
  </si>
  <si>
    <t>ATENCIÓN, ORIENTACIÓN Y PRESTACIÓN DE LOS DIFERENTES SERVICIOS OFRECIDOS POR LA BIBLIOTECA COMO APOYO A LOS PROCESOS ACADÉMICOS Y DE INVESTIGACIÓN DE LA COMUNIDAD DE ESTUDIANTES, PROFESORES, INVESTIGADORES, EMPLEADOS, EGRESADOS DEL INSTITUTO, ASÍ COMO USUARIOS EXTERNOS, CON EL FIN DE SATISFACER LAS NECESIDADES DE INFORMACIÓN.</t>
  </si>
  <si>
    <t xml:space="preserve">- ORIENTACIÓN Y SERVICIO DE REFERENCIA A  USUARIOS INTERNOS Y EXTERNOS.
- PRÉSTAMOS INTERNO Y EXTERNO DEL MATERIAL BIBLIOGRÁFICO SOLICITADO.
- SUMINISTRO DE ARTICULOS Y CAPITULOS DE LIBROS A USUARIOS INTERNOS Y EXTERNOS.
- GESTIÓN DEL PRESTAMO INTERBIBLIOTECARIO.
- SOCIALIZACIÓN A USUARIOS SOBRE EL MANEJO DE LOS RECURSOS BIBLIOGRÁFICOS EXIETENTES EN LAS COLECCIONES.
- ASIGNACION DE LAS CLAVES DE ACCESO A LOS USUARIOS INTERNOS PARA LA CONSULTA REMOTA DE LOS RECURSOS BIBLIOGRÁFICOS ELECTRONICOS.
</t>
  </si>
  <si>
    <t>GESTIÓN DE MUSEOS</t>
  </si>
  <si>
    <t>PLAN DE GESTIÓN DE MUSEOS</t>
  </si>
  <si>
    <t>REACTIVACIÓN DE LOS MUSEOS DEL ICC</t>
  </si>
  <si>
    <t>REALIZAR INVESTIGACIÓN PIEZAS COLECCIONES ICC EN COLEXCOL</t>
  </si>
  <si>
    <t>CONOCER, VALORAR EL PATRIMONIO MUEBLE QUE RESGUARDA EL ICC A TRAVÉS DE GESTIÓN DE MUSEOS</t>
  </si>
  <si>
    <t>CAMPOS DESCRIPTIVOS DE LOS OBJETOS EN COLEXCOL</t>
  </si>
  <si>
    <t>REALIZAR ACCIONES EN CONSERVACIÓN Y RESTAURACIÓN DE LAS COLECCIONES DEL ICC</t>
  </si>
  <si>
    <t>REORGANIZACIÓN DE CUATRO DE LAS SIETE RESERVAS E INSTALACIÓN DE MUEBLES DE CONSERVACIÓN PREVENTIVA PARA MINIMIZAR LOS RIESGOS DE DETERIORO Y MAL ALAMACENAMIENTO DE LAS COLECCIONES</t>
  </si>
  <si>
    <t>ADQUISICIÓN DE MOBILIARIO ESPECIALIZADO, PUERTAS DE SEGURIDAD, UNIDADES DE ALMACENAMIENTO</t>
  </si>
  <si>
    <t>REGISTROS EN COLEXCOL DE PIEZAS DE LAS COLECCIONES</t>
  </si>
  <si>
    <t>REGISTRO DE LAS COLECCIONES EN EL SOFTWARE DE COLECCIONES COLOMBIANAS (COLEXCOL) FICHA BÁSICA</t>
  </si>
  <si>
    <t>CREAR EN COLECCIONES LOS REGISTROS INDIVIDUALES Y CON COMPONENTES (CUANDO APLIQUE) DE LAS COLECCIONES UBICADAS EN LAS RESERVAS.</t>
  </si>
  <si>
    <t>250 REGISTROS</t>
  </si>
  <si>
    <t>CREAR CONTENIDOS MICROSITIO MUSEOS EN PÁGINA WEB WWW.CAROYCUERVO.GOV.CO</t>
  </si>
  <si>
    <t>GENERAR CONTENIDOS DE DIFUSIÓN DE LAS COLECCIONES QUE CUSTODIA EL ICC E INVESTIGA EL ÁREA GESTIÓN DE MUSEOS</t>
  </si>
  <si>
    <t>CREAR TRIMESTRALMENTE CONTENIDOS DE DIFUSIÓN DE LAS COLECCIONES QUE CUSTODIA EL ICC E INVESTIGA EL ÁREA GESTIÓN DE MUSEOS</t>
  </si>
  <si>
    <t>PLAN INSTITUCIONAL DE ARCHIVOS DE LA ENTIDAD - PINAR</t>
  </si>
  <si>
    <t>REALIZAR TRANSFERENCIAS Y SENSIBILIZACIONES GESTIÓN  DOCUMENTAL</t>
  </si>
  <si>
    <t>SENSIBILIZACIONES A LAS DIFERENTES ÁREAS Y PROCESOS  DEL INSTITUTO CARO Y CUERVO  DE ACUERDO A  LA TABLA DE RETENCIÓN DOCUMENTAL VIGENTE</t>
  </si>
  <si>
    <t>24 SENSIBILIZACIONES Y CON LOS DOCUMENTOS TRANSFERIDOS AL ARCHIVO CENTRAL EN LA VIGENCIA 2018 DE ACUERDO A LA TABLA DE RETENCIÓN DOCUMENTAL VIGENTE</t>
  </si>
  <si>
    <t>GENERAR CULTURA DE GESTIÓN AL CAMBIO EN PROCESOS DE GESTIÓN DOCUMENTAL Y DAR CUMPLIMIENTO A LA LEY 594 DE 2000 Y EL DECRETO 1080 DE 2015.
LA TRANSFERENCIA DOCUMENTAL SE REALIZRÁ DE ACUERDO A LOS COMPROMISOS PACTADOS EN LAS SENSIBILIZACIONES.</t>
  </si>
  <si>
    <t>SENSIBILIZAR, INFORMAR, CAPACITAR, APLICAR, GESTIONAR Y TRAMITAR LAS BUENAS PRACTICAS DE GESTIÓN DOCUMENTAL EN EL ICC.</t>
  </si>
  <si>
    <t>COORDINADOR(A) GRUPO GESTIÓN DOCUMENTAL</t>
  </si>
  <si>
    <t>RADICAR COMUNICACIONES OFICIALES ENTREGADAS Y RECIBIDAS POR EL INSTITUTO CARO Y CUERVO EN SOPORTE FÍSICO, ELECTRÓNICO Y DIGITAL.</t>
  </si>
  <si>
    <t>REDICAR ENTREGAR Y RECIBIR COMUNICACIONES OFICIALES,  POR EL INSTITUTO CARO Y CUERVO EN SOPORTE FÍSICO, ELECTRÓNICO Y DIGITAL</t>
  </si>
  <si>
    <t>DAR CUMPLIMIENTO AL ACUERDO 060 DE 2001, RADICACIÓN Y ENTREGA DE COMUNICACIONES OFICIALES DE LAS ENTIDADES DEL ESTADO.</t>
  </si>
  <si>
    <t>RADICAR, CLASIFICAR, DIGITALIZAR, INDEXAR, ARCHIVAR Y ENTREGAR LAS COMUNICACIONES OFICIALES ENTREGADAS Y RECIBIDAS POR EL ICC EN SOPORTE FÍSICO, ELECTRÓNICO Y DIGITAL.</t>
  </si>
  <si>
    <t>ATENDER SOLICITUDES DE INFORMACIÓN EN SOPORTE ELECTRÓNICO, FÍSICO O DIGITAL QUE LOS SERVIDORES PÚBLICOS DEL ICC CUANDO LO REQUIERAN</t>
  </si>
  <si>
    <t>DAR CUMPLIMIENTO AL DERECHO FUNDAMENTAL DE ACCESO A LA INFORMACIÓN PÚBLICA, SEGÚN EL CUAL TODA PERSONA PUEDE ACCEDER A LA INFORMACIÓN PÚBLICA EN POSESIÓN O BAJO EL CONTROL DE LOS SUJETOS OBLIGADOS DE LA LEY.</t>
  </si>
  <si>
    <t>RECEPCIONAR, CLASIFICAR, DIGITALIZAR, PROPORCIONAR Y HACER SEGUIMIENTO A LA INFORMACIÓN REQUERIDA POR LOS SERVIDORES PÚBLICOS DEL ICC</t>
  </si>
  <si>
    <t>FOLIOS DIGITALIZADOS DE LA SERIE DOCUMENTAL CONTRATOS DE LA VIGENCIA 2012 Y 2011 DEL INSTITUTO CARO Y CUERVO</t>
  </si>
  <si>
    <t>IDENTIFICAR, PREPARAR, LIBERAR DE MATERIAL ABRASIVO, DIGITALIZAR, CONFORMAR LA UNIDAD DOCUMENTAL, INDEXAR LOS EXPEDIENTES DE LAS SERIES DOCUMENTALES CONTRATOS DE LA VIGENCIA 2014-2013 DEL ICC</t>
  </si>
  <si>
    <t>PLAN DE CONSERVACIÓN</t>
  </si>
  <si>
    <t xml:space="preserve"> RADICAR, ENTREGAR Y RECIBIR LAS COMUNICACIONES OFICIALES  DEL ICC EN SOPORTE FÍSICO, ELECTRÓNICO Y DIGITAL</t>
  </si>
  <si>
    <t>AJUSTAR FORMATO DE RECIBO Y ENTREGA DE COMUNICACIONES OFICIALES</t>
  </si>
  <si>
    <t>AJUSTE DE FORMATO DE CORRESPONDENCIA RECIBIDA CON  SOLICITUDES QUE FUERON TRASLADADAS A OTRA INSTITUCIÓN Y SOLICITUDES EN LAS QUE SE NEGÓ EL ACCESO A LA INFORMACIÓN</t>
  </si>
  <si>
    <t>5.3 ELABORACIÓN LOS INSTRUMENTOS DE GESTIÓN DE LA INFORMACIÓN</t>
  </si>
  <si>
    <t>INSTRUMENTOS DE GESTIÓN DE LA INFORMACIÓN</t>
  </si>
  <si>
    <t>ACTUALIZAR EL PROGRAMA DE GESTIÓN DOCUMENTAL</t>
  </si>
  <si>
    <t>PGD 2018-2020</t>
  </si>
  <si>
    <t>SE ACTUALIZARÁ EL PGD CON BASE EN EL DECRETO 1080  DE 2015 Y DEMAS NORMAS VIGENTES PARA RENOVAR EL CICLO DE ACTIVIDADES PARA LAS VIGENCIAS 2020 A 2022</t>
  </si>
  <si>
    <t>DIAGNÓSTICO DOCUMENTAL DEL PGD VIGENTE
APLICACIÓN DE LAS TRD CONVALIDADAS
PROPUESTA DEL DOCUMENTO PGD
APROBACIÓN DEL DOCUMENTO PGD</t>
  </si>
  <si>
    <t>INFRAESTRUCTURA</t>
  </si>
  <si>
    <t>SEGURIDAD PARA LOS BIENES MUEBLES E INMUEBLES (PATRIMONIALES DE LA ENTIDAD)</t>
  </si>
  <si>
    <t>VELAR POR EL MANTENIMIENTO DE LA INFRAESTRUCTURA DEL INSTITUTO CARO Y CUERVO, LA CUAL SE REQUIERE PARA EL DESARROLLO DE LAS ACTIVIDADES MISIONALES DE LA ENTIDAD</t>
  </si>
  <si>
    <t xml:space="preserve">1) SEGURIDAD EN EL REGISTRO DE LA INFORMACIÓN CONTABLE
2) CONTRATACIÓN DEL SERVICIO DE VIGILANCIA Y SEGURIDAD DE LAS  SEDES DEL INSTITUTO CARO Y  CUERVO.
3) CONTRATACIÓN DE SEGUROS GENERALES  DE LOS BIENES.
4) FUMIGACIÓN Y LAVADO DE TANQUES
5) REALIZAR LA CONTRATACIÓN PARA LA COMPRA Y RECARGA DE EXTINTORES
6) REALIZAR EL MANTENIMIENTO DE LAS PLANTAS ELÉCTRICAS DEL INSTITUTO CARO Y CUERVO. </t>
  </si>
  <si>
    <t>COORDINADOR(A) GRUPO RECURSOS FÍSICOS</t>
  </si>
  <si>
    <t>MANTENIMIENTO Y CONSERVACIÓN DE LAS SEDES Y SUS VALORES PATRIMONIALES</t>
  </si>
  <si>
    <t>PRESERVAR LA INFRAESTRUCTURA DE LAS SEDES DEL INSTITUTO CARO Y CUERVO, COMO PARTE DEL DESARROLLO CULTURAL</t>
  </si>
  <si>
    <t>1) REALIZAR LA CONTRATACIÓN PARA MANTENIMIENTO DE VEHÍCULOS
2) IMPUESTOS INMUEBLES
3) SEGUROS GENERALES VEHICULOS 
4) CONTRATO DE ASEO Y CAFETERÍA 
5) REALIZAR LA CONTRATACIÓN PARA LA ADQUISICIÓN DE FERRETERÍA Y BOMBILLERÍA 
6) REALIZAR EL  MANTENIMIENTO DE LOS DESHUMIFICADORES
7) REALIZAR LA CONTRATACIÓN PARA MANTENIMIENTO DE TRACTORES</t>
  </si>
  <si>
    <t>MOVILIDAD Y DESPLAZAMIENTO DE LOS SERVIDORES PÚBLICOS DEL INSTITUTO CARO Y CUERVO</t>
  </si>
  <si>
    <t>GARANTIZAR EL DESPLAZAMIENTO DE LOS SERVIDORES PÚBLICOS A LA SEDE HACIENDA YERBABUENA, CON EL FIN DE DESARROLLAR SUS FUNCIONES EN DICHAS INSTALACIONES</t>
  </si>
  <si>
    <t>REALIZAR ACCIONES PARA GARANTIZAR EL DESPLAZAMIENTO DE LOS SERVIDORES PÚBLICOS A LA SEDE HACIENDA YERBABUENA, CON EL FIN DE DESARROLLAR SUS FUNCIONES EN DICHAS INSTALACIONES
1) REALIZAR LA CONTRATACIÓN PARA EL SERVICIO DE TRANSPORTE TERRESTRE DE IDA Y REGRESO PARA LOS ESTUDIANTES, FUNCIONARIOS, CONTRATISTAS DIRECTOS E INDIRECTOS QUE PRESTAN SERVICIO EN EL  INSTITUTO CARO Y CUERVO QUE TRABAJAN EN LA SEDE DE YERBABUENA.
2) REALIZAR LA GESTIÓN PARA EL PAGO OPORTUNO DEL SOAT 
3) REALIZAR LA CONTRATACIÓN PARA LA COMPRA DE PÓLIZAS DE LOS AUTOMOTORES
4) REALIZAR LA CONTRATACIÓN PARA EL SUMINISTRO DE GASOLINA
5) REALIZAR LA CONTRATACIÓN PARA EL SISTEMA PASE YA DE LOS VEHÍCULOS DE LA ENTIDAD (PEAJES)
6) REALIZAR LA CONTRATACIÓN PARA EL SERVICIO DE PARQUEADERO
7) REALIZAR LA GESTIÓN PARA EL PAGO OPORTUNO DE IMPUESTOS VEHÍCULOS</t>
  </si>
  <si>
    <t>ADECUACIÓN DE LAS INSTALACIONES DEL INSTITUTO CARO Y CUERVO</t>
  </si>
  <si>
    <t xml:space="preserve">PARA CONTINUAR PRESTANDO LOS SERVICIOS Y LA ENTREGA DE LOS BIENES POR PARTE DEL INSTITUTO, SE REQUIERE REALIZAR LA ADECUACIÓN DE LAS INSTALACIONES EN LAS ÁREAS QUE SE REQUIERA DEL INSTITUTO CARO Y CUERVO </t>
  </si>
  <si>
    <t>1) IMPLEMENTACIÓN PRIMERA FASE DEL PLAN DE SEÑALIZACIÓN DE LA SEDE BOGOTÁ
2) AUTOMATIZACIÓN DE PLANTA ELÉCTRICA
3) PRIMERA FASE DE IMPLEMENTACIÓN SISTEMA CONTRA INCENDIOS
4) INSTALACIÓN DE CIELO RASO EN ÁREA DE HEMEROTECA BIBLIOTECA SEDE YERBABUENA 400  M2
5) CONTRATACIÓN DE UN ARQUITECTO RESTAURADO
6)REALIZAR LA CONTRATACIÓN PARA EL MANTENIMIENTO DEL ASCENSOR</t>
  </si>
  <si>
    <t>PLAN ESPECIAL DE MANEJO Y PROTECCIÓN - PEMP</t>
  </si>
  <si>
    <t>ADELANTAR ACCIONES PARA LA IMPLEMENTACIÓN  DEL PLAN ESPECIAL DE MANEJO Y PROTECCIÓN (PEMP)</t>
  </si>
  <si>
    <t>VISIBILIZAR EL APORTE AMBIENTAL QUE REALIZA EL INSTITUTO CARO Y CUERVO EN EL MUNICIPIO DE CHÍA</t>
  </si>
  <si>
    <t>EJECUCIÓN DEL CONVENIO INTERADMINISTRATIVO JARDÍN BOTÁNICO - INSTITUTO CARO Y CUERVO</t>
  </si>
  <si>
    <t>PLAN DE AUSTERIDAD Y GESTIÓN AMBIENTAL</t>
  </si>
  <si>
    <t>PLAN DE GESTIÓN AMBIENTAL</t>
  </si>
  <si>
    <t>CUMPLIMIENTO DISPOSICIONES NORMATIVAS AMBIENTALES - PLAN INSTITUCIONAL DE GESTIÓN AMBIENTAL (PIGA)</t>
  </si>
  <si>
    <t>CUMPLIR LA NORMATIVIDAD AMBIENTAL Y AL PLAN INSTITUCIONAL DE GESTIÓN AMBIENTAL</t>
  </si>
  <si>
    <t>REALIZAR ACCIONES PARA CUMPLIR LA NORMATIVIDAD AMBIENTAL Y EL PLAN INSTITUCIONAL DE GESTIÓN AMBIENTAL
1) ELABORACIÓN DE PLAN DE USO Y AHORRO EFICIENTE DEL AGUA SEDE HACIENDA YERBBAUENA
2) CONTRATACIÓN Y SUPERVISIÓN DE EVALUACIÓN DEL VERTIMIENTO
4) CONSTRUCCIÓN DE SISTEMA DE TRATAMIENTO DE AGUAS RESIDUALES DOMÉSTICAS
5) CONSTRUCCIÓN DE PRIMERA FASE DE RECOLECCIÓN DE AGUAS LLUVIAS SEDE YERBABUENA
6) ESTABLECER REQUERIMIENTOS DE VIABILIDAD DE REUSO DE AGUA RESIDUAL TRATADA COLEGIO CALAZANS
7) CONTRATACIÓN DE DISEÑO DE SISTEMA DE RECOLECCIÓN DE AGUAS LLUVIAS - SEDE CASA CUERVO
8) CONTRATACIÓN Y SUPERVISIÓN DE DISPOSICIÓN DE RESIDUOS PELIGROSOS
9) IMPLEMENTACIÓN DE PLAN DE MANEJO DE RESIDUOS
10) FORMACIÓN DE LÍDERES AMBIENTALES ICC
11) COMUNICACIONES Y CAPACITACIONES EN SEPARACIÓN DE RESIDUOS SÓLIDOS
12) COMUNICACIONES EN USO ADECUADO DE PAPEL
13) BOLETINES AMBIENTALES
14) IMPLEMENTACIÓN PRIMERA FASE DE COMPRAS VERDES
15) MESAS DE TRABAJO PARA IDENTIFICACIÓN DE PRÁCTICAS SOSTENIBLES
16) SUPERVISIÓN DE CONVENIO DE RECICLAJE
17) CONTRATACIÓN DE UN INGENIERO AMBIENTAL
18) COMUNICACIONES Y SOCIALIZACIONES EN SEPARACIÓN DE RESIDUOS SÓLIDOS</t>
  </si>
  <si>
    <t>INVESTIGACIÓN</t>
  </si>
  <si>
    <t xml:space="preserve">EJECUTAR PROYECTOS DE INVESTIGACIÓN EN DESARROLLO </t>
  </si>
  <si>
    <t>29  PROYECTOS EN DESARROLLO EN 2019</t>
  </si>
  <si>
    <t xml:space="preserve">DURANTE ESTA META SE DESARROLLÓ LOS PROYECTOS DE INVESTIGACIÓN APROBADOS. </t>
  </si>
  <si>
    <t xml:space="preserve">PROYECTOS APROBADOS PARA 2020 EN EL COMITÉ DE INVESTIGACIÓN 2019.
SEGUIMIENTOS TRIMESTRALES DE LOS PROYECTOS APROBADOS.
</t>
  </si>
  <si>
    <t xml:space="preserve">INFORME CONSOLIDADO DE AVANCE TRIMESTRAL DE INVESTIGACIÓN </t>
  </si>
  <si>
    <t>GESTIÓN  DE LA INVESTIGACIÓN</t>
  </si>
  <si>
    <t>REGULAR LA INVESTIGACIÓN AL INTERIOR DEL INSTITUTO CARO Y CUERVO POR MEDIO DE LA CONSTRUCCIÓN DE UN REGLAMENTO PARA INVESTIGADORES Y LA CREACIÓN DE UN CUERPO COLEGIADO PARA TOMAR DECISIONES EN LOS ASPECTOS ÉTICOS DE LA INVESTIGACIÓN EN EL ICC</t>
  </si>
  <si>
    <t>POLÍTICA  DE INVESTIGACIÓN 
PROCEDIMIENTO DE INVESTIGACIÓN  (EN PROCESO DE ACTUALIZACIÓN)</t>
  </si>
  <si>
    <t xml:space="preserve">DECIR PORQUE ES IMPORTANTE HACER ESO DESDE PUNTO DE VISTA LEGAL  DESDE COLCIENCIAS </t>
  </si>
  <si>
    <t xml:space="preserve">CAMBIAR LA CONFORMACIÓN DEL COMITÉ DE INVESTIGACIÓN, DE ACUERDO A LAS OBSERVACIONES DE CONTROL INTERNO.
LLEVAR A CABO REUNIONES DEL COMITÉ DE ÉTICA PARA ESTABLECER DIRECTRICES ÉTICAS PARA LA INVESTIGACIÓN Y LAS ACTIVIDADES DE APROPIACIÓN SOCIAL DEL CONOCIMIENTO Y DEL PATRIMONIO.
PROPONER BORRADOR DEL REGLAMENTO DE INVESTIGADORES A COMITÉ DE INVESTIGACIÓN PARA APROBACIÓN.
</t>
  </si>
  <si>
    <t>GESTIÓN DEL CONOCIMIENTO</t>
  </si>
  <si>
    <t>REALIZAR DIAGNÓSTICO Y DAR RECOMENDACIONES PARA LA ELABORACIÓN DE UNA POLÍTICA DE LA GESTIÓN DEL CONOCIMIENTO EN EL INSTITUTO CARO Y CUERVO</t>
  </si>
  <si>
    <t>DOCUMENTO DE DIAGNÓSTICO
PROPUESTA DE POLÍTICA DE GESTIÓN DE CONOCIMIENTO PARA SER APROBADA POR RESPECTIVOS COMITÉS</t>
  </si>
  <si>
    <t>ESTA POLÍTICA ES NECESARIA PARA ACREDITACIÓN INSTITUCIONAL (MEN), ACREDITACIONES FUTURAS ANTE COLCIENCIAS/MINCTEI, Y MIPG</t>
  </si>
  <si>
    <t>ENCUESTAS PERSONALES A MIEMBROS DE DISTINTOS GRUPOS. SESIONES CONJUNTAS DE IDENTIFICACIÓN DE PROBLEMAS Y PRIORIZACIÓN DE PROPBLEMAS PARA ENFRENTAR EN LA POLÍTICA, DETERMINACIÓN DE LÍNEAS ESTRATÉGICAS, TÁCTICAS Y OPERATIVAS.</t>
  </si>
  <si>
    <t>ENTREGA A COMITÉ DEL DOCUMENTO DE POLÍTICA PARA QUE SEA APROBADO.</t>
  </si>
  <si>
    <t>DIRECCIONAMIENTO Y PLANEACIÓN</t>
  </si>
  <si>
    <t>MEDICIÓN</t>
  </si>
  <si>
    <t>PLAN IMPLEMENTACIÓN MODELO DE AUTOEVALUACIÓN</t>
  </si>
  <si>
    <t>PLANES DE MEJORA</t>
  </si>
  <si>
    <t>REALIZAR REPORTES DE MONITOREO A LOS PLANES DE MEJORAMIENTO INSCRITOS EN EL GRUPO DE PLANEACIÓN</t>
  </si>
  <si>
    <t>PLANES DE MEJORAMIENTO INSCRITOS 2019</t>
  </si>
  <si>
    <t>LA META PROPUESTA BUSCA IMPLEMENTAR LOS ELEMENTOS QUE CONFORMAN LA POLÍTICA DE SERVICIO AL CIUDADANO PARA GARANTIZAR EL ACCESO DE LOS CIUDADANOS Y A LOS FUNCIONARIOS DE LA ENTIDAD, CONOCIENDO EL AVANCE DE LOS PLANES DE MEJORAMIENTO QUE SE PROPONEN EN LA ENTIDAD.</t>
  </si>
  <si>
    <t>1. SOLICITAR REPORTE FRENTE A LOS PLANES DE MEJORAMIENTOS INSCRITOS 
2. CONSOLIDAR LOS REPORTES REMITIDOS POR LOS RESPONSABLES
3. ELABORAR REPORTE DE MONITOREO</t>
  </si>
  <si>
    <t>COORDINADOR(A) GRUPO DE PLANEACIÓN</t>
  </si>
  <si>
    <t>ESTRATÉGICO</t>
  </si>
  <si>
    <t>ORGANIZACIÓN</t>
  </si>
  <si>
    <t>1.1 POLÍTICA DE ADMINISTRACIÓN DE RIESGOS</t>
  </si>
  <si>
    <t xml:space="preserve">REALIZAR ACCIONES PARA FORTALECER LA CAPACIDAD ADMINISTRATIVA DE LA ENTIDAD E IMPLEMENTAR ACCIONES DE DIVULGACIÓN PARA LA ADMINISTRACIÓN DEL RIESGO </t>
  </si>
  <si>
    <t>MOTIVACIÓN CONSTANTE  A LOS SERVIDORES Y COLABORADORES DE LA GESTIÓN DEL RIESGO INSTITUCIONAL Y POSIBILITAR EL DESPLIEGUE DE LA METODOLOGÍA ACTUALIZADA</t>
  </si>
  <si>
    <t>ACCIÓN 1. DISEÑO DE LAS PIEZAS PARA DOS (2) COMUNICACIONES INTERNAS
ACCIÓN 2. ENVIO DE LAS PIEZAS DE COMUNICACIÓN INTERNA VALIDADAS A LOS SERVIDORES PÚBLICOS DEL ICC</t>
  </si>
  <si>
    <t>SUBDIRECTOR(A) ADMINISTRATIVA Y FINANCIERA</t>
  </si>
  <si>
    <t>REALIZAR ACCIONES DE SOCIALIZACIÓN AL EQUIPO MIPG EN LA POLÍTICA, METODOLOGÍA Y HERRAMIENTAS PARA LA ADMINISTRACIÓN DE RIESGOS Y LOS LINEAMIENTOS SOBRE CORRUPCIÓN</t>
  </si>
  <si>
    <t>1. DOS SOCIALIZACIONES AL EQUIPO MIPG SOBRE LA POLÍTICA, METODOLOGÍA Y HERRAMIENTAS PARA LA ADMINISTRACIÓN DE RIESGOS Y LOS LINEAMIENTOS SOBRE CORRUPCIÓN
2. DOS TALLERES AL EQUIPO MIPG SOBRE LA POLÍTICA, METODOLOGÍA Y HERRAMIENTAS PARA LA ADMINISTRACIÓN DE RIESGOS Y LOS LINEAMIENTOS SOBRE CORRUPCIÓN</t>
  </si>
  <si>
    <t>VER CELDA Z81</t>
  </si>
  <si>
    <t>VER CELDA B81</t>
  </si>
  <si>
    <t>TALENTO_HUMANO</t>
  </si>
  <si>
    <t>TALENTO HUMANO</t>
  </si>
  <si>
    <t>PLAN ESTRATÉGICO DE TALENTO HUMANO</t>
  </si>
  <si>
    <t>REGULARIZACIÓN DE LA CONTRATACIÓN</t>
  </si>
  <si>
    <t>REALIZAR UNA PROPUESTA PARA LA REGULARIZACIÓN DE LA CONTRATACIÓN DE DOCENTES E INVESTIGADORES DEL INSTITUTO</t>
  </si>
  <si>
    <t>A RAÍZ DEL PROCESO DE CONSOLIDACIÒN DEL INSTITUTO CARO Y CUERVO COMO UNA INSTITUCIÓN DE EDUCACIÓN SUPERIOR (IES) INICIADO EN 2019 SURGIÓ EL ACOMPAÑAMIENTO DESDE EL DEPARTAMENTO ADMINISTRATIVO DE LA FUNCIÓN PÚBLICA Y LA ESCUELA SUPERIOR DE ADMINISTRACIÒN PÚBLICA PARA DEFINIR CRITERIOS Y LINEAMIENTOS SOBRE EL MANEJO DE LA PLANTA ADMINISTRATIVA Y EL MANEJO DEL PROFESORADO EN CUMPLIMIENTO DE LA NORMATIVIDAD VIGENTE Y ATENDIENDO LAS PARTICULARIDADES Y LINEAMIENTOS ADMINISTRATIVOS DE LA NACIÓN.</t>
  </si>
  <si>
    <t>1. RETOMAR EL CONTACTO EN EL MARCO PROCESO DE ACOMPAÑAMIENTO CON LA ESCUELA SUPERIOR DE ADMINISTRACIÓN PÚBLICA Y EL DEPARTAMENTO ADMINISTRATIVO DE LA FUNCIÓN PÚBLICA
2. CREAR UN GRUPO INTERDISCIPLINARIO AL INTERIOR DEL INSTITUTO CARO Y CUERVO PARA EL DESARROLLO DE LAS ACCIONES Y RECOEMNDACIONES
3. CONSOLIDAR LA PROPUESTA DE REGULARIZACIÓN DE LA CONTRATACIÓN DE DOCENTES, INVESTIGADORES</t>
  </si>
  <si>
    <t>1.2 CONSTRUCCIÓN DEL MAPA DE RIESGOS DE CORRUPCIÓN</t>
  </si>
  <si>
    <t xml:space="preserve">CONSTRUIR Y APROBAR MAPA DE RIESGOS DE CORRUPCIÓN </t>
  </si>
  <si>
    <t>1. MESAS DE TRABAJO CON LOS PROCESOS PARA LA CONSTRUCCIÓN DEL MAPA DE RIESGOS DE CORRUPCIÓN
2. COSOLIDAR EL MAPA DE RIESGOS DE CORRUPCIÓN
3. APROBAR EL MAPA DE RIESGOS DE CORRUPCIÓN</t>
  </si>
  <si>
    <t xml:space="preserve">PUBLICAR Y SOCIALIZAR LA MATRIZ DE RIESGOS DE CORRUPCIÓN EN PÁGINA WEB </t>
  </si>
  <si>
    <t xml:space="preserve">PUBLICAR MATRIZ DE RIESGOS DE CORRUPCIÓN PAGINA WEB </t>
  </si>
  <si>
    <t xml:space="preserve">POLÍTICA DE DEFENSA DE LA ENTIDAD </t>
  </si>
  <si>
    <t>ELABORAR LA POLÍTICA QUE SE DEBE SEGUIR PARA LOS PROCESOS JUDICIALES EN CONTRA DE LA ENTIDAD</t>
  </si>
  <si>
    <t>LLEVAR UNA BUENA DEFENSA DE LA ENTIDAD EN CASO DE SER DEMANDADA EN UN PROCESO JUDICIAL.</t>
  </si>
  <si>
    <t>ANALISIS DE NORMAS,  SEGUIMIENTO A DIRECTRICES DE LA AGENCIA NACIONAL DE DEFENSA JURÍDICA DEL ESTADO Y ELABORACIÓN DE DIRECTRICES QUE SE DEBEN SEGUIR EN CASO SE DAMANDADO EN UN PROCESO JUDICIAL.</t>
  </si>
  <si>
    <t>RESULTADO - POLÍTICA DE PREVENCIÓN DE DAÑO ANTIJURÍDICO</t>
  </si>
  <si>
    <t>IMPLEMENTAR Y REVISAR LAS ACCIONES APROBADAS PARA PREVENIR EL DAÑO ANTIJURÍDICO DE LA ENTIDAD</t>
  </si>
  <si>
    <t>EVALUAR LAS MEDIDAS ADOPTADAS POR EL COMITÉ DE DEFENSA PARA EVITAR DEMANDAS EN CONTRA DE LA ENTIDAD</t>
  </si>
  <si>
    <t xml:space="preserve">CONFRONTAR LAS MEDIDAS APROBADAS PARA EVITAR DEMANDAS EN CONTRA DE LA ENTIDAD, FRENTE A LAS ACCIONES QUE SE HAN DESARROLLADO SEGÚN LO APROBADO POR EL COMITÉ DE DEFENSA. </t>
  </si>
  <si>
    <t>APROBAR EL ÍNDICE DE INFORMACIÓN CLASIFICADA Y RESERVADA</t>
  </si>
  <si>
    <t>RESOLUCIÓN ÍNDICE DE INFORMACIÓN CLASIFICADA Y RESERVADA:  RESOLUCIÓN 283 DE 2019</t>
  </si>
  <si>
    <t xml:space="preserve">AJUSTE ANUAL DEL ÍNDICE DE INFORMACIÓN CLASIFICADA Y RESERVADA ATENDIENDO EL CAMBIO DE NORMAS Y PERIODOS DE RESERVA DE LA INFORMACIÓN </t>
  </si>
  <si>
    <t>REVISIÓN ACTIVOS DE INFORMACIÓN PARA LA ACTUALIZACIÓN DEL ÍNDICE DE INFORMACIÓN RESERVADA Y CLASIFICADA
PROPUESTA DE ACTUALIZACIÓN DEL ÍNDICE DE INFORMACIÓN RESERVADA Y CLASIFICADA
APROBACIÓN DE LA ACTULIZACIÓN DEL  ÍNDICE DE INFORMACIÓN RESERVADA Y CLASIFICADA
PUBLICACIÓN DEL  ÍNDICE DE INFORMACIÓN RESERVADA Y CLASIFICADA ACTUALIZADO</t>
  </si>
  <si>
    <t xml:space="preserve">PLANEACIÓN </t>
  </si>
  <si>
    <t>PLAN DE PARTICIPACIÓN CIUDADANA</t>
  </si>
  <si>
    <t>PAAC - COMPONENTE 3: RENDICIÓN DE CUENTAS</t>
  </si>
  <si>
    <t>3.1. INFORMACIÓN</t>
  </si>
  <si>
    <t>RENDICIÓN DE CUENTAS</t>
  </si>
  <si>
    <t xml:space="preserve">REALIZAR Y SOCIALIZAR EL INFORME DE GESTIÓN DE LA VIGENCIA 2019 </t>
  </si>
  <si>
    <t>FACILITAR A LOS GRUPOS DE INTERÉS ESPACIOS EN DIFERENTES CANALES, QUE PERMITAN A LA ENTIDAD DAR A CONOCER SU GESTIÓN</t>
  </si>
  <si>
    <t>* PREPARAR LA INFORMACIÓN SOBRE EL CUMPLIMIENTO DE METAS (PLAN DE ACCIÓN, POAI) DE LOS PROGRAMAS, PROYECTOS Y SERVICIOS IMPLEMENTADOS, CON SUS RESPECTIVOS INDICADORES, VERIFICANDO LA CALIDAD DE LA MISMA Y ASOCIÁNDOLA A LOS DIVERSOS GRUPOS POBLACIONALES BENEFICIADOS.
* PREPARAR LA INFORMACIÓN SOBRE LA GESTIÓN (INFORMES DE GESTIÓN, METAS E INDICADORES DE GESTIÓN, INFORMES DE LOS ENTES DE CONTROL QUE VIGILAN A LA ENTIDAD) DE LOS PROGRAMAS, PROYECTOS Y SERVICIOS IMPLEMENTADOS, VERIFICANDO LA CALIDAD DE LA MISMA.
* PREPARAR LA INFORMACIÓN SOBRE CONTRATACIÓN (PROCESOS CONTRACTUALES Y GESTIÓN CONTRACTUAL) ASOCIADA A LOS PROGRAMAS, PROYECTOS Y SERVICIOS IMPLEMENTADOS, VERIFICANDO LA CALIDAD DE LA MISMA Y A LOS DIVERSOS GRUPOS POBLACIONALES BENEFICIADOS.</t>
  </si>
  <si>
    <t>ACTUALIZAR Y SOCIALIZAR AUTODIAGNÓSTICO DE RENDICIÓN DE CUENTAS MIPG</t>
  </si>
  <si>
    <t>SOCIALIZAR AL INTERIOR DE LA ENTIDAD, LOS RESULTADOS DEL DIAGNÓSTICO DEL PROCESO DE RENDICIÓN DE CUENTAS INSTITUCIONAL.</t>
  </si>
  <si>
    <t xml:space="preserve">REALIZAR ACCIONES DE INFORMACIÓN DIRIGIDA A:
* ESTUDIANTES DE LA ENTIDAD
* UN GRUPO DE INTERÉS MISIONAL </t>
  </si>
  <si>
    <t>IMPLEMENTAR DOS ACCIONES DE INFORMACIÓN</t>
  </si>
  <si>
    <t>GENERAR PIEZAS COMUNICATIVAS PARA PUBLICAR INFORMACIÓN DE LA GESTIÓN MISIONAL A TRAVÉS DE REDES SOCIALES, PÁGINA WEB Y MICROSITIO</t>
  </si>
  <si>
    <t>IMPLEMENTAR LOS CANALES Y MECANISMOS VIRTUALES QUE COMPLEMENTARÁN LAS ACCIONES DE DIÁLOGO DEFINIDAS PARA LA RENDICIÓN DE CUENTAS SOBRE TEMAS ESPECÍFICOS Y PARA LOS TEMAS GENERALES.</t>
  </si>
  <si>
    <t>3.3 RESPONSABILIDAD</t>
  </si>
  <si>
    <t>SUSCRIBIR PLAN DE MEJORAMIENTO, CON LOS RESULTADOS DE LA EVALUACIÓN DE LA RENDICIÓN DE CUENTAS</t>
  </si>
  <si>
    <t>PREPARAR LA INFORMACIÓN SOBRE ACCIONES DE MEJORAMIENTO DE LA ENTIDAD (PLANES DE MEJORA) ASOCIADOS A LA GESTIÓN REALIZADA, VERIFICANDO LA CALIDAD DE LA MISMA.
* FORMULAR, PREVIA EVALUACIÓN POR PARTE DE LOS RESPONSABLES, PLANES DE MEJORAMIENTO A LA GESTIÓN INSTITUCIONAL A PARTIR DE LAS OBSERVACIONES, PROPUESTAS Y RECOMENDACIONES CIUDADANAS.</t>
  </si>
  <si>
    <t xml:space="preserve">
ESTANDARIZAR  FORMATOS  INTERNOS DE REPORTE DE INFORMACIÓN PARA LA RENDICIÓN DE CUENTAS.</t>
  </si>
  <si>
    <t>* ESTANDARIZAR   FORMATOS  INTERNOS DE REPORTE DE  LAS ACTIVIDADES DE RENDICIÓN DE CUENTAS QUE SE REALIZARÁN EN TODA LA ENTIDAD QUE COMO MÍNIMO CONTENGA: ACTIVIDADES REALIZADAS, GRUPOS DE VALOR INVOLUCRADOS, APORTES, RESULTADOS, OBSERVACIONES, PROPUESTAS Y RECOMENDACIONES CIUDADANAS.
* DILIGENCIAR EL FORMATO INTERNO DE REPORTE DEFINIDO CON LOS RESULTADOS OBTENIDOS EN EL EJERCICIO, Y ENTREGARLO AL ÁREA DE PLANEACIÓN.</t>
  </si>
  <si>
    <t>SOCIALIZAR  LA EVALUACIÓN DE LA ESTRATEGIA DE RENDICIÓN DE CUENTAS</t>
  </si>
  <si>
    <t>FOMENTAR INTERACCIÓN ENTRE EL ICC Y LOS CIUDADANOS</t>
  </si>
  <si>
    <t xml:space="preserve">* ANALIZAR LAS EVALUACIONES, RECOMENDACIONES U OBJECIONES RECIBIDAS EN EL ESPACIO DE DIÁLOGO PARA LA RENDICIÓN DE CUENTAS.
* ANALIZAR LOS RESULTADOS OBTENIDOS EN LA IMPLEMENTACIÓN DE LA ESTRATEGIA DE RENDICIÓN DE CUENTAS, CON BASE EN LA CONSOLIDACIÓN DE LOS FORMATOS INTERNOS DE REPORTE APORTADOS POR LAS ÁREAS MISIONALES Y DE APOYO, PARA:
1. IDENTIFICAR EL NÚMERO DE ESPACIOS DE DIÁLOGO EN LOS QUE SE RINDIÓ CUENTAS
2. GRUPOS DE VALOR INVOLUCRADOS
3. FASES DEL CICLO SOBRE LOS QUE SE RINDIÓ CUENTAS.
4. EVALUACIÓN Y RECOMENDACIONES DE CADA ESPACIO DE RENDICIÓN DE CUENTAS.
* PUBLICAR  LOS RESULTADOS DE LA RENDICIÓN DE CUENTAS CLASIFICANDO POR CATEGORÍAS, LAS OBSERVACIONES Y COMENTARIOS DE LOS CIUDADANOS, LOS GRUPOS DE VALOR Y ORGANISMOS DE CONTROL, LOS CUALES DEBERÁN SER VISIBILIZADOS DE FORMA MASIVA Y MEDIANTE EL MECANISMO QUE EMPLEÓ PARA CONVOCAR A LOS GRUPOS DE VALOR QUE PARTICIPARON.
* EVALUAR Y VERIFICAR LOS RESULTADOS DE LA IMPLEMENTACIÓN DE LA ESTRATEGIA DE RENDICIÓN DE CUENTAS, VALORANDO EL CUMPLIMIENTO DE LAS METAS DEFINIDAS FRENTE AL RETO Y OBJETIVOS DE LA ESTRATEGIA.
* EVALUAR Y VERIFICAR POR PARTE DE LA OFICINA DE CONTROL INTERNO QUE SE GARANTICEN LOS MECANISMOS DE PARTICIPACIÓN CIUDADANA EN LA RENDICIÓN DE CUENTAS. </t>
  </si>
  <si>
    <t>3.2 DIÁLOGO DE DOBLE VÍA CON LA CIUDADANÍA Y SUS ORGANIZACIONES</t>
  </si>
  <si>
    <t>DIVULGAR ESTRATEGIA DE RENDICION DE CUENTAS PARA CONSULTA A LA CIUDADANÍA PARA LA RECOLECCION DE COMENTARIOS, AJUSTES Y SUGERENCIAS SOBRE LA MISMA.</t>
  </si>
  <si>
    <t xml:space="preserve">VALIDAR CON LOS GRUPOS DE INTERÉS LA ESTRATEGIA DE RENDICIÓN DE CUENTAS. </t>
  </si>
  <si>
    <t>IMPLEMENTAR ACCIONES DE DIÁLOGO</t>
  </si>
  <si>
    <t>IMPULSAR EL DIÁLOGO Y LA PARTICIPACIÓN DE LA CIUDADANÍA Y GRUPOS DE INTERÉS SOBRE LAS ACTIVIDADES ADELANTADAS POR EL ICC</t>
  </si>
  <si>
    <t>REALIZAR ACCIONES DE DIÁLOGO DIRIGIDA A:
* LA CIUDADANÍA
* GRUPOS DE INTERÉS MISIONAL</t>
  </si>
  <si>
    <t xml:space="preserve">REALIZAR SONDEO PARA LA PROMOCIÓN DE LA PARTICIPACIÓN EN EL PROCESO DE RENDICION DE CUENTAS PUBLICADO </t>
  </si>
  <si>
    <t>* PREPARAR LA INFORMACIÓN CON BASE EN LOS TEMAS DE INTERÉS PRIORIZADOS POR LA CIUDADANA Y GRUPOS DE VALOR EN LA CONSULTA REALIZADA.
* DISPONER DE MECANISMOS PARA QUE LOS GRUPOS DE INTERÉS COLABOREN  EN LA GENERACIÓN, ANÁLISIS Y DIVULGACIÓN DE LA INFORMACIÓN PARA LA RENDICIÓN DE CUENTAS.
* ASEGURAR EL SUMINISTRO Y ACCESO DE INFORMACIÓN DE FORMA PREVIA  A LOS CIUDADANOS Y GRUPOS DE VALOR  CONVOCADOS, CON RELACIÓN A LOS TEMAS A TRATAR EN LOS EJERCICIOS DE RENDICIÓN DE CUENTAS DEFINIDOS.</t>
  </si>
  <si>
    <t xml:space="preserve">DISEÑAR METODOLOGÍA DE PARTICIPACIÓN EN LOS ESPACIOS DE RENDICIÓN DE CUENTAS </t>
  </si>
  <si>
    <t xml:space="preserve">
IMPULSAR EL DIÁLOGO Y LA PARTICIPACIÓN DE LA CIUDADANÍA Y GRUPOS DE INTERÉS SOBRE LAS ACTIVIDADES ADELANTADAS POR EL ICC
SE PROPONEN METAS QUE BUSCAN LA ADOPCIÓN DE UN PROCESO TRANSVERSAL PERMANENTE DE INTERACCIÓN ENTRE SERVIDORES PÚBLICOS —ENTIDADES— CIUDADANOS Y LOS ACTORES INTERESADOS EN LA GESTIÓN DE LOS PRIMEROS Y
SUS RESULTADOS. ASÍ MISMO, BUSCA LA TRANSPARENCIA DE LA GESTIÓN DE LA ADMINISTRACIÓN PÚBLICA PARA LOGRAR LA ADOPCIÓN DE LOS PRINCIPIOS DE BUEN GOBIERNO. </t>
  </si>
  <si>
    <t>* EFECTUAR LA PUBLICIDAD SOBRE LA METODOLOGÍA DE PARTICIPACIÓN EN LOS ESPACIOS DE RENDICIÓN DE CUENTAS DEFINIDOS
* DISEÑAR LA METODOLOGÍA DE DIÁLOGO PARA CADA EVENTO DE RENDICIÓN DE CUENTAS QUE GARANTICE LA INTERVENCIÓN DE CIUDADANOS Y GRUPOS DE INTERÉS CON SU EVALUACIÓN Y PROPUESTAS A LAS MEJORAS DE LA GESTIÓN.
DISEÑAR LA METODOLOGÍA DE DIÁLOGO LAS ACTIVIDADES DE RENDICIÓN DE CUENTAS, GARANTIZANDO MOMENTOS DE INTERVENCIÓN DE CIUDADANOS Y GRUPOS DE INTERÉS CON SU EVALUACIÓN Y PROPUESTAS</t>
  </si>
  <si>
    <t>5.2. LINEAMIENTOS DE TRANSPARENCIA PASIVA</t>
  </si>
  <si>
    <t>GESTIÓN JURÍDICA</t>
  </si>
  <si>
    <t xml:space="preserve">ACTUALIZAR RESOLUCIÓN DE COSTOS DE REPRODUCCIÓN DE INFORMACIÓN </t>
  </si>
  <si>
    <t>ACTUALIZAR RESOLUCIÓN DE COSTOS DE REPRODUCCIÓN DE INFORMACIÓN  AJUSTANDO EL VALOR POR CADA COPIA, NÚMERO DE COPIAS GRATUITAS E INFORMACIÓN DIGITAL</t>
  </si>
  <si>
    <t>ELABORACIÓN, APROBACIÓN PUBLICACIÓN DE LA RESOLUCIÓN</t>
  </si>
  <si>
    <t>PLAN DE MEJORA AUTOEVALUACIÓN</t>
  </si>
  <si>
    <t>PLAN DE MEJORA  APROBADOAPM-1_2019</t>
  </si>
  <si>
    <t>DOCUMENTO FINAL DE CARACTERIZACIÓN ELABORADO, PUBLICADO Y SOCIALIZADO</t>
  </si>
  <si>
    <t>SE PROGRAMA DE ACUERDO A LOS RESULTADOS Y CALIFICACIÓN RESULTANTES DEL DILIGENCIAMIENTO DE LOS AUTODIAGNÓSTICOS DE LAS POLÍTICAS DE 2.1 "DIRECCIONAMIENTO Y PLANEACIÓN", 2.2 "PLAN ANTICORRUPCIÓN" 3.6 "PARTICIPACIÓN CIUDADANA" Y 3.7 "RENDICIÓN DE CUENTAS" , 3.4 "SERVICIO AL CIUDADANO" Y 4 "SEGUIMIENTO Y EVALUACIÓN DEL DESEMPEÑO INSTITUCIONAL"</t>
  </si>
  <si>
    <t xml:space="preserve">1. PRESENTAR A LA CIUDADANÍA PARA SUS SUGERENCIAS Y OBSERVACIONES LA PROPUESTA DE CARACTERIZACIÓN DE USUARIOS 
2. APROBAR EL DOCUMENTO FINAL DE CARECTERIZACIÓN 
2. PUBLICAR Y SOCIALIZAR EL DOCUMENTO DE CARACTERIZACIÓN DE USUARIOS ACTUALIZADO Y APROBADO </t>
  </si>
  <si>
    <t xml:space="preserve"> METODOLOGÍA DE AUTOEVALUACIÓN PARA LOS PLANES A CARGO DEL GRUPO DE PLANEACIÓN</t>
  </si>
  <si>
    <t>DISEÑO DE LA METODOLOGÍA DE INCORPORACIÓN DE AUTOEVALUACIÓN EN LA PLANEACIÓN INSTITUCIONAL ( ACCIÓN Y ADQUISICIONES)</t>
  </si>
  <si>
    <t xml:space="preserve">REALIZAR ACCIÓN PEDAGOGICA AL INTERIOR DE LA ENTIDAD SOBRE RENDICIÓN DE CUENTAS </t>
  </si>
  <si>
    <t xml:space="preserve">FOMENTAR LA INTERACCIÓN ENTRE EL INSTITUTO Y LA CIUDADANÍA </t>
  </si>
  <si>
    <t xml:space="preserve">1, DISEÑAR LA ACTIVIDAD
2, ESTABLECER PARTICIPANTES
3, DESPLIEGUE DE LA ACTIVIDAD
4, ANÁLISIS DE LA ACTIVIDAD
</t>
  </si>
  <si>
    <t>SERVICIO AL CIUDADANO</t>
  </si>
  <si>
    <t xml:space="preserve">PARTICIPACIÓN CIUDADANA </t>
  </si>
  <si>
    <t xml:space="preserve">PUBLICAR CÁPSULAS DE SERVICIO AL CIUDADANO </t>
  </si>
  <si>
    <t xml:space="preserve">MOTIVACIÓN CONSTANTE  A LOS SERVIDORES Y COLABORADORES DE LOS DEBERES Y DERECHOS  FRENTE AL CIUDADANO POR MEDIO DE LAS CÁPSULAS DE SERVICIO AL CIUDADANO. </t>
  </si>
  <si>
    <t xml:space="preserve">ELABORACIÓN Y PRESENTACIÓN DEL CRONOGRAMA CON LOS TEMAS PARA PUBLICAR CADA MES.
CONTROL Y REGISTRO DE LAS PUBLICACIONES 
UNA VEZ POR MES SEGÚN  LO ESTABLEZCA COMUNICACIONES </t>
  </si>
  <si>
    <t>4.3 TALENTO HUMANO</t>
  </si>
  <si>
    <t xml:space="preserve">REALIZAR VIDEOS DE ENSEÑANZA  EN LENGUA DE SEÑAS UNA O DOS PALABRAS POR VIDEO. </t>
  </si>
  <si>
    <t xml:space="preserve">CUALIFICAR  A LOS SERVIDORES PÚBLICOS Y COLABORADORES   EN LA ATENCIÓN  A PERSONAS SORDAS  EN NUESTRA EN EL INSTITUTO CARO Y CUERVO </t>
  </si>
  <si>
    <t xml:space="preserve">1.ENTREGA DE VIDEOS PARAV EDITAR A COMUNICACIONES
UNA VEZ POR MES SEGÚN  LO ESTABLEZCA COMUNICACIONES </t>
  </si>
  <si>
    <t>4.2. FORTALECIMIENTO DE LOS CANALES DE ATENCIÓN</t>
  </si>
  <si>
    <t>ARTÍCULO 76 LEY 1474 DE 2011                        FORTALECER LOS MECANISMOS DE PREVENCIÓN, INVESTIGACIÓN Y SANCIÓN DE ACTOS DE CORRUPCIÓN Y LA EFECTIVIDAD DEL CONTROL DE LA GESTIÓN PÚBLICA." OFICINA DE QUEJAS, SUGERENCIAS Y RECLAMOS</t>
  </si>
  <si>
    <t xml:space="preserve">REALIZAR CADA 15 DÍAS  SEGUIMIENTOS DE ALARMAS TEMPRANAS A EXCEPCIÓN  DE LAS PETICIONES CON VENCIMIENTO DE TRES DÍAS HÁBILES Y LAS DE ATENCIÓN A PERSONAS VULNERABLES. </t>
  </si>
  <si>
    <t>4.1 ESTRUCTURA ADMINISTRATIVA Y DIRECCIONAMIENTO ESTRATÉGICO</t>
  </si>
  <si>
    <t>DISEÑAR  DOCUMENTO DE PROTOCOLO DE SERVICIO  PARA LA OFERTA INSTITUCIONAL ACTUALIZADO Y SOCIALIZADO  PARA LOGRA ARTICULACIÓN DE LOS PUNTOS DE ATENCIÓN BAJO LOS LINEAMIENTOS DEL PROGRAMA NACIONAL DE SERVICIO AL CIUDADANO</t>
  </si>
  <si>
    <t>LA META PROPUESTA BUSCA  IMPLEMENTAR INSTRUMENTOS QUE CONFORMEN LA POLÍTICA DE SERVICIO AL CIUDADANO PARA GARANTIZAR EL ACCESO DE LOS CIUDADANOS A LOS TRÁMITES Y SERVICIOS DE LA ADMINISTRACIÓN PÚBLICA CONFORME A LOS PRINCIPIOS DE INFORMACIÓN COMPLETA, CLARA, CONSISTENTE, CON ALTOS NIVELES DE CALIDAD, OPORTUNIDAD EN EL SERVICIO Y AJUSTE A LAS NECESIDADES, REALIDADES Y EXPECTATIVAS DEL CIUDADANO.</t>
  </si>
  <si>
    <t>ELABORAR EL DOCUMENTO DE PROTOCOLOS DE SERVICIO PARA LA OFERTA INSTITUCIONAL
SOCIALIZAR EL DOCUMENTO A LAS DIFERENTES ÁREAS DE SERVICIO</t>
  </si>
  <si>
    <t>4.4 NORMATIVO Y PROCEDIMENTAL</t>
  </si>
  <si>
    <t>DISEÑAR DOCUMENTO DE LINEAMIENTOS PARA HACER MÁS EFICAZ LA ATENCIÓN POR EL CANAL DE CORREO ELECTRÓNICO</t>
  </si>
  <si>
    <t>ESTA META BUSCA IMPLEMENTAR INSTRUMENTOS QUE GARANTICEN EL ACCESO DE LOS CIUDADANOS A LOS TRÁMITES Y SERVICIOS DE LA ADMINISTRACIÓN PÚBLICA CONFORME A LOS PRINCIPIOS DE INFORMACIÓN COMPLETA, CLARA, CONSISTENTE, CON ALTOS NIVELES DE CALIDAD, OPORTUNIDAD EN EL SERVICIO Y AJUSTE A LAS NECESIDADES, REALIDADES Y EXPECTATIVAS DEL CIUDADANO.</t>
  </si>
  <si>
    <t xml:space="preserve">ELABORAR EL DOCUMENTO DE LINEAMIENTOS DE RESPUESTA A TRAVES DEL CORREO ELECTRÓNICO 
</t>
  </si>
  <si>
    <t>ACTUALIZAR EL PROCEDIMIENTO DE SERVICIO AL CIUDADANO: GESTIÓN DE PETICIONES, QUEJAS, RECLAMOS, SUGERENCIAS Y DENUNCIAS   DE ACUERDO CON LA NORMATIVIDAD VIGENTE</t>
  </si>
  <si>
    <t xml:space="preserve">SE DEBE REALIZAR LA ACTUALIZACIÓN DEL PROCEDIMEINRO DE GESTION DE PETICIONES, QUEJAS, RECLAMOS, SUGERENCIAS Y DENUCNUAS DE ACUERDO A LA NORMATIVIDAD VIGENTE Y A LOS INSTRUMENTOS DE CONTROL Y SEGUIMIENTO A LAS PETICIONES  ESTABLECIDOS INSTITUCIONALMENTE </t>
  </si>
  <si>
    <t>1. REVISION NORMATIVA
2. CONSOLIDACIÓN DE INSTRUMENTOS PARA EL SEGUIMIENTO A PQRSD
3. ACTUALIZACIÓN DEL PROCEDIMIENTO
4.PRESENTACIÓN PARA SU APROBACIÓN</t>
  </si>
  <si>
    <t>CONSOLIDAR EL PORTAFOLIO DE SERVICIOS INSTITUCIONALES</t>
  </si>
  <si>
    <t>ESTABLECER LOS LINEAMIENTOS Y PROTOCOLOS INSTITUCIONALES PARA LA PROMOCIÓN DEL PORTAFOLIO DE SERVICIOS DEL INSTITUTO</t>
  </si>
  <si>
    <t>1. RECOLECCIÓN DE INFORMACIÓN
2. PROCESAMIENTO DE INFORMACIÓN
3. DISEÑO DEL PORTAFOLIO DE SERVICIOS
4. APROBACIÓN DEL PORTAFOLIO
5. DIVULGACIÓN DEL PORTAFOIO</t>
  </si>
  <si>
    <t>PLAN INSTITUCIONAL DE CAPACITACIÓN</t>
  </si>
  <si>
    <t xml:space="preserve">CUMPLIMIENTO PLANES TALENTO HUMANO </t>
  </si>
  <si>
    <t>CAPACITAR FUNCIONARIOS</t>
  </si>
  <si>
    <t>DECRETO 612 DE 2018 Y DEMÁS NORMATIVIDAD REFERIDA  AL DEBER DE ESTRUCTURAR UN PLAN INSTITUCIONAL DE CAPACITACIÓN</t>
  </si>
  <si>
    <t>IDENTIFICACIÓN DE FUNCIONARIOS A CAPACITAR</t>
  </si>
  <si>
    <t>RESOLUCIÓN Y PLAN ESTRATÉGICO DE TALENTO HUMANO</t>
  </si>
  <si>
    <t>17 FUNCIONARIOS CAPACITADOS</t>
  </si>
  <si>
    <t>16 FUNCIONARIOS CAPACITADOS</t>
  </si>
  <si>
    <t xml:space="preserve">COORDINADOR(A) DE TALENTO HUMANO </t>
  </si>
  <si>
    <t>INTEGRIDAD</t>
  </si>
  <si>
    <t>PLAN DE INCENTIVOS INSTITUCIONALES</t>
  </si>
  <si>
    <t xml:space="preserve">REALIZAR UNA JORNADA DE EXALTACIÓN DE FUNCIONARIOS </t>
  </si>
  <si>
    <t xml:space="preserve">1)  SEGUIMIENTO A LA EVALUACIÓN DEL DESEMPEÑO 
2) PROYECCCIÓNN DE ACTO ADMINISTRATIVO DE OTORGAMIENTO DE INCENTIVOS 
3) ENTREGA DE INCENTIVOS EN EVENTO PÚBLICO </t>
  </si>
  <si>
    <t xml:space="preserve">EJECUTAR EL PLAN DE BIENESTAR </t>
  </si>
  <si>
    <t>DECRETO 612 DE 2018 Y DEMÁS NORMATIVIDAD REFERIDA  AL DEBER DE ESTRUCTURAR UN PLAN DE PREVSIÓN DEL RECURSO HUMANO</t>
  </si>
  <si>
    <t xml:space="preserve">1)TABULACIÓN DEL DIAGNÓSTICO  DE NECESIDADES CON BASE EN UN INSTRUMENTO DE RECOLECCIÓN DE INFORMACIÓN APLICADO A LOS SERVIDORES PÚBLICOS DE LA ENTIDAD
2) PROYECCIÓN DEL ACTO ADMINISTRATIVO POR EL CUAL SE APRUEBA EL PLAN DE BIENESTAR 
3) PUBLICACIÓN DEL PLAN 
4) CRONOGRAMA DE ACTIVIDADES 
5) ELABORACIÓN DEL LOS ESTUDIOS PREVIOS 
6) EJECUCIÓN DEL PLAN SEGUN PROGRAMACIÓN 
7) INFORME FINAL DE ACTIVIDADES </t>
  </si>
  <si>
    <t xml:space="preserve">RESULTADOS PLAN PILOTO SUBDIRECCIÓN ACADEMICA </t>
  </si>
  <si>
    <t xml:space="preserve">LEY 1221 DE 2008 </t>
  </si>
  <si>
    <t>1)ELABORACIÓN DE LOS ACTOS ADMINISTRATIVOS 
2)INVITACIÓN PARA  POSTULACIÓN 
3) PROGRAMACIÓN DE VISITAS  
4) APROBACIÓN DE SOLICITUDES 
5) APLICACIÓN DE PRUEBAS 
6) INFORME AL MINISTERIO DE TRABAJO 
7) COMUNICACIÓN A LA ARL 
8) CONCERTACIÓN DE COMPROMISOS 
9) INFORME DE RESULTADOS.</t>
  </si>
  <si>
    <t>PLAN DE TRABAJO ANUAL EN SEGURIDAD Y SALUD EN EL TRABAJO</t>
  </si>
  <si>
    <t>EJECUTAR EL PLAN DE SEGURIDAD Y SALUD EN EL TRABAJO</t>
  </si>
  <si>
    <t xml:space="preserve">SISTEMA DE GESTION DE SEGURIDAD Y SALUD EN EL TRABAJO
CUMPLIMIENTO DE LA  RESOLUCION 0312 DE 2019 ESTANDARES MINIMOS
</t>
  </si>
  <si>
    <t xml:space="preserve">1) CAPACITACIONES DEL PLAN DE ACCION DE RIESGO PSICOSOCIAL 2019,  PARA BRIGADISTAS,  COPASST, COMITE DE CONVIVENCIA LABORAL
2) PLAN ESTRATEGICO DE SEGURIDAD VIAL Y EJECUCION PLAN DE TRABAJO CON EL COMITE VIAL Y ACTOES VIALES
3) ENTREGA DE ELEMENTOS DE PROTECCIÓN PERSONAL - SOPORTES DE LOS FORMATOS DE ENTREGA 
4) EFECTUAR EXÁMANES MÉDICOS PERIODICOS, INGRESO Y EGRESO Y ACITVIDADES DE LA SEMANA DE LA SALUD
5) REPORTE DE ACCIDENTES LABORALES Y REALIZACION DE INVESTIGACIONES DE ACCIDENTES
6) SEGUIMIENTO A PLAN DE ACCION DE INFORMES DE RUIDO, ILUMINACION, CONFORT TERMICO, PUESTOS DE TRABAJO
</t>
  </si>
  <si>
    <t>TECNOLOGÍAS DE LA INFORMACIÓN</t>
  </si>
  <si>
    <t>PLAN ESTRATÉGICO DE TECNOLOGÍAS DE LA INFORMACIÓN Y LAS COMUNICACIONES ¬ PETI</t>
  </si>
  <si>
    <t>DIPLOMADOS VIRTUALES INSTITUTO CARO Y CUERVO</t>
  </si>
  <si>
    <t>CREACIÓN DE 3 DIPLOMADOS VIRTUALES PARA LA VIGENCIA</t>
  </si>
  <si>
    <t>SE REQUIERE PARA POSICIONAR AL INSTITITUO CARO Y CUERVO EN FORMACIÓN VIRTUAL A NIVEL TERRITORIAL.</t>
  </si>
  <si>
    <t>* DISEÑO
* PROTOTIPO
* MAQUETACIÓN
* CARGA DE CONTENIDOS
* CREACIÓN DE ACTIVIDADES EN LA PLATAFORMA</t>
  </si>
  <si>
    <t>COORDINADOR(A) GRUPO TECNOLOGÍAS DE INFORMACIÓN</t>
  </si>
  <si>
    <t>MAQUETA ÚNICA PARA LOS CURSOS DE EDUCACIÓN VIRTUAL</t>
  </si>
  <si>
    <t>DISEÑAR, MAQUETA Y PLANTILLA EN MOODLE PARA LA FORMACIÓN VIRTUAL DEL ICC</t>
  </si>
  <si>
    <t>ES NECESARIO CONTAR CON UNA MAQUETA ÚNICA QUE FACILITE LA GENERACIÓN DE NUEVOS CURSOS DE MANERA MAS HAGIL.</t>
  </si>
  <si>
    <t xml:space="preserve">* DISEÑO
* PROTOTIPO
* MAQUETACIÓN
</t>
  </si>
  <si>
    <t>ADMINISTRACIÓN PLATAFORMAS VIRTUALES</t>
  </si>
  <si>
    <t>GENERAR  INSCRIPCIONES DE ESTUDIANTES, COPIAS DE LA PLATAFORMA Y ENTREGA DE RESULTADSO DE ENCUESTAS</t>
  </si>
  <si>
    <t>SE REQUIERE CONTAR DE MANERA PERMANENTE CON UNA PERSONA QUE ADMINISTRE LA PLATAFORMA PARA CADA UNA DE LAS CORTES.</t>
  </si>
  <si>
    <t>* COPIA DE CURSO PARA LA SIGUIENTE COHORTE
* GENERACIÓN DE LAS INSCRIPCIONES DE LOS DIPLOMADOS
* TABULACIÓN DE LAS ENCUESTAS</t>
  </si>
  <si>
    <t>REDISEÑO Y CREACIÓN DEL PORTAL INSTITUCIONAL</t>
  </si>
  <si>
    <t>REDISEÑAR EL NUEVO PORTAL INSTITUCIONAL DEL INSTITUTO CARO Y CUERVO</t>
  </si>
  <si>
    <t>SE REQUEIRE MODIFICAR LA PÁGIAN WEB DEL INSTITITUTO PARA QUE COMPLA TODAS LAS NORMAS DE USABILIDAD Y ACCESIBILIDAD ESTABLECIDAS POR MINTIC</t>
  </si>
  <si>
    <t>* DISEÑO
* PROTOTIPO
* CONFIGURACIÓN Y ACTUALIZACIÓN DE LA BASE DE DATOS
* CARGA DEL NUEVO DISEÑO Y CONTENIDO ACTUALIZADO DE LA ENTIDAD</t>
  </si>
  <si>
    <t>PLAN DE TRATAMIENTO DE RIESGOS DE SEGURIDAD Y PRIVACIDAD DE LA INFORMACIÓN</t>
  </si>
  <si>
    <t>PLAN DE MANTENIMIENTO DE SERVICIOS TECNOLÒGICOS</t>
  </si>
  <si>
    <t>DISEÑO Y PUESTA EN MARCHA DE LA BASE DE DATOS ÚNICA DEL INSTITUTO CARO Y CUERVO FASE 1</t>
  </si>
  <si>
    <t>DISEÑAR BASE DE DATOS RELACINAL DOCUMENTADA Y FUNCIONAL</t>
  </si>
  <si>
    <t>SE HACE NECESARIO TENER UNA BASE DE DATOS ÚNIFICADA QUE PERMITA LA RELACIÓN DE TODOS LOS SISTEMAS DE INFORMACIÓN PROPIOS DEL INSTITUTO CARO Y CUERVO</t>
  </si>
  <si>
    <t>* DISEÑO MODELO ENTIDAD RELACIÓN
* DICCIONARIO DE DATOS</t>
  </si>
  <si>
    <t>ALINEACIÓN CON GOV.CO</t>
  </si>
  <si>
    <t>ALINEAR LOS TRAMITES DEL INSTITUTO EN GOV.CO</t>
  </si>
  <si>
    <t>POR POLÍTICA DE MINTIC  EL INSTITIUTO CARO Y CUERVO DEBE TENER LOS TRAMITÉS PÚBLICOS ALINEADOS AL SITIO GOV.CO</t>
  </si>
  <si>
    <t>* SEGUIMIENTO PLAN DE TRABAJO
* DISEÑO PARA GOV.CO
* SEGUIMIENTO TRÁMITES</t>
  </si>
  <si>
    <t>MANTENIMIENTO Y SOPORTE DE CLICC (CORPUS INSTITUTO CARO Y CUERVO)</t>
  </si>
  <si>
    <t>CARGAR Y ADMINISTRAR  3 CORPUS NUEVOS EN LA PLATAFORMA</t>
  </si>
  <si>
    <t>PARA LA PROTECCIÓN DE LA INFORMACIÓN HISTORICA DEL INSTITITUTO CARO Y CUERVO SE DEBEN ESTAR HACIENDO MANTENIMIENTO Y ACTUALIZACIÓN DE LOS CORPUS DEL INSTITUTO CARO Y CUERVO.</t>
  </si>
  <si>
    <t>* LISTADO DE CORPUS
* DOCUMENTO ACTUALIZADO CON INVENTARIO DE CORPUS</t>
  </si>
  <si>
    <t>CRONOGRAMA DE TRABAJO</t>
  </si>
  <si>
    <t>FASE 2 DE ACTUALIZACIÓN Y MEJORAS DEL SIGICC</t>
  </si>
  <si>
    <t>REDISEÑAR LA  BASE DE DATOS Y LA PÁGINA DEL SIGICC</t>
  </si>
  <si>
    <t>SE DEBE CAMBIAR EL ALEC QUE TIENEN ACTUALMENTE EL INSTITUTO CARO Y CUERVO, DEBIDO A QUE EL EXISTENTE NO CUMPLE CON LA NECESIDAD DEL INSTITUTO.</t>
  </si>
  <si>
    <t>* DISEÑO
* MAQUETA Y PROTOTIPO
* REQUERIMIENTO
* BASE DE DATOS MODELO ENTIDAD RELACIÓN
* DICCIONARIO DE DATOS</t>
  </si>
  <si>
    <t>FASE 1 DE LA CREACCIÓN DEL DICCIONARIO DEL INSTITUTO CARO Y CUERVO LEXICC</t>
  </si>
  <si>
    <t>CREAR LA BASE DE DATOS Y SITIO DEL DICCIONARIO DEL INSTITITUTO CARO Y CUERVO</t>
  </si>
  <si>
    <t>PENSANDO EN EL ALEC DEL SIGLO 21, SE DA INICIO A LA CREACIÓN DE UN DICCIONARIO PROPIO DEL INSTITUTO QUE MANEJE LOS DIFERENTES DICCIONARIOS CREADOS HASTA LA FECHA. EN UNA SOLA BASE DE DATOS DE INFORMACIÓN</t>
  </si>
  <si>
    <t>PLAN ESPECIAL DE MANEJO PATRIMONIAL - PEMP</t>
  </si>
  <si>
    <t>SITIO WEB DEL PEMP</t>
  </si>
  <si>
    <t>CREAR SITIO WEB DEL PEMP</t>
  </si>
  <si>
    <t>PARA EL INSTITUTO CARO Y CUERVO ES IMPORTANTE PUBLICAR LAS ACCIONES EN CUANTO AL PEMP ESTA ADELANTANDO Y CUALES SE HAN VAN A DAR DE AQUÍ EN ADELANTA.</t>
  </si>
  <si>
    <t>* DISEÑO
* MAQUETA Y PROTOTIPO
* REQUERIMIENTO
* BASE DE DATOS MODELO ENTIDAD RELACIÓN</t>
  </si>
  <si>
    <t>SITIO WEB DEL OBSERVATORIO EDITORIAL DE COLOMBIA</t>
  </si>
  <si>
    <t>CREAR SITIO WEB DEL OBSERVATORIO EDITORIAL DE COLOMBIA</t>
  </si>
  <si>
    <t>PARA EL INSTITUTO CARO Y CUERVO ES IMPORTANTE CONSOLIDAR UNA BASE DE DATOS DONDE SE ENCUENTREN LAS EDITORIALES COLOMBIANAS CON EL FIN DE  TENER UNA BASE DE DATOS Y RED DE TRABAJO COLABORATIVA.</t>
  </si>
  <si>
    <t>PLAN DE SEGURIDAD Y PRIVACIDAD DE LA INFORMACIÓN</t>
  </si>
  <si>
    <t>ACTUALIZACIÓN TÉCNOLÓGICA  FÍSICA</t>
  </si>
  <si>
    <t>REALIZAR EL CAMBIO DE LOS SERVIDORES DE LA ENTIDAD POR LA NECESIDAD DEBIDO A OBSOLESCENCIA TECNOLÓGICA</t>
  </si>
  <si>
    <t xml:space="preserve">ACUTALMENTE LOS SERVIDORES CON LO QUE CUENTA LA ENTIDAD NO SOPORTAN LA CANTIDAD DE INFORMACIÓN QUE </t>
  </si>
  <si>
    <t>* INSTALACIÓN DE SERVIDOR Y CONFIGURACIÓN</t>
  </si>
  <si>
    <t>REDISEÑO MESA DE AYUDA INSTITUTO CARO Y CUERVO</t>
  </si>
  <si>
    <t>REDISEÑAR LA MESA DE AYUDA ACTUAL DEL INSTITUTO CARO Y CEURVO</t>
  </si>
  <si>
    <t>LA MESA DE AYUDA ACTUAL NO CUMPLE CON LAS NECESIDADES QUE DEMANDA EL INSTITITUTO POR ESTO SE HACE NECESARIO GENERAR UNA MUCHO MAS COMPLEJA.</t>
  </si>
  <si>
    <t>* DISEÑO
* MAQUETA Y PROTOTIPO
* REQUERIMIENTO
* BASE DE DATOS MODELO ENTIDAD RELACIÓN
*PRODUCTO EN PRODUCCIÓN</t>
  </si>
  <si>
    <t>PRESERVACIÓN DIGITAL</t>
  </si>
  <si>
    <t>IPV6</t>
  </si>
  <si>
    <t>CONFIGURAR LAS DIRECCIONES IPV6 DEL INSTITUTO CARO Y CUERO</t>
  </si>
  <si>
    <t>SE REQUIERE CONFIGURAR LAS DIRECCIONES IPV6 DEL INSTITUTO CARO Y CUERO</t>
  </si>
  <si>
    <t>REALIZAR UN CRONOGRANA
DIAGNÓSTICO DE LA SITUACIÓN ACTUAL
IMPLEMENTACIÓN DEL PROTOCOLO 
PRUEBAS DE FUNCIONALIDAD</t>
  </si>
  <si>
    <t>APROBAR EL REGISTRO DE ACTIVOS DE INFORMACIÓN</t>
  </si>
  <si>
    <t>DAR CUMPLIMIENTO A LA LEY 1712 DE 2014,  LEY DE TRANSPARENCIA Y DEL DERECHO DE ACCESO A LA INFORMACIÓN PÚBLICA NACIONAL</t>
  </si>
  <si>
    <t>DILIGENCIAR, ACTUALIZAR Y CLASIFICAR LOS ACTIVOS DE INFORMACIÓN DEL INSTIITUTO CARO Y CUERVO</t>
  </si>
  <si>
    <t>PROCESOS DE ASEGURAMIENTO DE CALIDAD DE LA EDUCACIÓN</t>
  </si>
  <si>
    <t xml:space="preserve">PREPARAR LA EVALUACIÓN DE LAS CONDICIONES INSTITUCIONALES PARA EL CUMPLIMIENTO DE LA ETAPA DE PRE RADICADO EN EL MARCO DEL PROCESO DE SOLICITUDES DE REGISTRO CALIFICADO INSTITUCIONAL SEGÚN LO ESTIPULADO EN EL DECRETO 1330 DE 2019                                                                                                    </t>
  </si>
  <si>
    <t xml:space="preserve">CON LA EXPEDICIÓN DEL DECRETO 1330 DE 2019, SE ESTABLECE UN PROCEDIMIENTO QUE INCREMENTA LA FLEXIBILIDAD, LA PERTINENCIA Y LA COORDINACIÓN EFECTIVA ENTRE PROCESOS, INSTITUCIONES E INSTANCIAS QUE HACEN PARTE DEL SISTEMA DE ASEGURAMIENTO DE LA CALIDAD DE LA EDUCACIÓN SUPERIOR, GENERANDO MAYOR EFECTIVIDAD Y CELERIDAD EN LOS PROCESOS DE REGISTRO CALIFICADO, ENTENDIÉNDOLO COMO EL REQUISITO OBLIGATORIO Y HABILITANTE PARA QUE UNA INSTITUCIÓN DE EDUCACIÓN SUPERIOR, LEGALMENTE RECONOCIDA Y HABILITADA POR LA LEY, PUEDA OFRECER Y DESARROLLAR PROGRAMAS ACADÉMICOS DE EDUCACIÓN SUPERIOR EN EL TERRITORIO NACIONAL, DE CONFORMIDAD CON LO DISPUESTO EN EL ARTÍCULO 1 DE LA LEY 1188 DE 2008. 
POR LO ANTERIOR Y DE ACUERDO CON EL LITERAL (C), DEL ARTÍCULO 6 DE LA LEY 30 DE 1992, LAS INSTITUCIONES DEBEN PRESTAR A LA COMUNIDAD UN SERVICIO CON CALIDAD, EL CUAL HACE REFERENCIA A LAS CONDICIONES EN QUE CADA INSTITUCIÓN DESARROLLA SUS PROGRAMAS ACADÉMICOS, LOS MEDIOS Y PROCESOS EMPLEADOS, ASÍ COMO LA INFRAESTRUCTURA INSTITUCIONAL, LAS DIMENSIONES CUALITATIVAS Y CUANTITATIVAS DEL MISMO. PARA ESTO SE DEBEN PROMOVER AL INTERIOR DE LA ENTIDAD LOS MECANISMOS DE AUTORREGULACIÓN Y AUTOEVALUACIÓN REQUERIDOS PARA FORTALECER LOS SISTEMAS INTERNOS DE ASEGURAMIENTO DE LA CALIDAD DE LA EDUCACIÓN. </t>
  </si>
  <si>
    <t xml:space="preserve">DAR CUMPLIMIENTO AL CRONOGRAMA DE TRABAJO APROBADO POR LA SUBDIRECCIÓN ACADÉMICA, QUE PERMITA DAR CUMPLIMIENTO AL PROCESO DE SOLICITUD Y OBTENCIÓN DE LAS CONDICIONES INSTITUCIONALES DE LA ETAPA DE PRE RADICADO, SEGÚN LO ESTIPULADO EN EL DECRETO 1330 DE 2019. DICHO CRONOGRAMA INCLUYE EL DESARROLLO DE LAS SIGUIENTES ETAPAS:  </t>
  </si>
  <si>
    <t>SISTEMA DE SEGURIDAD Y PRIVACIDAD DE LA INFORMACIÓN</t>
  </si>
  <si>
    <t>PLAN DE SENSIBILIZACIÓN DEL SISTEMA DE GESTIÓN DE SEGURIDAD DE LA INFORMACIÓN (SGSI) EJECUTADO</t>
  </si>
  <si>
    <t>Se solicita incluir tres metas con el fin de articular el plan de acción con los planes del sistema de gestión de seguridad de la información (SGSI) que se están adelantando desde el Grupo de Planeación con la oficial de seguridad de la información,  teniendo en cuenta que en diciembre cuando se formuló el plan la oficial de seguridad no contaba con contrato vigente con la Entidad y considerando que en el mes de abril del 2020 se aprobó la resolución por la cual se adopta el manual de políticas de seguridad de la información y se delega al grupo de planeación para la divulgación y asesoría del contenido del acto administrativo.</t>
  </si>
  <si>
    <t>NUEVA META. DESCRITAS EN LOS ENTREGABLES APROBADOS</t>
  </si>
  <si>
    <t>INFORMES DE SEGUIMIENTO SOBRE LOS EVENTOS O INCIDENTES DE SEGURIDAD DE LA INFORMACIÓN REPORTADOS POR LOS USUARIOS</t>
  </si>
  <si>
    <t>SEGUIMIENTO Y MONITOREO REALIZADO A LA MATRIZ DE RIESGOS DE SEGURIDAD DIGITAL E INFORMACIÓN POR DEPENDENCIA</t>
  </si>
  <si>
    <t>ORGANIZACIÓN Y PRESERVACIÓN DE LAS COLECCIONES  - ARCHIVO JOSÉ MANUEL MARROQUÍN: REGISTRAR EN EL FORMATO DE INVENTARIO DETALLADO Y DESCRIPCIÓN DE LOS DOCUMENTOS CORRESPONDIENTES AL ARCHIVO HISTÓRICO JOSÉ MANUEL MARROQUÍN DE LAS CAJAS NÚMERO UNO (1) Y LA CAJA NÚMERO DOS (2) QUE CONTIENEN 1.370 FOLIOS.</t>
  </si>
  <si>
    <t>TENIENDO PRESENTE A QUE LAS ACTIVIDADES DE LA BIBLIOTECA EN UN 99% SE DEBEN REALIZAR DE FORMA PRESENCIAL, FUE NECESARIO AJUSTAR (REDUCIR) LAS METAS  DADAS LAS MEDIDADAS DE CONFINAMIENTO QUE HAN IMPEDIDO EL DESPLAZAMIENTO DEL PERSONAL AL LUGAR DE TRABAJO</t>
  </si>
  <si>
    <t>REGISTRAR EN EL FORMATO DE INVENTARIO DETALLADO Y DESCRIPCIÓN DE LOS DOCUMENTOS CORRESPONDIENTES AL ARCHIVO HISTÓRICO JOSÉ MANUEL MARROQUÍN DE LAS CAJAS NÚMERO UNO (1) Y LA CAJA NÚMERO DOS (2) QUE CONTIENEN 1.370 FOLIOS</t>
  </si>
  <si>
    <t>CONSOLIDADO MODIFICACIONES PLAN DE ACCIÓN 2020</t>
  </si>
  <si>
    <t>APROBACIÓN</t>
  </si>
  <si>
    <t># ARCHIVO</t>
  </si>
  <si>
    <t>TIPOLOGÍA DE CAMBIO DE LA META</t>
  </si>
  <si>
    <t>CONSECUTIVO META</t>
  </si>
  <si>
    <t>FECHA DE INICIO
(dd/mm/aaaa)</t>
  </si>
  <si>
    <t>FECHA DE MÁXIMA DE ENTREGA DE LA META O PRODUCTO
(NO PASAR DE LA VIGENCIA)</t>
  </si>
  <si>
    <t>PROGRAMACIÓN TRIMESTRAL</t>
  </si>
  <si>
    <t>JUSTIFICACIÓN</t>
  </si>
  <si>
    <t>1er TRIMESTRE</t>
  </si>
  <si>
    <t>2er TRIMESTRE</t>
  </si>
  <si>
    <t>3er TRIMESTRE</t>
  </si>
  <si>
    <t>4to
TRIMESTRE</t>
  </si>
  <si>
    <t>AJUSTAR</t>
  </si>
  <si>
    <t>META 114 - CREACIÓN DE DIPLOMADO VIRTUAL PARA LA VIGENCIA</t>
  </si>
  <si>
    <t>CRONOGRAMA DE TRABAJO DEL PRIMER Y SEGUNDO DIPLOMADO VIRTUAL</t>
  </si>
  <si>
    <t xml:space="preserve">* DISEÑO  DIPLOMADO 1
* PROTOTIPO DIPLOMADO 1
* MAQUETACIÓN DIPLOMADO 1 FASE 1
* CARGA DE CONTENIDOS DIPLOMADO 1 FASE 1 </t>
  </si>
  <si>
    <t>* MAQUETACIÓN DIPLOMADO 1 FASE 2
* CARGA DE CONTENIDOS DIPLOMADO 1 FASE 2 
* CRONOGRAMA DE TRABAJO DEL SEGUNDO DIPLOMADO VIRTUAL y DISEÑO TERCER DIPLOMADO</t>
  </si>
  <si>
    <t>* DISEÑO  DIPLOMADO 3
* PROTOTIPO DIPLOMADO 3</t>
  </si>
  <si>
    <t>Meta 114. DIPLOMADOS VIRTUALES INSTITUTO CARO Y CUERVO: Se solicita ajustar la meta de 3 diplomados virtuales a 2 listo y el diseño del tercero, debido a que se demoró la definición del orden de los diplomados afectando la planeación inicial. Adicionalmente se requiere incluir dentro de las actividades la definición del cronograma y modificar las actividades planeadas para los respectivos trimestres. 
Meta 115. MAQUETA ÚNICA PARA LOS CURSOS DE EDUCACIÓN VIRTUAL: Se solicita el ajuste de actividades en los diferentes trimestres, debido a otras prioridades tomadas por la emergencia sanitaria
Meta 117. DISEÑO Y PUESTA EN MARCHA DE LA PRIMERA FASE DEL SIGAA: Se solicita eliminar esta meta, ya que estamos a la espera de la colaboración de MinCultura, del cual no se ha recibido respuesta y estamos atentos a sus respectivas instrucsiones
Meta 118. REDISEÑO Y CREACIÓN DEL PORTAL INSTITUCIONAL: Se realiza la modificación de las actividades trimestrales de esta meta, debido a los hallazgos encontrados en las bases de datos de información, en la Procuraduría General de la Nación y otras entidades en cuanto a información.
Meta 124. SITIO WEB DEL PEMP: Se solicita ajustar las tareas planteadas para el semestre, relacionado directamente al cambio de actividades en el segundo semestre del año.
Meta 125. SITIO WEB DEL OBSERVATORIO EDITORIAL DE COLOMBIA: Debido a que las personas encargadas para hacer el trabajo con el grupo de las TIC aún no tienen vinculación con la entidad, se solicita mover las actividades de esta actividad para el segundo semestre
Meta 127.  REDISEÑO MESA DE AYUDA INSTITUTO CARO Y CUERVO: Debido a la situación de emergencia sanitaria, se requiere realizar una modificación de la mesa de ayuda con las nuevas herramientas de Office 365, es por esto que se solicita modificar las actividades del trimestre a las consignadas en esta solicitud.</t>
  </si>
  <si>
    <t>115 - MAQUETA ÚNICA PARA LOS CURSOS DE EDUCACIÓN VIRTUAL</t>
  </si>
  <si>
    <t xml:space="preserve">CRONOGRAMA DE TRABAJO </t>
  </si>
  <si>
    <t>* DISEÑO MAQUETA
* DISEÑO PROTOTIPO</t>
  </si>
  <si>
    <t>* CARGA MAQUETA BASE
*CAMBIO APARIENCIA GRÁFICA SITIO AULAS VIRTUALES
* CARGUE PREGUNTAS BASE</t>
  </si>
  <si>
    <t>RETIRAR</t>
  </si>
  <si>
    <t>117 - DISEÑO Y PUESTA EN MARCHA DE LA PRIMERA FASE DEL SIGAA</t>
  </si>
  <si>
    <t>118 - REDISEÑO Y CREACIÓN DEL PORTAL INSTITUCIONAL</t>
  </si>
  <si>
    <t>* DISEÑO ARQUITECTURA CMS</t>
  </si>
  <si>
    <t>NO HAY ACTIVIDADES EN ESTE TRIMESTRE</t>
  </si>
  <si>
    <t>* CREACIÓN DE LA BASE DE DATOS DE LA PÁGINA WEB INSTITUCIONAL
* MONTAJE EN PRUEBAS NUEVO CMS</t>
  </si>
  <si>
    <t>* DISEÑO DE LA ARQUITECTURA DE LA PAGINA WEB</t>
  </si>
  <si>
    <t>124 - SITIO WEB DEL PEMP</t>
  </si>
  <si>
    <t>REQUERIMIENTO
DISEÑO
PROTOTIPO
GENERACIÓN BASE DE DATOS
CONFIGURACIÓN CMS 
PÁGINA EN AMBIENTE DE PRUEBAS</t>
  </si>
  <si>
    <t>PUESTA EN PRODUCCIÓN DEL SITIO PEMP</t>
  </si>
  <si>
    <t>125 -  SITIO WEB DEL OBSERVATORIO EDITORIAL DE COLOMBIA</t>
  </si>
  <si>
    <t>APROBACIÓN DE DISEÑO Y LOGO
GENERACIÓN Y CONFIGURACIÓN DE LAS BASES DE DATOS
CONFIGURACIÓN CMS</t>
  </si>
  <si>
    <t>PÁGINA EN AMBIENTE DE PRUEBAS
PUESTA EN PRODUCCIÓN DEL SITIO OBSERVATORIO DIGITAL</t>
  </si>
  <si>
    <t>127 - REDISEÑO MESA DE AYUDA INSTITUTO CARO Y CUERVO</t>
  </si>
  <si>
    <t>CRONOGRAMA DE TRABAJO
REQUERIMIENTO
DISEÑO
PROTOTIPO</t>
  </si>
  <si>
    <t>GENERACIÓN BASE DE DATOS
CONFIGURACIÓN CMS 
PÁGINA EN AMBIENTE DE PRUEBAS</t>
  </si>
  <si>
    <t>META NO. 29. PREPARAR Y RECIBIR LA VISITA DE PARES, PARA OBTENER LA RENOVACIÓN DEL REGISTRO CALIFICADO MAESTRÍA EN LINGÜÍSTICA</t>
  </si>
  <si>
    <t xml:space="preserve">PREPARAR Y RECIBIR LA VISITA DE PARES, PARA OBTENER LA RENOVACIÓN DEL REGISTRO CALIFICADO MAESTRÍA EN LINGÜÍSTICA </t>
  </si>
  <si>
    <t xml:space="preserve">META NO. 29: PREPARAR Y RECIBIR LA VISITA DE PARES, PARA OBTENER LA RENOVACIÓN DEL REGISTRO CALIFICADO MAESTRÍA EN LINGÜÍSTICA: ESTA ACTIVIDAD POR EFECTOS DEL COVID19 SE CAMBIA PARA SER REALIZADA EN EL SEGUNDO SEMESTRE DE 2020 Y SE AJUSTAN LAS RESPECTIVAS FECHAS DE INICIO Y DE FINALIZACIÓN   </t>
  </si>
  <si>
    <t>PLANEACIÓN</t>
  </si>
  <si>
    <t>META 87. ACTUALIZAR Y SOCIALIZAR AUTODIAGNÓSTICO DE RENDICIÓN DE CUENTAS MIPG</t>
  </si>
  <si>
    <t>AUTODIAGNÓSTICO REALIZADO DE ACUERDO CON LAS CARACTERÍSTICAS EVALUADAS A TRAVÉS DEL FURAG</t>
  </si>
  <si>
    <t>DIVULGACIÓN DEL AUTODIAGNÓSTICO AL EQUIPO LÍDER DE RENDICIÓN DE CUENTAS</t>
  </si>
  <si>
    <t xml:space="preserve">NO HAY ACTIVIDADES PROGRAMADAS PARA ESTE TRIMESTRE
</t>
  </si>
  <si>
    <t>SOCIALIZACIÓN DEL INFORME DE LA ESTRATEGIA DE RENDICIÓN DE CUENTAS 2019-2020</t>
  </si>
  <si>
    <t>Se solicita incluir tres metas con el fin de articular el plan de acción con los planes del sistema de gestión de seguridad de la información (SGSI) que se están adelantando desde el Grupo de Planeación con la oficial de seguridad de la información,  teniendo en cuenta que en diciembre cuando se formuló el plan la oficial de seguridad no contaba con contrato vigente con la Entidad y considerando que en el mes de abril del 2020 se aprobó la resolución por la cual se adopta el manual de politicas de seguridad de la información y se delega al grupo de planeación para la divulgación y asesoria del contenido del acto administrativo.
META 87. ACTUALIZAR Y SOCIALIZAR AUTODIAGNÓSTICO DE RENDICIÓN DE CUENTAS MIPG: Ajustar: Se solicita ajustar esta meta ya que se realizará una divulgación del autodiagnóstico en el segundo trimestre al equipo líder de rendición de cuentas y la socialización en el último trimestre que se evidenciará en el Informe de la estrategia de rendición de cuentas 2019-2020
META 89. REVISAR LA PUBLICACIÓN DE CONTENIDOS EN EL ESPACIO DE TRANSPARENCIA DE ACUERDO A LOS LINEAMIENTOS DE LA LEY 1712 DE 2014. Retirar: Se requiere retirar esta meta ya que el proceso que lidera esta actividad es el grupo de comunicaciones desde el proceso de Divulgación y la meta ya se encuentra registrada como meta no. 14. REALIZAR SEGUIMIENTOS TRIMESTRALES AL CUMPLIMIENTO DEL ESQUEMA DE PUBLICACIÓN VIGENTE</t>
  </si>
  <si>
    <t>META 89. REVISAR LA PUBLICACIÓN DE CONTENIDOS EN EL ESPACIO DE TRANSPARENCIA DE ACUERDO A LOS LINEAMIENTOS DE LA LEY 1712 DE 2014</t>
  </si>
  <si>
    <t>INCLUIR</t>
  </si>
  <si>
    <t>PLAN DE SENSIBILIZACIÓN SGSI ACTUALIZADO Y APROBADO POR LA ALTA DIRECCIÓN INCLUIDO EL TEMA NETIQUETA</t>
  </si>
  <si>
    <t>DOS (2) PIEZAS GRÁFICAS ASOCIADAS AL PLAN, ELABORADAS Y PUBLICADAS.
REALIZAR UNA SENSBILIZACIÓN A USUARIOS</t>
  </si>
  <si>
    <t>DOS (2) PIEZAS GRÁFICAS ASOCIADAS AL PLAN ELABORADAS Y PUBLICADAS</t>
  </si>
  <si>
    <t>DOS (2) PIEZAS GRÁFICAS ASOCIADAS AL PLAN ELABORADAS Y PUBLICADAS.
REALIZAR UNA SENSBILIZACIÓN A USUARIOS</t>
  </si>
  <si>
    <t>EVENTOS O INCIDENTES DOCUMENTADOS EN EL FORMATO DE REPORTE DE EVENTOS</t>
  </si>
  <si>
    <t>INFORME DE SEGUIMIENTO DE LOS EVENTOS O INCIDENTES DE SEGURIDAD REPORTADOS PRIMER SEMESTRE</t>
  </si>
  <si>
    <t>INFORME DE SEGUIMIENTO DE LOS EVENTOS O INCIDENTES REPORTADOS EN EL SEGUNDO SEMESTRE</t>
  </si>
  <si>
    <t>MANUAL Y PROCEDIMIENTO DE ADMINISTRACIÓN DEL RIESGO CON LOS LINEAMIENTOS DE SEGURIDAD DIGITAL Y DE LA INFORMACIÓN</t>
  </si>
  <si>
    <t xml:space="preserve">CRONOGRAMA DE TRABAJO PARA LA REALIZACIÓN DE LAS REUNIONES DE SEGUIMIENTO DEL PLAN DE TRATAMIENTO DE RIESGOS DE SEGURIDAD DIGITAL </t>
  </si>
  <si>
    <t>INFORME DE SEGUIMIENTO</t>
  </si>
  <si>
    <t>META 77. REALIZAR REPORTES DE MONITOREO A LA MATRIZ DE CUMPLIMIENTO DE LA LEY DE TRANSPARENCIA 1712.</t>
  </si>
  <si>
    <t>META 77. REALIZAR REPORTES DE MONITOREO A LA MATRIZ DE CUMPLIMIENTO DE LA LEY DE TRANSPARENCIA 1712. Retirar: Se requiere retirar esta meta ya que el proceso que lidera esta actividad es el grupo de comunicaciones desde el proceso de Divulgación y la meta ya se encuentra registrada como meta no. 14. REALIZAR SEGUIMIENTOS TRIMESTRALES AL CUMPLIMIENTO DEL ESQUEMA DE PUBLICACIÓN VIGENTE</t>
  </si>
  <si>
    <t>META 54. REALIZAR UNA EXPOSICIÓN "DE TODO COMO EN BOTICAS" COPRODUCIDA CON LA BNC Y UNIANDES  FAC ARTES Y HUMANIDADES</t>
  </si>
  <si>
    <t>Dada la actual coyuntura que vive el país por causa del COVID-19 y los decretos presidenciales frente a la emergencia sanitaria, se presentan restricciones en la movilidad y la agrupación de personas en aislamiento preventivo obligatorio que hace algunas de las actividades previstas en el plan de acción presentado para ejecución del 2020 imposibles de ejecutar, por tal motivo nos vemos en la obligación de ajustar en algunos casos y retirar en otros.
Meta 54: Se realizaron tres reuniones con el grupo de la BNC y los Andes, pero debido a emergencia sanitaria todas las actividades de BNC y UNIANDES están aplazadas o canceladas por tal motivo no podemos trabajar en la investigación para la exposición programada.
Meta 56: Dentro de la meta propusimos dos exposiciones montadas en la casa Cuervo Urisarri y una en Uniandes con apoyo de la BNC, debido a la coyuntura de la emergencia no podemos realizar los montojales, además después de superada esta situación contamos con la obra de peatonalización de la calle 10 que no permite estas acciones hasta uno o  dos meses que la obra termine en la calle 10. 
Meta 57: Al inicio del año nos planteamos un trabajo muy estricto en Yerbabuena con el fin de organizar las colecciones completamente y dar paso a un registro total de estas, debido a las dificultades para la movilización a esta sede, hacemos un ajuste en el plan de adquisiciones para a partir de julio ejecutar un dinero en compra de mobiliario que nos permita cumplir con esta acción, los entregables se trasladan a tercer y cuarto trimestre, siempre y cuando podamos desplazarnos con medidas de prevención y determinar jornadas de trabajo en las que participen todos los miembros del equipo en la sede Yerbabuena.
Meta 58. Inicialmente y como meta primordial para 2020 estaba el registro completo de la colección en el software Colecciones Colombianas, la meta eran 1000 registros en todo el año, 250 trimestrales, solicitamos ajustar el número de registros a un mínimo de 500 y como entregables en los dos últimos trimestres debido a que no hemos podido trabajar adecuadamente en el software primero por fallas técnicas que se han presentado desde inicio del año y segundo por que después del inicio del aislamiento no contamos sino con un punto remoto de trabajo, además no contamos con toda la información para registro que debe ser directamente con el objeto ubicado en reservas sede Yerbabuena, para el mes de julio contaremos con el contrato de Lina Méndez quien apoyará en el registro por un periodo de 6 meses para ajustar las entregas entre julio y diciembre.</t>
  </si>
  <si>
    <t>META 56. EFECTUAR MONTAJES EXPOSICIONES</t>
  </si>
  <si>
    <t>META 57. REALIZAR ACCIONES EN CONSERVACIÓN Y RESTAURACIÓN DE LAS COLECCIONES DEL ICC</t>
  </si>
  <si>
    <t>MOVIMIENTO MUEBLE PINTURA DE CABALLETE</t>
  </si>
  <si>
    <t>AJUSTES EN RESERVA MOBILIARIO</t>
  </si>
  <si>
    <t>META 58. REGISTROS EN COLEXCOL DE PIEZAS DE LAS COLECCIONES</t>
  </si>
  <si>
    <t>META 79. REALIZAR ACCIONES DE SOCIALIZACIÓN AL EQUIPO MIPG EN LA POLÍTICA, METODOLOGÍA Y HERRAMIENTAS PARA LA ADMINISTRACIÓN DE RIESGOS Y LOS LINEAMIENTOS SOBRE CORRUPCIÓN</t>
  </si>
  <si>
    <t>UNA SOCIALIZACIÓN AL EQUIPO MIPG SOBRE LA POLÍTICA, METODOLOGÍA Y HERRAMIENTAS PARA LA ADMINISTRACIÓN DE RIESGOS Y LOS LINEAMIENTOS SOBRE CORRUPCIÓN</t>
  </si>
  <si>
    <t>DOS TALLERES AL EQUIPO MIPG SOBRE LA POLÍTICA, METODOLOGÍA Y HERRAMIENTAS PARA LA ADMINISTRACIÓN DE RIESGOS Y LOS LINEAMIENTOS SOBRE CORRUPCIÓN</t>
  </si>
  <si>
    <t>Meta 79: REALIZAR ACCIONES DE SOCIALIZACIÓN AL EQUIPO MIPG EN LA POLÍTICA, METODOLOGÍA Y HERRAMIENTAS PARA LA ADMINISTRACIÓN DE RIESGOS Y LOS LINEAMIENTOS SOBRE CORRUPCIÓN: AJUSTAR: Se solicita ajustar la meta teniendo en cuenta que las actividades de reprogramación de riesgos se han visto postergadas hasta tener la aprobación del mapa de procesos.</t>
  </si>
  <si>
    <t>META NO. 8. DIVULGAR Y/O DAR CUBRIMIENTO OPORTUNAMENTE  A LAS ACTIVIDADES PLANEADAS POR EL ICC DURANTE EL AÑO 2020</t>
  </si>
  <si>
    <t>ENTREGAR UNA ESTRATEGIA DE COMUNICACIÓN INTERNA Y UNA EXTERNA. ASÍ COMO LA EVIDENCIA DE MÍNIMO TRES REUNIONES DE SEGUIMIENTO CON EL EQUIPO DE COMUNICACIONES Y PRENSA
INFORME DONDE SE RELACIONEN ENTRE 20 Y 25 EVENTOS DIVULGADOS Y/O CUBIERTOS POR LA OFICINA DE COMUNICACIONES Y PRENSA</t>
  </si>
  <si>
    <t>EVIDENCIA DE MÍNIMO TRES REUNIONES DE SEGUIMIENTO CON EL EQUIPO DE COMUNICACIONES Y PRENSA
INFORME DONDE SE RELACIONEN ENTRE 20 Y 25 EVENTOS DIVULGADOS Y/O CUBIERTOS POR LA OFICINA DE COMUNICACIONES Y PRENSA</t>
  </si>
  <si>
    <t>Se solicita  incluir el cargo o rol del responsable a todas las metas inscritas en el proceso de Comunicación al Subdirector Académico debido a que el cargo profesional especializado en el Grupo de Comunicaciones ya no se encuentra liderando el área.  
Meta No. 11: Se ajustó porque la parrilla se entregó para todo el año en el primer trimestre 
Meta No. 14: Se ajusta el entregable  porque la labor de comuniciones es hacer seguimiento al esquema de publicaciones más no entregar uno nuevo cada trismestre
Meta No. 15: Se hace ajuste porque aún no ha sido aprobado el esquema de publicaciones por todos los líderes, por ende se entregará en el tercer trimestre 
Meta No. 16: Se solicita retirar del plan ya que esta actividad se encuentra incluida en la  Meta No. 8.</t>
  </si>
  <si>
    <t>META NO. 9. REALIZAR ACTIVIDADES DE DIVULGACIÓN A NIVEL INTERNO Y EXTERNO RELACIONADAS CON LAS LÍNEAS DE INVESTIGACIÓN Y EL SELLO EDITORIAL DEL ICC</t>
  </si>
  <si>
    <t>META NO. 10. CREAR CONTENIDO MODERNO Y DINÁMICO PARA LLEGAR A OTROS PÚBLICOS CON LA INFORMACIÓN DEL ICC</t>
  </si>
  <si>
    <t>META NO. 11. DIVULGAR EN LA PÁGINA WEB DEL ICC LA PARRILLA DE PROGRAMACIÓN DE LA EMISORA CYC RADIO</t>
  </si>
  <si>
    <t>ENTREGAR AL SUBDIRECTOR ACADÉMICO LA PARRILLA DE PROGRAMACIÓN ANUAL PARA DIVULGAR AL PÚBLICO INTERNO Y EXTERNO</t>
  </si>
  <si>
    <t xml:space="preserve">META NO. 12. CREAR DOS PROYECTOS RADIALES REALIZADOS DE CARÁCTER INVESTIGATIVO Y DOCENTE. </t>
  </si>
  <si>
    <t>META NO. 13. DIVULGAR LOS EVENTOS, PLANES Y PROGRAMAS QUE SE ADELANTAN EN EL ICC USANDO LOS CANALES DE COMUNICACIÓN INTERNA ( INTRANET, CARTELERAS, CORREO INTERNO).</t>
  </si>
  <si>
    <t xml:space="preserve">META NO. 14. REALIZAR SEGUIMIENTOS TRIMESTRALES AL CUMPLIMIENTO DEL ESQUEMA DE PUBLICACIÓN VIGENTE </t>
  </si>
  <si>
    <t>SEGUIMIENTO A LOS LÍDERES PARA LA ACTUALIZACIÓN DEL ESQUEMA DE PUBLICACIONES</t>
  </si>
  <si>
    <t xml:space="preserve"> SEGUIMIENTO A LOS LÍDERES PARA LA ACTUALIZACIÓN DEL ESQUEMA DE PUBLICACIONES</t>
  </si>
  <si>
    <t>META NO. 15. ACTUALIZAR DEL ESQUEMA DE PUBLICACIÓN</t>
  </si>
  <si>
    <t>ESQUEMA DE PUBLICACIÓN ACTUALIZADO</t>
  </si>
  <si>
    <t>META NO. 16. BANNER INFORMATIVO PARA CIUDADANOS Y SERVIDORES DEL ICC  PARA CONSULTAR DEL MAPA DE RIESGOS DE CORRUPCIÓN ELABORADO Y DIVULGADO</t>
  </si>
  <si>
    <t xml:space="preserve">AJUSTAR </t>
  </si>
  <si>
    <t>META 21: EDICIÓN E IMPRESIÓN DE 8 TÍTULOS</t>
  </si>
  <si>
    <t>IMPRESIÓN Y ACABADOS</t>
  </si>
  <si>
    <t>ENTREGA DE PUBLICACIONES A ALMACÉN CON RESOLUCIÓN DE PVP</t>
  </si>
  <si>
    <t>Debido a la emergencia sanitarial por la covid-19, las metas y fechas establecidas para la vigencia 2020, se han visto afectado por la no presencialidad en procesos de producción impresa en la Imprenta Patriótica, los cronogramas de trabajo han sido impactados y a partir del seguimiento al Plan de Acción Institucional del segundo bimestre se identificó que se deben ajustar las metas que a continuación se refieren:
META 21: EDICIÓN E IMPRESIÓN DE 8 TÍTULOS: Se solicita ajustar la programación de actividades bimestrales ampliando el plazo debido a la afectación de no presencialidad para la impresión y acabados de las publicaciones, por las medidas de aislamiento social del personal de Imprenta, con preexistencias de enfermedades con alto riesgo o edad, por covid-19.
META 22: EDICIÓN DE DOS (2) TÍTULOS DIGITALES EN FORMATO E-PUB O U-FLIP: Se solicita ajustar la programación de actividades bimestrales por no entrega a tiempo de los autores en la revisión de los contenidos y a la programación con el convenio externo para la diagramación externa de las publicaciones digitales.
META 23: REIMPRESIÓN DE 4 TÍTULOS APROBADOS POR EL COMITÉ EDITORIAL: Se solicita ajustar la programación de actividades bimestrales, afectado fundamentalmente por las medidas de aislamiento social y personal de Imprenta con preexistencias de enfermedades con alto riesgo o edad, por covid-19.
META 24: PARTICIPACIÓN EN FERIAS NACIONALES E INTERNACIONALES DEL LIBRO. Por la pandemia del covid-19, se declara la emergencia sanitaria y se prohibe las activdades masivas que generen gran aflueencia de público y se cancelan las principales ferias internacionales y nacionales, entre ellas la Feria Internacional del Libro de Bogotá, 2020.
META 25: ELABORAR EL PROCESO Y PROCEDIMIENTO DE  APROPIACIÓN SOCIAL DEL CONOCIMIENTO Y PATRIMONIO: Se solicita ajustar la programación de actividades bimestrales para poder trabajar conjuntamente la creación del nuevo proceso, en conjunto con Museos, Subdirección Académica y apoyo de Planeación para definición y finalidad del proceso, particularidades de los procedimientos y activades de los mismos.</t>
  </si>
  <si>
    <t>META 22: EDICIÓN DE DOS (2) TÍTULOS DIGITALES EN FORMATO E-PUB O U-FLIP</t>
  </si>
  <si>
    <t xml:space="preserve">INICIO DE DIAGRAMACIÓN DE PUBLICACIONES </t>
  </si>
  <si>
    <t>ENTREGA DE PUBLICACIONES Y SUBIDAS EN MICROSITIO DE SELLO EDITORIAL</t>
  </si>
  <si>
    <t>META 23: REIMPRESIÓN DE 4 TÍTULOS APROBADOS POR EL COMITÉ EDITORIAL</t>
  </si>
  <si>
    <t>ELIMINAR</t>
  </si>
  <si>
    <t>META 24: PARTICIPACIÓN EN FERIAS NACIONALES E INTERNACIONALES DEL LIBRO</t>
  </si>
  <si>
    <t>META 25: ELABORAR EL PROCESO Y PROCEDIMIENTO DE  APROPIACIÓN SOCIAL DEL CONOCIMIENTO Y PATRIMONIO</t>
  </si>
  <si>
    <t>ENTREGA DE PROCESO PARA REVISIÓN  Y AJUSTES
BORRADOR DE PROCEDIMIENTO EDITORIAL</t>
  </si>
  <si>
    <t>REVISIÓN DEL DISEÑO Y APROBACIÓN</t>
  </si>
  <si>
    <t xml:space="preserve">META 40 -  REALIZAR ADQUISICIÓN DE TÍTULOS NUEVOS </t>
  </si>
  <si>
    <t>NO HAY ACTIVIDADES PROGRAMADAS PARA ESTE TRIMESTE</t>
  </si>
  <si>
    <t>ADQUISICIÓN DE 130 TÍTULOS NUEVOS</t>
  </si>
  <si>
    <t>Meta 40 - Desarrollo de colecciones - Títulos nuevos adquiridos: Debido al retraso en la revisión del estudio previo, así como a la disposición de Gestión Contractual para el cambio de metodología para la  adquisición de  los libros, se ajustó el tiempo de realización del proceso.
Meta 50-  Sistematización de la Biblioteca - Incorporación al repositorio Institucional  artículos de Noticias Culturales y trabajos de grado: Se avanzó sustancialmente en este proyecto ya que las tareas son 100% virtuales,  se logró la incorporación de la totalidad de artículos de la revista Noticias Culturales y los trabajos de grado entregados por la Facultad Seminario Andrés Bello. Se aumentó la meta.
Meta 51 - Sistematización de la Biblioteca - Etiquetas de Radio frecuencoa (RFID) asignadas: Se aumentó la meta.
Nueva meta -  Organización y preservación de las colecciones  - Archivo José Manuel Marroquín: Registrar en el formato de inventario detallado y descripción de los documentos correspondientes al archivo histórico José Manuel Marroquín de las cajas número uno (1) y la caja número dos (2) que contienen 1.370 folios.
Es necesario ajustar (reducir) las siguentes metas  dado que  las medidas de confinamiento que han impedido el desplazamiento del personal al lugar de trabajo. Las actividades de la Biblioteca en un 99% se deben realizar de forma presencial:
Meta 44 - Procesamiento técnico del material bibliográfico - Títulos nuevos clasificados: Se redujo el número
Meta 45 - Procesamiento técnico del material bibliográfico - Títulos retrospectivos normalizados y depurados: Se redujo el número.
Meta 46 - Procesamiento técnico del material bibliográfico - Ítems del material bibliográfico preparado físicamente: Se redujo el número
Meta 47 - Organización y preservación de las colecciones  - Archivo Helcías Martán Góngora: Se solicita eliminar el proceso de culminación del Fondo Cuervo y reducir  el porcentaje del levantamiento del inventario faltante de Helcías Martán
Meta 48 - Organización y preservación de las colecciones - Forrado de material bibliográfico: Se redujo el número.
Meta 52 - Seguridad y control de las colecciones - Bandas de seguridad asignadas: Se redujo el número.</t>
  </si>
  <si>
    <t xml:space="preserve">META 44 - CLASIFICAR Y CATALOGAR TÍTULOS DEL MATERIAL BIBLIOGRÁFICO (NUEVO Y RETROSPECTIVO) </t>
  </si>
  <si>
    <t>50 TÍTULOS PROCESADOS</t>
  </si>
  <si>
    <t>20 TÍTULOS PROCESADOS</t>
  </si>
  <si>
    <t xml:space="preserve">META 45 - NORMALIZAR Y DEPURAR EN LA BASE DE DATOS BIBLIOGRÁFICA TÍTULOS RETROSPECTIVOS </t>
  </si>
  <si>
    <t>550 TÍTULOS NORMALIZADOS</t>
  </si>
  <si>
    <t>NO HAY ACTIVIDADES CONTEMPLADAS PARA ESTE TRIMESTRE</t>
  </si>
  <si>
    <t>225 TÍTULOS NORMALIZADOS</t>
  </si>
  <si>
    <t xml:space="preserve">META 46 - ÍTEMS PREPARADOS FÍSICAMENTE DEL MATERIAL BIBLIOGRÁFICO </t>
  </si>
  <si>
    <t>448 ÍTEMS CON PREPARACIÓN FÍSICA</t>
  </si>
  <si>
    <t>250 ÍTEMS CON PREPARACIÓN FÍSICA</t>
  </si>
  <si>
    <t>450 ÍTEMS CON PREPARACIÓN FÍSICA</t>
  </si>
  <si>
    <t>META  47 - REALIZAR ORGANIZACIÓN DE ULTIMA PARTE DE LA DOCUMENTACIÓN DEL FONDO CUERVO.
INVENTARIO REALIZADO EN EL FORMATO ESTABLECIDO DEL ARCHIVO DE HELCÍAS MARTÁN GÓNGORA</t>
  </si>
  <si>
    <t>5% FALTAN DE INVENTARIO DE LOS ARTÍCULOS DE  LAS MISCELÁNEAS DEL ARCHIVO HELCÍAS MARTÁN GÓNGORA
80% FONDO CUERVO INVENTARIADO Y ORGANIZADO</t>
  </si>
  <si>
    <t>LIMPIEZA DE LA DOCUMENTACIÓN Y ORGANIZACIÓN CRONOLÓGICA DEL ARCHIVO HELCÍAS MARTÁN GÓNGORA</t>
  </si>
  <si>
    <t>LEVANTAMIENTO Y ORGANIZACIÓN DEL INVENTARIO DEL  ARCHIVO DE HELCÍAS MARTÁN GÓNGORA.</t>
  </si>
  <si>
    <t>META 48 -  ÍTEMS DEL MATERIAL BIBLIOGRÁFICO IMPRESO (LIBROS)  EXISTENTE FORRADOS EN LA BIBLIOTECA JOSÉ MANUEL RIVAS SACCONI DEL INSTITUTO CARO Y CUERVO, CON EL FIN DE ALARGAR LA VIDA ÚTIL DEL MATERIAL IMPRESO EXISTENTE EN LAS COLECCIONES.</t>
  </si>
  <si>
    <t>596 ÍTEMS FORRADOS</t>
  </si>
  <si>
    <t>330 ÍTEMS FORRADOS</t>
  </si>
  <si>
    <t>370 ÍTEMS FORRADOS</t>
  </si>
  <si>
    <t>META  50 - INCORPORAR AL REPOSITORIO INSTITUCIONAL:
- ARTÍCULOS DE LA REVISTA NOTICIAS CULTURALES
- TRABAJOS DE GRADO DE LAS TESIS DE MAESTRÍA QUE LOS ESTUDIANTES HAN AUTORIZADO PUBLICAR EN LA BIBLIOTECA DIGITAL</t>
  </si>
  <si>
    <t>266 REGISTROS INCORPORADOS</t>
  </si>
  <si>
    <t xml:space="preserve">META 51 - ETIQUETAR ÍTEMS CON RADIO FRECUENCIA  (RFID) </t>
  </si>
  <si>
    <t>2,235 ÍTEMS CON TAGS ASIGNADOS</t>
  </si>
  <si>
    <t>100 ÍTEMS CON TAGS ASIGNADOS</t>
  </si>
  <si>
    <t xml:space="preserve">META 52 - ADQUISICIÓN DE BANDAS DE SEGURIDAD PARA EL CONTROL DE SALIDA DE LOS LIBROS Y ASIGNACIÓN DE LAS BANDAS LOS ÍTEMS NUEVOS Y RETROSPECTIVOS PARA EVITAR EL RIESGO DE HURTO.  </t>
  </si>
  <si>
    <t>171 ÍTEMS CON BANDAS DE SEGURIDAD ASIGNADOS</t>
  </si>
  <si>
    <t>223 ÍTEMS CON BANDAS DE SEGURIDAD ASIGNADOS</t>
  </si>
  <si>
    <t>120 ÍTEMS CON BANDAS DE SEGURIDAD ASIGNADOS</t>
  </si>
  <si>
    <t>130 ÍTEMS CON BANDAS DE SEGURIDAD ASIGNADOS</t>
  </si>
  <si>
    <t>NUEVA META - ORGANIZACIÓN Y PRESERVACIÓN DE LAS COLECCIONES  - ARCHIVO JOSÉ MANUEL MARROQUÍN: REGISTRAR EN EL FORMATO DE INVENTARIO DETALLADO Y DESCRIPCIÓN DE LOS DOCUMENTOS CORRESPONDIENTES AL ARCHIVO HISTÓRICO JOSÉ MANUEL MARROQUÍN DE LAS CAJAS NÚMERO UNO (1) Y LA CAJA NÚMERO DOS (2) QUE CONTIENEN 1.370 FOLIOS.</t>
  </si>
  <si>
    <t>DIMENSIÓN</t>
  </si>
  <si>
    <t>DIRECCIONAMIENTO ESTRATÉGICO Y PLANEACIÓN</t>
  </si>
  <si>
    <t>GESTIÓN CON VALORES PARA RESULTADOS</t>
  </si>
  <si>
    <t>EVALUACIÓN DE RESULTADOS</t>
  </si>
  <si>
    <t>INFORMACIÓN Y LA COMUNICACIÓN</t>
  </si>
  <si>
    <t>CONTROL INTERNO</t>
  </si>
  <si>
    <t>CLAVE DESBLOQUEO: PLANEACION</t>
  </si>
  <si>
    <t>GESTIÓN ESTRATÉGICA DEL TALENTO HUMANO</t>
  </si>
  <si>
    <t>PLAN ANTICORRUPCIÓN</t>
  </si>
  <si>
    <t>GESTIÓN DE LA INFORMACIÓN ESTADÍSTICA</t>
  </si>
  <si>
    <t>DEFENSA JURÍDICA</t>
  </si>
  <si>
    <t>MEJORA NORMATIVA</t>
  </si>
  <si>
    <t>RACIONALIZACIÓN DE TRÁMITES</t>
  </si>
  <si>
    <t>PARTICIPACIÓN CIUDADANA EN LA GESTIÓN PÚBLICA</t>
  </si>
  <si>
    <t>LÍNEAS ESTRATÉGICAS</t>
  </si>
  <si>
    <t>OBJETIVOS DE CALIDAD</t>
  </si>
  <si>
    <t>TIPO DE PROCESOS</t>
  </si>
  <si>
    <t>PROCESOS</t>
  </si>
  <si>
    <t>PLANES SUBSIDIARIOS</t>
  </si>
  <si>
    <t>PLANES SUBSIDIARIOS (2)</t>
  </si>
  <si>
    <t>COMPONENTE PAAC</t>
  </si>
  <si>
    <t xml:space="preserve">MES </t>
  </si>
  <si>
    <t>OTROS PLANES 3</t>
  </si>
  <si>
    <t>SE DEFINIRÁN MÁS ADELANTE</t>
  </si>
  <si>
    <t>A. PROPONER POLÍTICAS PARA PROTEGER LA DIVERSIDAD LINGÜÍSTICA DE LA NACIÓN.</t>
  </si>
  <si>
    <t>ENERO</t>
  </si>
  <si>
    <t>PLAN DE COMUNICACIONES</t>
  </si>
  <si>
    <t>B. FORTALECER LA OFERTA ACADÉMICA DEL INSTITUTO CARO Y CUERVO.</t>
  </si>
  <si>
    <t>FEBRERO</t>
  </si>
  <si>
    <t>C. FOMENTAR LA INVESTIGACIÓN DEL PATRIMONIO LINGÜÍSTICO.</t>
  </si>
  <si>
    <t>MARZO</t>
  </si>
  <si>
    <t>D. CREAR ESTRATEGIAS DE COMUNICACIÓN QUE FACILITEN LA DIVULGACIÓN DE LOS PRODUCTOS Y SERVICIOS DEL INSTITUTO CARO Y CUERVO.</t>
  </si>
  <si>
    <t>ABRIL</t>
  </si>
  <si>
    <t>PLAN DE SANEAMIENTO PRESUPUESTAL</t>
  </si>
  <si>
    <t>E. ACTUALIZAR LOS PROCESOS DEL INSTITUTO CARO Y CUERVO DE ACUERDO CON SUS NECESIDADES.</t>
  </si>
  <si>
    <t>SEGUIMIENTO Y EVALUACIÓN</t>
  </si>
  <si>
    <t>PLAN ANUAL DE VACANTES</t>
  </si>
  <si>
    <t>MAYO</t>
  </si>
  <si>
    <t>PLAN DE IMPLEMENTACIÓN NORMAS CONTABLES INTERNACIONALES</t>
  </si>
  <si>
    <t xml:space="preserve">F. PROPENDER POR LA EXCELENCIA ADMINISTRATIVA Y FINANCIERA. </t>
  </si>
  <si>
    <t>PLAN DE PREVISIÓN DE RECURSOS HUMANOS</t>
  </si>
  <si>
    <t>JUNIO</t>
  </si>
  <si>
    <t>JULIO</t>
  </si>
  <si>
    <t>AGOSTO</t>
  </si>
  <si>
    <t>SEPTIEMBRE</t>
  </si>
  <si>
    <t>OCTUBRE</t>
  </si>
  <si>
    <t>NOVIEMBRE</t>
  </si>
  <si>
    <t>PLAN ANUAL DE AUDITORÍAS</t>
  </si>
  <si>
    <t>DICIEMBRE</t>
  </si>
  <si>
    <t>EXTEMPORANEO</t>
  </si>
  <si>
    <t>OPORTUNO</t>
  </si>
  <si>
    <t>NO ENTREGO</t>
  </si>
  <si>
    <t>DIVULGACIÓN</t>
  </si>
  <si>
    <t>VALOR PROGRAMADO EN PLAN ANUAL DE ADQUISICIONES</t>
  </si>
  <si>
    <t xml:space="preserve">ACTIVIDADES POR </t>
  </si>
  <si>
    <t>RUBRO INVERSIÓN</t>
  </si>
  <si>
    <t>TOTAL</t>
  </si>
  <si>
    <t>Total general</t>
  </si>
  <si>
    <t>Códigos UNSPSC</t>
  </si>
  <si>
    <t>Descripción</t>
  </si>
  <si>
    <t>Fecha estimada de inicio de proceso de selección</t>
  </si>
  <si>
    <t>Fecha estimada de presentación de ofertas (mes)</t>
  </si>
  <si>
    <t>Duración estimada del contrato</t>
  </si>
  <si>
    <t>Duración estimada del contrato (intervalo dias)</t>
  </si>
  <si>
    <t xml:space="preserve">Modalidad de selección </t>
  </si>
  <si>
    <t>Fuente de los recursos</t>
  </si>
  <si>
    <t>Valor total estimado</t>
  </si>
  <si>
    <t>Valor estimado en la vigencia actual</t>
  </si>
  <si>
    <t>¿Se requieren vigencias futuras?</t>
  </si>
  <si>
    <t>Estado de solicitud de vigencias futuras</t>
  </si>
  <si>
    <t>Unidad de contratación (referencia)</t>
  </si>
  <si>
    <t>Ubicación</t>
  </si>
  <si>
    <t>Datos de contacto del responsable</t>
  </si>
  <si>
    <t>Teléfono</t>
  </si>
  <si>
    <t>Correo</t>
  </si>
  <si>
    <t>SELECCIÓN ABREVIADA MENOR CUANTÍA</t>
  </si>
  <si>
    <t>NACIÓN</t>
  </si>
  <si>
    <t>GESTIÓN CONTRACTUAL</t>
  </si>
  <si>
    <t>JULIO BERNAL</t>
  </si>
  <si>
    <t>julio.bernal@caroycuervo.gov.co</t>
  </si>
  <si>
    <t>ACUERDO MARCO</t>
  </si>
  <si>
    <t>JAVIER MAURICIO VARGAS LÓPEZ</t>
  </si>
  <si>
    <t>javier.vargas@caroycuervo.gov.co</t>
  </si>
  <si>
    <t>EXAMEN EN CANCILLERÍA</t>
  </si>
  <si>
    <t>CONTRATACIÓN DIRECTA</t>
  </si>
  <si>
    <t>JUAN MANUEL ESPINOSA</t>
  </si>
  <si>
    <t>juan.espinosa@caroycuervo.gov.co</t>
  </si>
  <si>
    <t>PROFESIONAL: ENLACE CON COMUNIDADES INDÍGENAS PARA PLANEACIÓN Y EJECUCIÓN DE ACTIVIDADES DE APROPIACIÓN SOCIAL DEL CONOCIMIENTO</t>
  </si>
  <si>
    <t>COORDINACIÓN EDUCACIÓN CONTINUA TOTAL: ELE PRESENCIAL Y VIRTUAL, FSAB SUBDIRECCIÓN ACADÉMICA, CURSOS EXTENSIÓN</t>
  </si>
  <si>
    <t>PROPIOS</t>
  </si>
  <si>
    <t xml:space="preserve">PROFESIONAL ESPECIALIZADO:  GENERACIÓN DE BASE DE DATOS DE INVESTIGACIÓN COMPUESTA POR INSTITUCIONES  PARES NACIONALES  E INTERNACIONALES; GESTIÓN DE CONVOCATORIAS Y CONSECUCIÓN DE RECURSOS ECONÓMICOS PARA INVESTIGACIÓN; DISEÑO Y ESTABLECIMIENTO DEL PROCEDIMIENTO PARA CONVOCATORIAS DE INVESTIGACIÓN EXTERNA; CONSTRUCCIÓN DE DOCUMENTO Y GESTIÓN PARA CONSTITUCIÓN Y ANÁLISIS DEL ICC COMO CENTRO DE INVESTIGACIÓN; APOYO AL DISEÑO DEL SISTEMA DE GESTIÓN DEL CONOCIMIENTO INVESTIGATIVO DEL ICC. </t>
  </si>
  <si>
    <t>PROFESOR LATÍN Y GRIEGO  5 CURSOS AL AÑO</t>
  </si>
  <si>
    <t>PROFESIONAL ESPECIALIZADO ADMINISTRATIVO SUBDIRECCIÓN ACADÉMICA</t>
  </si>
  <si>
    <t>PROFESIONAL ESPECIALIZADO PARA APOYO A COORDINACIÓN INVESTIGACIÓN</t>
  </si>
  <si>
    <t>REDACCIÓN DE DOCUMENTOS DE REGISTRO CALIFICADO INSTITUCIONAL Y DE ACREDITACIÓN DE ALTA CALIDAD DE M LIT Y CULT, Y ACOMPAÑAMIENTO A CADA UNO DE LOS PROCESOS.</t>
  </si>
  <si>
    <t>80101604; 80101509; 77101700</t>
  </si>
  <si>
    <t>SERVICIOS PROFESIONALES PARA DIVULGAR PEMP HACIENDA YERBABUENA</t>
  </si>
  <si>
    <t>CARMEN MILLÁN</t>
  </si>
  <si>
    <t>direcciongeneral@caroycuervo.gov.co</t>
  </si>
  <si>
    <t>SERVICIOS DE ASESORÍA ESTRATÉGICA EN COMUNICACIONES</t>
  </si>
  <si>
    <t xml:space="preserve">SERVICIOS DE COMUNICACIÓN INTERNA Y ORGANIZACIONAL </t>
  </si>
  <si>
    <t>MINIMA CUANTÍA</t>
  </si>
  <si>
    <t xml:space="preserve">SERVICIOS DE DESARROLLADOR MULTIMEDIA Y DISEÑADOR GRÁFICO </t>
  </si>
  <si>
    <t xml:space="preserve">SERVICIOS DE GESTOR DE CONTENIDOS WEB Y DISEÑO GRÁFICO </t>
  </si>
  <si>
    <t>SERVICIO DE GESTOR DE CONTENIDOS EN INTERNET (REDES SOCIALES)</t>
  </si>
  <si>
    <t>SERVICIOS DE PRODUCCIÓN RADIAL Y APOYO EN SONIDO</t>
  </si>
  <si>
    <t>SERVICIOS DE COORDINACIÓN RADIAL</t>
  </si>
  <si>
    <t>CÉSAR AUGUSTO BUITRAGO QUIÑONES</t>
  </si>
  <si>
    <t>cesar.buitrago@caroycuervo.gov.co</t>
  </si>
  <si>
    <t>CONTRATACIÓN DE SERVICIOS DE QUEMADO DE PLANCHAS CTP, Y SERVICIOS DE IMPRESIÓN</t>
  </si>
  <si>
    <t>CONTRATACIÓN DE SERVICIOS DE LINOTIPIA PARA LAS OBRAS QUE SE PRODUCEN EN LA IMPRENTA PATRIÓTICA DEL INSTITUTO C ARO Y CUERVO.</t>
  </si>
  <si>
    <t>CONTRATACIÓN DE SERVICIOS DE APOYO EN TAREAS DE ARMADA TIPOGRÁFICA, DIAGRAMACIÓN DIGITAL Y TAREAS ADMINISTRATRIVAS PARA LA IMPRENTA PATRIÓTICA DEL ICC</t>
  </si>
  <si>
    <t xml:space="preserve">COORDINACIÓN EDITORIAL THESAURUS </t>
  </si>
  <si>
    <t>SERVICIO PSICOLÓGICO PARA ESTUDIANTES + 2 TALLERES MINDFULNESS, COMUNICACIÓN ASERTIVA, MANEJO DEL TIEMPO, ETC</t>
  </si>
  <si>
    <t>PROFESIONAL ENCARGADO DE BIENESTAR Y EGRESADOS</t>
  </si>
  <si>
    <t>CONTRATACIÓN DE UN INGENIERO PARA LA ADMINISTRACIÓN DE LA PLATAFORMA DE GESTIÓN ACADÉMICA Y ADMINISTRATIVA ACADEMUSOFT Y GESTIÓN DE LA INFORMACIÓN AL SNIES DE LAS VARIABLES POBLACIONAL Y ACADÉMICA</t>
  </si>
  <si>
    <t>UN PROFESIONAL PARA LA IMPLEMENTACIÓN DEL MODELO DE AUTOEVALUACIÓN PARA LOS PROGRAMAS DE MAESTRÍAS  Y RENOVACIÓN DE LOS REGISTROS CALIFICADOS DE LOS PROGRAMAS DE MAESTRÍA</t>
  </si>
  <si>
    <t>COORDINADOR MAESTRÍA ELE/ELE2 + COORDINADOR DIPLOMADO ELE PRESENCIAL ($ 71,379.000) + COORDINACIÓN DE CURSO DE VERANO DE PROFESORES DE ELE, 15 HORAS ($ 1.703,362) + DOCENCIA EN EL MISMO CURSO, 10 HORAS ($ 1.135,600) 11 MESES</t>
  </si>
  <si>
    <t>86101700; 80111621</t>
  </si>
  <si>
    <t>DOCENTE-INVESTIGADOR MAESTRÍA ELE/EL2+DIRECTOR DE PROYECTO 10,5 MESES *+ ACTUALIZACIÓN MÓDULO PEDAGOGÍA Y DIDÁCTICA DEL DIPLOMADO ELE VIRTUAL</t>
  </si>
  <si>
    <t>DOCENTE-INVESTIGADOR MAESTRÍA ELE/EL2+DIRECTOR DE PROYECTO + DOCENCIA EN EL CURSO  INTERNACIONAL DE ACTUALIZACIÓN PARA PROFESORES DE ELE, 10 HORAS  10.5 MESES+LIDER DE LINEA</t>
  </si>
  <si>
    <t xml:space="preserve">DOCENTE-INVESTIGADOR MAESTRIA ELE/EL2+DIRECTOR DE PROYECTO </t>
  </si>
  <si>
    <t>COORDINADOR MAESTRÍA EN ESCRITURA CREATIVA + DOS CURSOS 2020: SEMINARIO PROYECTOS DE GRADO 1 (2020-1) Y  ALREDEDORES DE LA ESCRITURA (2020-2) + DOCUMENTO DE AUTOEVALUACIÓN (TIEMPO REQUERIDO: 11 MESES)</t>
  </si>
  <si>
    <t xml:space="preserve">PROFESOR DOS CURSOS 2020: SEMINARIO DE PROYECTOS DE GRADO 2 (2020–1, 16 SEMANAS, 4 CRÉDITOS = 64HTDA) + ELECTIVA MÓVIL 1 (2020–2, 16 SEMANAS, 4 CRÉDITOS = 64HTDA)INVESTIGADOR: DIRECTOR PROYECTO DE INVESTIGACIÓN, ATENCIÓN A ESTUDIANTES (2020) </t>
  </si>
  <si>
    <t>PROFESOR DOS CURSOS 2020: SEMINARIO DE PROYECTOS DE GRADO 3 (2020–1, 16 SEMANAS, 4 CRÉDITOS = 64HTDA) + SEMINARIO-TALLER 1 (2020–2, 16 SEMANAS, 4 CRÉDITOS = 64HTDA)INVESTIGADOR: DIRECTOR PROYECTO DE INVESTIGACIÓN, ATENCIÓN A ESTUDIANTES (2020)</t>
  </si>
  <si>
    <t>LÍDER DE LÍNEA: “PROBLEMAS NARRATIVOS PARA LA ESCRITURA CREATIVA”, INVESTIGADOR: DIRECTOR PROYECTO DE INVESTIGACIÓN, PARTICIPACIÓN PROYECTO DE DOCTORADO EN TERRITORIOS CULTURALES, PROFESOR SEMINARIO DE PROYECTOS DE GRADO 4 (2020–1, 16 SEMANAS, 4 CRÉDITOS = 64HTDA) Y PROFESOR DIPLOMADO EX COMBATIENTES (64 HORAS), ATENCIÓN A ESTUDIANTES (10.5 MESES)</t>
  </si>
  <si>
    <t xml:space="preserve">CONTRATACIÓN DOCENTE- INVESTIGADOR: LÍDER PROYECTO DE INVESTIGACIÓN-ASESOR DE TESIS. CURSOS: CURSO DE EXTENSIÓN 32 HORAS,  SE OFRECERÁ COMO  ELECTIVA (2019-1), DISEÑO Y TIPOGRAFÍA II (2019-2). </t>
  </si>
  <si>
    <t xml:space="preserve">CONTRATACIÓN DOCENTE-LÍDER PROYECTO INVESTIGACIÓN-ASESOR DE TESIS. CURSOS: SEMINARIO DE INVESTIGACIÓN II (2019-1), ELECTIVA (2019-2). </t>
  </si>
  <si>
    <t>CONTRATACIÓN DOCENTE-LÍDER PROYECTO DE INVESTIGACIÓN-ASESOR DE TESIS.  CURSO: ELECTIVA (2019-1), SEMINARIO DE INVESTIGACIÓN III (2019-2)</t>
  </si>
  <si>
    <t xml:space="preserve">CONTRATACIÓN COORDINADOR MAESTRÍA-DIRECTOR LÍNEA DE INVESTIGACIÓN-LÍDER PROYECTO INVESTIGACIÓN-ASESOR DE TESIS. </t>
  </si>
  <si>
    <t>COORDINADOR MAESTRÍA EN LINGÜÍSTICA + DOCENTE DE UN CURSO AL SEMESTRE + COORDINADOR DE LÍNEA DE INVESTIGACIÓN EN ESTUDIOS FÓNICOS +, INVESTIGADOR CON PROYECTO APROBADO + CINCO ASESORÍAS POR SEMESTRE A CADA ALUMNO + TUTOR DE MÍNIMO DOS TRABAJOS DE GRADO</t>
  </si>
  <si>
    <t>DOCENTE INVESTIGADOR CON DOCTORADO + DOS CURSOS POR SEMESTRE + INVESTIGADOR CON PROYECTO APROBADO + TUTOR DE MÍNIMO DOS TRABAJOS DE GRADO + CINCO ASESORÍAS POR SEMESTRE A CADA ALUMNO + EVALUACIÓN DE TRABAJOS DE GRADO + ANTEPROYECTOS CUANDO SE REQUIERA</t>
  </si>
  <si>
    <t>DOCENTE HORA CÁTEDRA MAESTRÍA EN LINGÜÍSTICA CON MAESTRÍA: HASTA DOS CURSOS POR SEMESTRE + UN DIPLOMADO O UN CURSO DE EXTENSIÓN+ MÍNIMO DOS TRABAJOS DE GRADO + CINCO ASESORÍAS POR SEMESTRE A CADA ALUMNO + EVALUACIÓN DE TRABAJOS DE GRADO + ANTEPROYECTOS CUANDO SE REQUIERA</t>
  </si>
  <si>
    <t>CONTRATACIÓN DE UN DOCENTE INVESTIGADOR QUE DICTARÁ DOS CURSOS DE LA MAESTRÍA: EN EL SEMESTRE 2020-1, "LITERATURA, CONTRASTES, TENSIONES" Y EN EL SEMESTRE 2020-2, "SEMINARIO DE TRABAJO DE INVESTIGACIÓN" QUE SERÁ DIRECTOR DE LÍNEA DE INVESTIGACIÓN, DIRECTOR DE PROYECTO DE INVESTIGACIÓN Y DIRECTOR DE AL MENOS 4 PROYECTOS DE TRABAJO DE GRADO.</t>
  </si>
  <si>
    <t>CONTRATACIÓN DE UN DOCENTE INVESTIGADOR QUE DICTARÁ DOS CURSOS DE LA MAESTRÍA: EN  PRIMER SEMESTRE DE 2020: "LITERATURA LATINOAMERICANAS III" EN EL PRIMER SEMESTRE Y EN EL SEGUNDO SEMESTRE DE 2020, "SEMINARIO DE TRABAJO DE GRADO". SERÁ DIRECTOR DE PROYECTO DE INVESTIGACIÓN Y DIRECTOR DE 4 TRABAJOS DE GRADO.</t>
  </si>
  <si>
    <t>NORMALIZAR Y DEPURAR 1.000 TÍTULOS RETROSPECTIVOS, ASI COMO TAMBIEN VALIDAR Y  ASIGNAR  EL PRECIO, CON EL FIN DE AVANZAR EN EL TEMA DEL CONTROL CONTABLE DE LAS COLECCIONES EN LA BASE DE DATOS  BIBLIOGRÁFICA.</t>
  </si>
  <si>
    <t>LUZ CLEMENCIA MEJÍA</t>
  </si>
  <si>
    <t>biblioteca@caroycuervo.gov.co</t>
  </si>
  <si>
    <t>CATALOGAR Y DESCRIBIR EL 5% FALTANTE DEL ARCHIVO HELCÍAS MARTÁN GÓNGORA Y PROCESAR 700 TÍTULOS DEL MATERIAL BIBLIOGRÁFICO (NUEVO Y RETROSPECTIVO) RECIBIDO EN LA BIBLIOTECA, E INGRESAR AL SISTEMA DE INFORMACIÓN BIBLIOGRÁFICO KOHA.</t>
  </si>
  <si>
    <t>REALIZAR LA PREPARACIÓN FÍSICA (ROTULADO, SELLADO, ASIGNACIÓN DE CÓDIGO DE BARRAS Y DIPOSITIVOS DE CONTROL) A 2000 ÍTEMS DEL MATERIAL BIBLIOGRÁFICO ADQUIRIDO, ASÍ COMO DEL RETOSPECTIVO NORMALIZADO.</t>
  </si>
  <si>
    <t>ADQUISICIÓN DE MATERIAL BIBLIOGRÁFICO - LIBROS</t>
  </si>
  <si>
    <t>55101506; 55111506</t>
  </si>
  <si>
    <t>ADQUISICIÓN DE MATERIAL BIBLIOGRÁFICO - SUSCRIPCIÓN BASES DE DATOS - RENOVACIÓN BASE DE DATOS JSTOR - COLECCIÓN III</t>
  </si>
  <si>
    <t>ADQUISICIÓN DE MATERIAL BIBLIOGRÁFICO - SUSCRIPCIÓN BASES DE DATOS - RENOVACIÓN BASE DE DATOS MLA CON TEXTO COMPLETO</t>
  </si>
  <si>
    <t xml:space="preserve">MANTENIMIENTO DEL SISTEMA DE SEGURIDAD Y  ADQUISICIÓN DE BANDAS DE SEGURIDAD PARA EL CONTROL DE SALIDA DE LOS LIBROS Y ASIGNACIÓN DE LAS BANDAS LOS ÍTEMS NUEVOS Y RETROSPECTIVOS PARA EVITAR EL RIESGO DE HURTO. </t>
  </si>
  <si>
    <t xml:space="preserve">SERVICIOS PROFESIONALES COMUNICACIÓN MUSEOLÓGICA </t>
  </si>
  <si>
    <t>SERVICIOS PROFESIONALES INVESTIGACIÓN DE LAS COLECCIONES</t>
  </si>
  <si>
    <t>SERVICIOS PROFESIONALES DE INVESTIGACIÓN DE LAS COLECCIONES</t>
  </si>
  <si>
    <t>SERVICIOS PROFESIONALES COMUNICACIÓN EDUCATIVA</t>
  </si>
  <si>
    <t xml:space="preserve">SERVICIOS PROFESIONALES ARQUITECTO MUSEÓGRAFO </t>
  </si>
  <si>
    <t xml:space="preserve">SERVICIOS DE ASESORIA ARQUITÉCTONICA PARA EL PROYECTO MUSEOGRÁFICO </t>
  </si>
  <si>
    <t xml:space="preserve">SERVICIOS PROFESIONALES DE APOYO AL REGISTRO DE LAS COLECCIONES  EN EL SOFTWARE COLECCIONES COLOMBIANAS </t>
  </si>
  <si>
    <t>SERVICIOS PROFESIONALES DE DISEÑO GRÁFICO MUSEOGRÁFICO</t>
  </si>
  <si>
    <t>CONTRATACIÓN PRESTACIÓN DE SERVICIOS INGENIERO AMBIENTAL</t>
  </si>
  <si>
    <t>MARIA DEL ROSARIO BARROS PIMIENTA</t>
  </si>
  <si>
    <t>rosario.barros@caroycuervo.gov.co</t>
  </si>
  <si>
    <t xml:space="preserve">SERVICIOS PROFESIONALES DE INVESTIGACIÓN </t>
  </si>
  <si>
    <t>ASISTENTE DE INVESTIGACIÓN</t>
  </si>
  <si>
    <t>RECOLECCIÓN INFORMACIÓN PRIMARIA, SISTEMATIZACIÓN, TRABAJO DE ARCHIVO Y COESCRITURA</t>
  </si>
  <si>
    <t>SEGUNDO INVESTIGADOR</t>
  </si>
  <si>
    <t>INVESTIGADOR</t>
  </si>
  <si>
    <t xml:space="preserve"> DIRECTOR 40 HORAS SEMANALES</t>
  </si>
  <si>
    <t>COINVESTIGADOR DIMENSIÓN GEOLINGÜÍSTICA</t>
  </si>
  <si>
    <t xml:space="preserve">INVESTIGADOR DIMENSIÓN PEDAGÓGICA </t>
  </si>
  <si>
    <t>80111621 </t>
  </si>
  <si>
    <t>INVESTIGADOR DIMENSIÓN ANTROPOLÓGICA</t>
  </si>
  <si>
    <t>DESARROLLADOR BDE Y SIG</t>
  </si>
  <si>
    <t>DIRECTOR E INVESTIGADOR PRINCIPAL</t>
  </si>
  <si>
    <t xml:space="preserve">UN ASISTENTE DE INVESTIGACIÓN CON PREGRADO.  20 HORAS </t>
  </si>
  <si>
    <t>SERVICIOS PROFESIONALES PARA LA IMPLEMENTACIÓN Y EVALUACIÓN DEL SISTEMA DE GESTIÓN DE CALIDAD Y EL MODELO INTEGRADO DE PLANEACIÓN Y GESTIÓN</t>
  </si>
  <si>
    <t>CRISTIAN ARMANDO VELANDIA MORA</t>
  </si>
  <si>
    <t>cristian.velandia@caroycuervo.gov.co</t>
  </si>
  <si>
    <t>SERVICIOS PROFESIONALES PARA EL CUMPLIMIENTO DE LAS POLÍTICAS Y ANÁLISIS DE RIESGOS DE SEGURIDAD DE LA INFORMACIÓN ASÍ COMO DE LA GENERACIÓN DE LAS MÉTRICAS DE SEGURIDAD DE LA INFORMACIÓN INSTITUCIONAL</t>
  </si>
  <si>
    <t>MAESTRÍAS: TECNÓLOGO EN SISTEMAS O AFINES PARA APOYAR EL SOPORTE TECNOLOGÍCO  Y QUE BRINDE EL APOYO NECESARIO AL GRUPO DE LAS TIC. DENTRO DE LAS TAREAS QUE DEBE DESARROLLAR ESTAN: SOPORTE TÉCNICO A ESTUDIANTES, PROFESORES, FUNCIONARIOS, CONTRATISTAS O PERSONAL CON ALGUNA VINCULACIÓN LABORAL; GARANTIZAR EL BUEN FUNCIONAMIENTO DE LAS ESTACIONES DE TRABAJOS, IMPRESORAS, RED Y DEMÁS EQUIPOS DE COMPUTO Y EL APOYO NECESARIÓN PARA LA GENERACIÓN DE PRUEBAS DE LOS DESARROLLOS DE SOFTWARE DEL INSTITUTO CARO Y CUERVO.</t>
  </si>
  <si>
    <t>LIDA VIVIANA PINEDA RODRIGUEZ</t>
  </si>
  <si>
    <t>lida.pineda@caroycuervo.gov.co</t>
  </si>
  <si>
    <t>81112204; 81112307</t>
  </si>
  <si>
    <t>INVESTIGACIÓN: INGENIERO O TECNÓLOGO EN SISTEMAS O AFINES PARA APOYAR EL DESARROLLO DE NUEVOS SISTEMAS DE INFORMACIÓN PARA LOS PROYECTOS DE LINGÜISTICA Y SOPORTE LAS PRUEBAS DE LA OFICINA, COMO APOYO A AULAS DE INSTITUTO CARO Y CUERVO, APOYANDO LAS TAREAS DE LEVANTAMIENTO DE INFORMACIÓN, APOYANDO AL GRUPO DE LAS TIC EN LOS TEMAS RELACIONADOS CON DOCUMENTACIÓN TÉCNICA.</t>
  </si>
  <si>
    <t>INGENIERO EN SISTEMAS O AREAS AFINES PARA LA CONTINUACIÓN DEL REDISEÑO, ADMINISTRACIÓN, DESARROLLO E IMPLEMENTACIÓN DE LAS PÁGINAS WEB OFICIALES DE LA ENTIDAD Y  SUBSITIOS, DE ACUERDO CON LOS LINEAMIENTOS QUE ESTABLECE LA ESTRATEGIA DE GOBIERNO EN LÍNEA, GENERANDO LA DOCUMENTACIÓN TECNICA DE LOS DESARROLLOS, COMO APOYO A LA IMPLEMENTACIÓN DE LAS NORMAS DE USABILIDAD Y ACCESIBILIDAD DADAS POR LOS LINEAMIENTOS DE MINTIC Y APOYO EN LA GENERACIÓN DE NUEVOS DESARROLLOS ADMINSITRATIVOS.</t>
  </si>
  <si>
    <t>ADQUISICIÓN DE POOL DE DIRECCIONES IPV6 CON LACNIC, ENTIDAD ENCARGADA DE SUMINISTRAR ESTE POOL A NIVEL DE AMERICA LÁTINA</t>
  </si>
  <si>
    <t>FACULTAD, SEMINARIO: PRESTAR LOS SERVICIOS PARA EL SUMINISTRO DE LA BOLSA DE RESPUESTOS NECESARIOS PARA EL FUNCIONAMIENTO DE LA ENTIDAD QUE VA DESDE DISCOS DUROS, MEMORIAS Y OTROS ELEMENTOS RELACIONADOS CON EL CABLEADO ESTRUCTURADO DE LA ENTIDAD</t>
  </si>
  <si>
    <t>ADQUISICIÓN DE LICENCIAS DE SOFTWARE PARA LOS SERVIDORES DE LA INFRAESTRUCTURA TECNOLÓGICA</t>
  </si>
  <si>
    <t>ANDRES COY</t>
  </si>
  <si>
    <t>andres.coy@caroycuervo.gov.co</t>
  </si>
  <si>
    <t xml:space="preserve">BIENESTAR </t>
  </si>
  <si>
    <t>LILIANA MONTOYA TALERO</t>
  </si>
  <si>
    <t>liliana.montoya@caroyceurvo.gov.co</t>
  </si>
  <si>
    <t xml:space="preserve">CAPACITACIÓN </t>
  </si>
  <si>
    <t>COMPRA Y PRESTACIÓN DEL SERVICIO DE REVISIÓN, RECARGA Y MANTENIMIENTO PARA LOS EXTINTORES DE LAS DOS SEDES Y AUTOMOTORES DEL INSTITUTO CARO Y CUERVO.</t>
  </si>
  <si>
    <t>MARÍA DEL ROSARIO BARROS PIMIENTA / MANUEL HERNANDO ROMERO SÁENZ</t>
  </si>
  <si>
    <t>rosario.barros@caroycuervo.gov.co/hernando.romero@caroycuervo.gov.co</t>
  </si>
  <si>
    <t>COMPRAVENTA DE ELEMENTOS DE FERRETERÍA Y BOMBILLERÍA, PARA LAS SEDES DEL INSTITUTO CARO Y CUERVO</t>
  </si>
  <si>
    <t>MARÍA DEL ROSARIO BARROS PIMIENTA</t>
  </si>
  <si>
    <t>COMPRAVENTA DE ÚTILES, ELEMENTOS  Y DE OFICINA, PARA LAS DEPENDENCIAS DEL INSTITUTO CARO Y CUERVO</t>
  </si>
  <si>
    <t>MARÍA DEL ROSARIO BARROS PIMIENTA / JAVIER MAURICIO VARGAS LÓPEZ</t>
  </si>
  <si>
    <t>rosario.barros@caroycuervo.gov.co/javier.vargas@caroycuervo.gov.co</t>
  </si>
  <si>
    <t>CONTRATACIÓN DE OPERADOR POSTAL</t>
  </si>
  <si>
    <t>SERVICIOS PROFESIONALES - URBANÍSTA SOPORTE PEMP</t>
  </si>
  <si>
    <t>CONTRATACIÓN PERSONAL DE APOYO A LA GESTIÓN</t>
  </si>
  <si>
    <t xml:space="preserve">CONTRATACIÓN PRESTACIÓN DE SERVICIOS PROFESIONALES ARQUITECTO </t>
  </si>
  <si>
    <t>CONTRATAR LOS SEGUROS QUE AMPAREN LOS INTERESES PATRIMONIALES Y FUTUROS, ASÍ COMO LOS BIENES DEL INSTITUTO CARO Y CUERVO, QUE ESTÉN BAJO SU RESPONSABILIDAD Y CUSTODIA Y AQUELLOS QUE SEAN ADQUIRIDOS PARA DESARROLLAR LAS FUNCIONES INHERENTES A SU ACTIVIDAD Y CUALQUIER OTRA PÓLIZA DE SEGUROS QUE REQUIERA LA ENTIDAD EN EL DESARROLLO DE SU ACTIVIDAD.</t>
  </si>
  <si>
    <t>CONCURSO DE MÉRITOS</t>
  </si>
  <si>
    <t>andrea.cardozo@caroycuervo.gov.co</t>
  </si>
  <si>
    <t>DISPOSICIÓN DE RESIDUOS PELIGROSOS</t>
  </si>
  <si>
    <t>DOTACIÓN</t>
  </si>
  <si>
    <t xml:space="preserve">ELEMENTOS DE PROTECCIÓN PERSONAL </t>
  </si>
  <si>
    <t>JENNY PAOLA LEON MARTINEZ</t>
  </si>
  <si>
    <t>jenny.leon@caroycuervo.gov.co</t>
  </si>
  <si>
    <t>MANTENIMIENTO DESHUMIFICADORES</t>
  </si>
  <si>
    <t>81112101</t>
  </si>
  <si>
    <t>GARANTIZAR EL PAGO DE SERVICIO DE SERVICIO DE INTERNET</t>
  </si>
  <si>
    <t>PRESTACIÓN DE SERVICIO DE TRANSPORTE TERRESTRE DE IDA Y REGRESO PARA LOS ESTUDIANTES, FUNCIONARIOS, CONTRATISTAS DIRECTOS E INDIRECTOS QUE PRESTAN SERVICIO EN EL  INSTITUTO CARO Y CUERVO QUE TRABAJAN EN LA SEDE DE YERBABUENA.</t>
  </si>
  <si>
    <t>PRESTACIÓN DE SERVICIOS PROFESIONALES PARA APOYAR LA MODERNANIZACIÓN ORGANIZACIONAL</t>
  </si>
  <si>
    <t>PRESTACIÓN DEL SERVICIO DE MANTENIMIENTO PREVENTIVO Y CORRECTIVO CON SUMINISTRO DE REPUESTOS, ACCESORIOS PARA LOS VEHÍCULOS QUE CONFORMAN EL PARQUE AUTOMOTOR DEL INSTITUTO CARO Y CUERVO.</t>
  </si>
  <si>
    <t>84111502; 84111703</t>
  </si>
  <si>
    <t>PRESTACIÓN SERVICIOS PROFESIONALES CONTADOR FINANCIERA - PRESUPUESTO Y CONTABILIDAD</t>
  </si>
  <si>
    <t>AURIS MENDOZA</t>
  </si>
  <si>
    <t>financiera@caroycuervo.gov.co</t>
  </si>
  <si>
    <t>PRESTACIÓN SERVICIOS PROFESIONALES CONTADOR FINANCIERA - RECAUDO Y CONTABILIDAD</t>
  </si>
  <si>
    <t>PRESTAR EL SERVICIO DE MANTENIMIENTO PREVENTIVO Y CORRECTIVO, INCLUIDO EL SUMINISTRO DE INSUMOS Y MANO DE OBRA DE LOS TRACTORES, MOTOSIERRA Y LA CORTAMALEZA, DE PROPIEDAD DEL INSTITUTO CARO Y CUERVO.</t>
  </si>
  <si>
    <t>CARLOS ENRIQUE SÁNCHEZ ARIZA</t>
  </si>
  <si>
    <t>carlos.sanchez@caroycuervo.gov.co</t>
  </si>
  <si>
    <t>PRESTAR EL SERVICIO DE VIGILANCIA Y SEGURIDAD PARA LAS INSTALACIONES Y BIENES DEL INSTITUTO CARO Y CUERVO, UBICADAS EN LAS SEDES: CASA DE CUERVO, CALLE 10 NO. 4 - 69; CASA RIVAS SACCONI, CALLE 10 NO. 4 - 87 (CARRERA 5 NO. 9 – 62) DE BOGOTÁ D.C Y HACIENDA YERBABUENA, UBICADA EN EL KILÓMETRO 9 MÁS 300 METROS DE LA AUTOPISTA NORTE, VÍA SOPÓ, EN EL MUNICIPIO DE CHÍA, CUNDINAMARCA. - ADQUISICIÓN DE CÁMARA DE SEGURIDAD CON SENSOR PARA INSTALAR EN LA LIBRERÍA YERBABUENA</t>
  </si>
  <si>
    <t>LICITACIÓN PÚBLICA</t>
  </si>
  <si>
    <t xml:space="preserve">PRESTAR LOS SERVICIOS FUMIGACIÓN, CONTROL DE PLAGAS Y ROEDORES, ASÍ COMO LA LIMPIEZA DE LOS TANQUES DE ALMACENAMIENTO DE AGUA DE LAS SEDES DEL INSTITUTO CARO Y CUERVO. </t>
  </si>
  <si>
    <t>PRESTAR SERVICIOS TÉCNICO VERIFICACIÓN SIGEP - GESTIÓN CONTRACTUAL</t>
  </si>
  <si>
    <t>HÉCTOR ALEJANDRO CADAVID VILLA</t>
  </si>
  <si>
    <t>hector.cadavid@caroycuervo.gov.co</t>
  </si>
  <si>
    <t>PRESTAR SUS SERVICIOS PROFESIONALES EN LOS ASPECTOS JURÍDICOS, NECESARIOS PARA ADELANTAR TODAS LAS ETAPAS RELATIVAS A LA CONTRATACIÓN DEL INSTITUTO.</t>
  </si>
  <si>
    <t>SERVICIOS PROFESIONALES COMO ABOGADO JURÍDICO</t>
  </si>
  <si>
    <t>PRESTAR  EL SERVICIO INTEGRAL DE ASEO Y CAFETERÍA EN LAS SEDES DEL INSTITUTO CARO Y CUERVO - CASA DE CUERVO ( CALLE 10 NO. 4-69 DE LA CIUDAD DE BOGOTÁ D.C), CASA RIVAS SACCONI, (CALLE 10 NO. 4-89) Y SEDE HACIENDA YERBABUENA, (AUTOPISTA NORTE, KILÓMETRO 9 + 300 METROS MUNICIPIO DE CHÍA CUNDINAMARCA) </t>
  </si>
  <si>
    <t xml:space="preserve"> JAVIER MAURICIO VARGAS LÓPEZ</t>
  </si>
  <si>
    <t>REALIZAR LA CONTRATACIÓN PARA EL MANTENIMIENTO DEL ASCENSOR</t>
  </si>
  <si>
    <t>juan.cancino@caroycuervo.gov.co</t>
  </si>
  <si>
    <t>REUBICACIÓN Y ACONDICIONAMIENTO MUEBLES - SALA DE SISTEMAS SEDE CENTRO</t>
  </si>
  <si>
    <t>SUMINISTRO DE GASOLINA MOTOR CORRIENTE OXIGENADA Y ACPM (DIÉSEL CORRIENTE) PARA EL FUNCIONAMIENTO DE LOS VEHÍCULOS DEL PARQUE AUTOMOTOR DEL INSTITUTO CARO Y CUERVO, ASÍ COMO PARA EL MANTENIMIENTO DE LAS MÁQUINAS DE LA IMPRENTA PATRIÓTICA Y LAS LABORES DE JARDINERÍA QUE SE REALIZAN CON LA GUADAÑADORA Y EL TRACTOR.</t>
  </si>
  <si>
    <t>SOFTWARE DE NÓMINA-INVENTARIOS-CONTABLE - SOFTWARE HOUSE</t>
  </si>
  <si>
    <t>PAGO ARL PASANTES Y PRACTICANTES</t>
  </si>
  <si>
    <t>BECAS ESTÍMULOS MINCULTURA</t>
  </si>
  <si>
    <t>ASCUN</t>
  </si>
  <si>
    <t>ARRENDAMIENTO DATÁFONO</t>
  </si>
  <si>
    <t>COMISIONES BANCARIAS EMBARGOS NÓMINA</t>
  </si>
  <si>
    <t>GARANTIZAR EL PAGO DE SERVICIO DE ALCANTARILLADO DE LAS SEDES DEL INSTITUTO CARO Y CUERVO.</t>
  </si>
  <si>
    <t>MARÍA DEL ROSARIO BARROS PIMIENTA / JAVIER MAURICIO VARGAS LÓPEZ / AURIS MARGARITA MENDOZA URECHE</t>
  </si>
  <si>
    <t>rosario.barros@caroycuervo.gov.co/javier.vargas@caroycuervo.gov.co/auris.mendoza@caroycuervo.gov.co</t>
  </si>
  <si>
    <t>GARANTIZAR EL PAGO DE SERVICIO DE ENERGÍA DE LAS SEDES DEL INSTITUTO CARO Y CUERVO.</t>
  </si>
  <si>
    <t>GARANTIZAR EL PAGO DE SERVICIO DE TELEFONÍA MÓVIL DE LAS SEDES DEL INSTITUTO CARO Y CUERVO.</t>
  </si>
  <si>
    <t>GARANTIZAR EL PAGO DE SERVICIO DE TELEFÓNICO DE LAS SEDES DEL INSTITUTO CARO Y CUERVO.</t>
  </si>
  <si>
    <t>GASTOS BANCARIOS Y MONETIZACIÓN RECURSOS PROPIOS</t>
  </si>
  <si>
    <t>(Varios elementos)</t>
  </si>
  <si>
    <t>Etiquetas de fila</t>
  </si>
  <si>
    <t>Duración</t>
  </si>
  <si>
    <t>Comienzo</t>
  </si>
  <si>
    <t>Fin</t>
  </si>
  <si>
    <t>1 Trimestre</t>
  </si>
  <si>
    <t>2 Trimestre</t>
  </si>
  <si>
    <t>3 Trimestre</t>
  </si>
  <si>
    <t>4 Trimestre</t>
  </si>
  <si>
    <t>RESPONSABLE</t>
  </si>
  <si>
    <t>Plan de trabajo implementación del SGSI y MSPI en el ICC</t>
  </si>
  <si>
    <t>217 días</t>
  </si>
  <si>
    <t>Fase I. Diagnostico</t>
  </si>
  <si>
    <t>10 días</t>
  </si>
  <si>
    <t>Determinar el estado actual de la gestión de seguridad y privacidad de la información al interior del ICC en el instrumento MSPI e identificar nivel de madurez de controles y ciclo PHVA</t>
  </si>
  <si>
    <t>7 días</t>
  </si>
  <si>
    <t>CONTRATISTA ROL OFICIAL DE SEGURIDAD DE LA INFORMACIÓN</t>
  </si>
  <si>
    <t>Elaborar y socializar el informe de estado de implementación del SGSI y el MSPI en el instituto</t>
  </si>
  <si>
    <t>3 días</t>
  </si>
  <si>
    <t>Fase II. Planeación</t>
  </si>
  <si>
    <t>38 días</t>
  </si>
  <si>
    <t>Elaborar y presentar el plan de seguridad de la información para aprobación por la supervisión y la dirección general</t>
  </si>
  <si>
    <t>6 días</t>
  </si>
  <si>
    <t>Gestionar la publicación del plan del SGSI en el portal institucional según lo indicado en el Decreto 612 del 2018</t>
  </si>
  <si>
    <t>2 días</t>
  </si>
  <si>
    <t>Actualizar el plan de sensibilización del SGSI incluyendo el uso del correo electronico "NETIQUETA"</t>
  </si>
  <si>
    <t>15 días</t>
  </si>
  <si>
    <t>Gestionar la aprobación del plan de sensibilización del SGSI por parte de la alta dirección</t>
  </si>
  <si>
    <t>Elaborar y enviar al asesor juridico la propuesta del acto administrativo de las politicas del SGSI</t>
  </si>
  <si>
    <t>Fase III. Implementación</t>
  </si>
  <si>
    <t>265 días</t>
  </si>
  <si>
    <t>Definir los indicadores de gestión de seguridad y privacidad de la información.</t>
  </si>
  <si>
    <t>9 días</t>
  </si>
  <si>
    <t>Realizar el procedimiento para el ingreso y retiro de usuarios teniendo en cuenta los servicios tecnológicos y sistemas de información</t>
  </si>
  <si>
    <t>20 días</t>
  </si>
  <si>
    <t>Apoyar a las dependencias en el seguimiento de las gestión de riesgos y controles existentes del SGSI siguiendo los lineamientos del Instituto. (Incluir la revisión de SISCAI)</t>
  </si>
  <si>
    <t>157 días</t>
  </si>
  <si>
    <t>Solicitar la publicación fondos de pantalla con los recordatorios de politicas del SGSI</t>
  </si>
  <si>
    <t>1 día</t>
  </si>
  <si>
    <t>Realizar el procedimiento para la elaboración de copias de respaldo de la información</t>
  </si>
  <si>
    <t>25 días</t>
  </si>
  <si>
    <t>Informe de seguimiento a los lineamientos de gestión de incidentes de seguridad de la información.</t>
  </si>
  <si>
    <t xml:space="preserve">Ejecutar el plan de sensibilización del SGSI a funcionarios y contratistas del Instituto </t>
  </si>
  <si>
    <t>Actualizar y ajustar el inventario de bases de datos personales</t>
  </si>
  <si>
    <t>60 días</t>
  </si>
  <si>
    <t xml:space="preserve">evisar el formato de consentimiento informado para la recolección de datos personales validando que cuente con los requisitos de la ley 1581 del 2012 </t>
  </si>
  <si>
    <t>Apoyar a proceso disciplinario en establecer la cadena de comunicación para reportar los incidentes asociados al sistema de gestión de seguridad de la información con presunta incidencia disciplinaria</t>
  </si>
  <si>
    <t>Elaborar el protocolo de entrega de la información producto de los proyectos de investigación</t>
  </si>
  <si>
    <t>Elaborar una propuesta para fortalecer la infraestructura tecnológica teniendo en cuenta la seguridad de la información</t>
  </si>
  <si>
    <t>30 días</t>
  </si>
  <si>
    <t>Cuenta de  META</t>
  </si>
  <si>
    <t>CALIFICACIÓN2</t>
  </si>
  <si>
    <t>|</t>
  </si>
  <si>
    <t>ESTRATEGICO</t>
  </si>
  <si>
    <t>Promedio de PORCENTAJE DE AVANCES SOBRE EL TOTAL DE LA META2</t>
  </si>
  <si>
    <t>X</t>
  </si>
  <si>
    <t>Y</t>
  </si>
  <si>
    <t>Total</t>
  </si>
  <si>
    <t>remaider</t>
  </si>
  <si>
    <t>Rounded edge infographic</t>
  </si>
  <si>
    <t>Input percentage:</t>
  </si>
  <si>
    <t>Data Prep:</t>
  </si>
  <si>
    <t>Fill</t>
  </si>
  <si>
    <t>Remainder</t>
  </si>
  <si>
    <t>Percentage</t>
  </si>
  <si>
    <t>End points</t>
  </si>
  <si>
    <t>Número</t>
  </si>
  <si>
    <t>Componente</t>
  </si>
  <si>
    <t>Porcentaje de avance</t>
  </si>
  <si>
    <t>Gestión de Riesgos de Corrupción - Mapa de Riesgos de Corrupción</t>
  </si>
  <si>
    <t>Racionalización de trámites</t>
  </si>
  <si>
    <t>Rendición de Cuentas</t>
  </si>
  <si>
    <t xml:space="preserve">Atención al Ciudadano </t>
  </si>
  <si>
    <t>Transparencia y Acceso a la Información</t>
  </si>
  <si>
    <t>Iniciativas adicionales</t>
  </si>
  <si>
    <t>PLANES SUBSIDIARIOS DEL DECRETO 612 DE 2018</t>
  </si>
  <si>
    <t>Etiquetas de columna</t>
  </si>
  <si>
    <t>SE APRUEBAN MODIFICACIONES POR MEDIO DE SOLICITUDES DE AJUSTES AL PLAN DE ACCIÓN INSTITUCIONAL APROBADOS POR LA DIRECCIÓN GENERAL, SE REALIZA AJUSTE A LAS FECHAS DE ENTREGA DE META O PRODUCTO PARA QUE COINCIDAN CON LA TRIMESTRALIZACIÓN PLANEADA Y SE ACTUALIZAN LOS OBJETIVOS ESTRATÉGICOS VIGENCIA 2020.
SI SE DESEA CONSULTAR LAS METAS AJUSTADAS DEBERÁ REMITIRSE A LA PESTAÑA "AJUSTES PRIMER SEMESTRE"</t>
  </si>
  <si>
    <t>DESCRIPTORES GENERALES DEL PLAN</t>
  </si>
  <si>
    <t>RELACIÓN CON PLAN ANTICORRUPICÓN Y DE ATENCIÓN AL CIUDADANO</t>
  </si>
  <si>
    <t>DECRIPTORES DE METAS</t>
  </si>
  <si>
    <t>DESCRIPTORES DE LAS ACTIVIDADES</t>
  </si>
  <si>
    <t>Trimestre 1</t>
  </si>
  <si>
    <t>Trimestre 2</t>
  </si>
  <si>
    <t>Trimestre 3</t>
  </si>
  <si>
    <t>Trimestre 4</t>
  </si>
  <si>
    <t>Suma de Avance acumulado T1</t>
  </si>
  <si>
    <t>Suma de PROGRAMADO ACUMULADO Q1</t>
  </si>
  <si>
    <t>Promedio de Eficacia T4</t>
  </si>
  <si>
    <t>Promedio de Eficacia T1</t>
  </si>
  <si>
    <t>Suma de PROGRAMADO ACUMULADO Q2</t>
  </si>
  <si>
    <t>Suma de Avance acumulado T2</t>
  </si>
  <si>
    <t>Promedio de Eficacia T2</t>
  </si>
  <si>
    <t>Suma de PROGRAMADO ACUMULADO Q3</t>
  </si>
  <si>
    <t>Suma de Avance acumulado T3</t>
  </si>
  <si>
    <t>Promedio de Eficacia T3</t>
  </si>
  <si>
    <t>Suma de PROGRAMADO ACUMULADO Q4</t>
  </si>
  <si>
    <t>Suma de Avance acumulado T4</t>
  </si>
  <si>
    <t>DESCRIPCIÓN DE ENTREGABLES</t>
  </si>
  <si>
    <t>CANTIDAD REALIZADA ENTREGABLES</t>
  </si>
  <si>
    <t>EVIDENCIAS Y OBSERVACIONES</t>
  </si>
  <si>
    <t>Evidencias y observaciones T1</t>
  </si>
  <si>
    <t>Evidencias y observaciones T2</t>
  </si>
  <si>
    <t>Evidencias y observaciones T3</t>
  </si>
  <si>
    <t>Evidencias y observaciones T4</t>
  </si>
  <si>
    <t>CARPETA META 102
1. Correo electrónico enero 29 del 2020
*  Correo de comunicación interna: febrero 11 de 2020
*   Correo de comunicación interna: marzo 10 de 2020</t>
  </si>
  <si>
    <t>CARPETA META 102
1. Correo de comunicación interna:  abril 14 del 2020. https://youtu.be/KPFkm1TvBTUCápsula de Servicio al ciudadano  N°3. Estrategia de comunicación #CaroyCuervoCuenta
2. Correo de comunicación interna:  Junio 11 del 2020.
Cápsula de Servicio al ciudadano N°4. Respecto a la actitud de servicio.</t>
  </si>
  <si>
    <t>1. Proyecto de resolución, por la cual se adoptan los planes y programas de Talento Humano.
2. Proyecto del plan estratégico de talento humano. 
3. Informe de necesidades de capacitación 2020.
4. Reporte del trimestre del proceso de inducción y reinducción funcionarios vinculados</t>
  </si>
  <si>
    <t>Resolución No.  111 Adopción de los planes 
Plan Estratégico se adjunta en carpeta comprimida 
Informe trimestral de capacitación y cronograma de capacitación</t>
  </si>
  <si>
    <t>https://www.caroycuervo.gov.co/Noticias/los-archivos-historicos-en-la-investigacion-literaria/        -        https://www.caroycuervo.gov.co/Noticias/politica-de-fortalecimiento-de-los-oficios-en-el-sector-cultura-en-colombia/</t>
  </si>
  <si>
    <t>https://drive.google.com/drive/folders/1ush1FeclR_Y5d0Wkl6L8nURx4b6xUK1K?usp=sharing</t>
  </si>
  <si>
    <t xml:space="preserve">2CÁPSULAS
09/30/2020 </t>
  </si>
  <si>
    <t>2 CÁPSULAS
06/30/2020</t>
  </si>
  <si>
    <t xml:space="preserve">2 CÁPSULAS
12/30/2020 </t>
  </si>
  <si>
    <t>CRONOGRAMA 
2 CÁPSULAS  01/03/2020</t>
  </si>
  <si>
    <t xml:space="preserve">COORDINADOR(A) DEL GRUPO DE INVESTIGACIONES </t>
  </si>
  <si>
    <t xml:space="preserve">
SOCIALIZACIÓN EN EL COMITÉ DE INVESTIGACIÓN DE LA NECESIDAD DE CREACIÓN DE UN CUERPO COLEGIADO QUE TOME DECISIONES RELACIONADAS  CON LA ÉTICA DE LA INVESTIGACIÓN DEL ICC (ACTA DEL COMITÉ)
</t>
  </si>
  <si>
    <t>PRIMERA VERSIÓN DE LA ESTRUCTURA, FUNCIONES Y DEMÁS ASPECTOS GENERALES DEL CUERPO COLEGIADO QUE TOME DECISIONES RELACIONADAS  CON LA ÉTICA DE LA INVESTIGACIÓN DEL ICC 
PRIMERA VERSIÓN DEL REGLAMENTO DE INVESTIGADORES PRESENTADA AL COMITÉ DE INVESTIGACIÓN (ACTA DEL COMITÉ)</t>
  </si>
  <si>
    <t>VERSIÓN APROBADA FINAL POR EL COMITÉ DE INVESTIGACIÓN DEL REGLAMENTO DE INVESTIGADORES 
VERSIÓN APROBADA FINAL DE LA ESTRUCTURA, FUNCIONES Y DEMÁS ASPECTOS GENERALES DEL CUERPO COLEGIADO QUE TOME DECISIONES RELACIONADAS  CON LA ÉTICA DE LA INVESTIGACIÓN DEL ICC  (OCTUBRE)</t>
  </si>
  <si>
    <t>ENCUESTAS LLENADAS POR CADA COORDINADOR DE GRUPO.
EVIDENCIAS DE REUNIÓN DE IDENTIFICACIÓN DE PROBLEMAS Y PRIORIZACIÓN</t>
  </si>
  <si>
    <t xml:space="preserve"> ELABORACIÓN DE LÍNEAS ESTRATÉGICAS, TÁCTICAS Y OPERATIVAS
CONFIRMACIÓN POR COORDINADORES Y DIRECTIVOS DE ESAS LÍNEAS Y NIVELES</t>
  </si>
  <si>
    <t>1. SENSIBILIZACIONES A LOS LÍDERES DE PROCESOS Y COMUNIDAD ICC
2. REVISIÓN Y CORRECCIONES DE POLÍTICAS INSTITUCIONALES
3. RECOLECCIÓN DE SOPORTES DOCUMENTALES
4. CONSOLIDACIÓN DE ESTADÍSTICAS GENERALES
5. ANÁLISIS DE RESULTADOS DE AUTOEVALUACIÓN</t>
  </si>
  <si>
    <t>1. SOCIALIZACIÓN DE POLÍTICAS INSTITUCIONALES
2. ESCRITURA Y REVISIÓN DE LAS DIRECTIVAS DEL DOCUMENTO "INFORME DE AUTOEVALUACIÓN. CONDICIONES INSTITUCIONALES DE REGISTRO CALIFICADO"</t>
  </si>
  <si>
    <t>1. CORRECCIÓN Y APROBACIÓN FINAL DEL DOCUMENTO "INFORME DE AUTOEVALUACIÓN. CONDICIONES INSTITUCIONALES DE REGISTRO CALIFICADO"
2. APROBACIÓN DE PLANES DE MEJORA
3. CARGUE DEL PROCESO EN LA PLATAFORMA DEL MINISTERIO, SACES</t>
  </si>
  <si>
    <t>1. ACTUALIZACIÓN DE PROCEDIMIENTOS
2. ALISTAMIENTO PARA VISITA DE PARES ACADÉMICOS</t>
  </si>
  <si>
    <t>IDENTIFICACIÓN DE GRUPOS DE INTERÉS Y GRUPOS DE VALOR PARA LA ELABORACIÓN DE LA BASE DE DATOS DEL GRUPO DE ALIANZAS</t>
  </si>
  <si>
    <t>SUSCRIBIR CONVENIOS INTERNACIONALES</t>
  </si>
  <si>
    <t>PARTICIPAR EN EVENTOS DE INTERNACIONALIZACIÓN DE LA EDUCACIÓN SUPERIOR</t>
  </si>
  <si>
    <t xml:space="preserve">ES NECESARIO INCLUIR ESTA META DE SUSCRIBIR CONVENIOS INTERNACIONALES DEBIDO A QUE LA SUSCRIPCIÓN DE LOS MISMOS REPRESENTA UN ESFUERZO DEL INSTITUTO PARA QUE LA COMUNIDAD ACADÉMICA CUENTE CON CAPACIDADES GLOBALES QUE PERMITAN APORTAR A LA SOLUCIÓN DE LOS PROBLEMAS MUNDIALES DESDE EL ÁREA DE CONOCIMIENTO DE HUMANIDADES. </t>
  </si>
  <si>
    <t xml:space="preserve">ES NECESARIO INCLUIR ESTA META DE PARTICIPAR EN EVENTOS DE INTERNACIONALIZACIÓN DE LA EDUCACIÓN SUPERIOR, DEBIDO A QUE LA PARTICIPACIÓN DEL ICC EN LOS MISMOS, LE PERMITE ESTAR EN ESPACIOS DONDE SE COMPARTEN LOS CAMBIOS Y BUENAS PRÁCTICAS IMPLEMENTADOS EN LA EDUCACIÓN SUPERIOR COMO CONSECUENCIA DE LA GLOBALIZACIÓN. </t>
  </si>
  <si>
    <t>LEVANTAMIENTO DE LA INFORMACIÓN Y DESARROLLO DE LA  LOGÍSTICA NECESARIA PARA LA REALIZACIÓN DEL EVENTO, COORDINACIÓN E INVITACIÓN A LOS INVITADOS INTERNACIONALES Y NACIONALES, REALIZACIÓN DE EVENTO.</t>
  </si>
  <si>
    <t>SUSCRIBIR UN (1) CONVENIO INTERNACIONAL</t>
  </si>
  <si>
    <t>GESTIÓN DE CONVENIOS CON ENTIDADES INTERNACIONALES (Correos electrónicos)</t>
  </si>
  <si>
    <t>GESTIÓN (Correos electrónicos) Y PARTICIPACIÓN DEL INSTITUTO EN UN (1) EVENTO DE INTERNACIONALIZACIÓN DE LA EDUCACIÓN SUPERIOR</t>
  </si>
  <si>
    <t>META 67. REALIZAR ACCIONES DE SEGURIDAD PARA LOS BIENES MUEBLES E INMUEBLES (PATRIMONIALES DE LA ENTIDAD)
1) CONTRATACIÓN DEL SERVICIO DE VIGILANCIA Y SEGURIDAD DE LAS  SEDES DEL INSTITUTO CARO Y  CUERVO.
2) CONTRATACIÓN DE SEGUROS GENERALES  DE LOS BIENES.
3) FUMIGACIÓN Y LAVADO DE TANQUES
4) CONTRATACIÓN DE SEGUROS GENERALES  DE LOS BIENES.
5) REALIZAR LA CONTRATACIÓN PARA Y RECARGA DE EXTINTORES</t>
  </si>
  <si>
    <t>META 68. REALIZAR ACCIONES DE MANTENIMIENTO Y CONSERVACIÓN DE LAS SEDES Y SUS VALORES PATRIMONIALES 
1) IMPUESTOS INMUEBLES
2) SEGUROS GENERALES VEHÍCULOS
3) CONTRATO DE ASEO Y CAFETERÍA 
4) REALIZAR LA CONTRATACIÓN PARA MANTENIMIENTO DE VEHÍCULOS 
5) REALIZAR LA CONTRATACIÓN PARA LA ADQUISICIÓN DE FERRETERÍA Y BOMBILLERÍA 
6) REALIZAR EL  MANTENIMIENTO DE LOS DESHUMIFICADORES
7) REALIZAR LA CONTRATACIÓN PARA MANTENIMIENTO DE TRACTORES</t>
  </si>
  <si>
    <t>1) CONTRATACIÓN DEL SERVICIO DE VIGILANCIA Y SEGURIDAD DE LAS  SEDES DEL INSTITUTO CARO Y  CUERVO.
2) CONTRATACIÓN DE SEGUROS GENERALES  DE LOS BIENES.</t>
  </si>
  <si>
    <t>3) FUMIGACIÓN Y LAVADO DE TANQUES</t>
  </si>
  <si>
    <t>4) CONTRATACIÓN DE SEGUROS GENERALES  DE LOS BIENES.
5) REALIZAR LA CONTRATACIÓN PARA LA  RECARGA DE EXTINTORES</t>
  </si>
  <si>
    <t xml:space="preserve">1) IMPUESTOS INMUEBLES
2) SEGUROS GENERALES VEHÍCULOS 
3) CONTRATO DE ASEO Y CAFETERÍA </t>
  </si>
  <si>
    <t>4) REALIZAR LA CONTRATACIÓN PARA MANTENIMIENTO DE VEHÍCULOS</t>
  </si>
  <si>
    <t xml:space="preserve">
5) REALIZAR LA CONTRATACIÓN PARA LA ADQUISICIÓN DE FERRETERÍA Y BOMBILLERÍA 
6) REALIZAR EL  MANTENIMIENTO DE LOS DESHUMIFICADORES
7) REALIZAR LA CONTRATACIÓN PARA MANTENIMIENTO DE TRACTORES
</t>
  </si>
  <si>
    <t>REALIZAR ACCIONES PARA GARANTIZAR EL DESPLAZAMIENTO DE LOS SERVIDORES PÚBLICOS A LA SEDE HACIENDA YERBABUENA, CON EL FIN DE DESARROLLAR SUS FUNCIONES EN DICHAS INSTALACIONES
1) REALIZAR LA CONTRATACIÓN PARA EL SUMINISTRO DE GASOLINA
2) REALIZAR LA GESTIÓN PARA EL PAGO OPORTUNO DEL SOAT 
3) REALIZAR LA CONTRATACIÓN PARA LA COMPRA DE PÓLIZAS DE LOS AUTOMOTORES
4) REALIZAR LA GESTIÓN PARA EL PAGO OPORTUNO DE IMPUESTOS VEHÍCULOS
5) REALIZAR LA CONTRATACIÓN PARA EL SERVICIO DE TRANSPORTE TERRESTRE DE IDA Y REGRESO PARA LOS ESTUDIANTES, FUNCIONARIOS, CONTRATISTAS DIRECTOS E INDIRECTOS QUE PRESTAN SERVICIO EN EL  INSTITUTO CARO Y CUERVO QUE TRABAJAN EN LA SEDE DE YERBABUENA.</t>
  </si>
  <si>
    <t>1) REALIZAR LA CONTRATACIÓN PARA EL SUMINISTRO DE GASOLINA</t>
  </si>
  <si>
    <t>2) REALIZAR LA GESTIÓN PARA EL PAGO OPORTUNO DEL SOAT 
3) REALIZAR LA CONTRATACIÓN PARA LA COMPRA DE PÓLIZAS DE LOS AUTOMOTORES
4) REALIZAR LA GESTIÓN PARA EL PAGO OPORTUNO DE IMPUESTOS VEHÍCULOS</t>
  </si>
  <si>
    <t>5) REALIZAR LA CONTRATACIÓN PARA EL SERVICIO DE TRANSPORTE TERRESTRE DE IDA Y REGRESO PARA LOS ESTUDIANTES, FUNCIONARIOS, CONTRATISTAS DIRECTOS E INDIRECTOS QUE PRESTAN SERVICIO EN EL  INSTITUTO CARO Y CUERVO QUE TRABAJAN EN LA SEDE DE YERBABUENA.</t>
  </si>
  <si>
    <t>REALIZAR ACCIONES PARA LA ADECUACIÓN DE LAS INSTALACIONES DEL INSTITUTO CARO Y CUERVO
1) CONTRATACIÓN DE UN ARQUITECTO RESTAURADO
2)REALIZAR LA CONTRATACIÓN PARA EL MANTENIMIENTO DEL ASCENSOR</t>
  </si>
  <si>
    <t>1) CONTRATACIÓN DE UN ARQUITECTO RESTAURADOR
2) REALIZAR LA CONTRATACIÓN PARA EL MANTENIMIENTO DEL ASCENSOR</t>
  </si>
  <si>
    <t>REALIZAR ACCIONES PARA LA IMPLEMENTACIÓN Y EJECUCIÓN DEL CONVENIO INTERADMINISTRATIVO JARDÍN BOTÁNICO - INSTITUTO CARO Y CUERVO
1) EJECUCIÓN DEL CONVENIO INTERADMINISTRATIVO JARDÍN BOTÁNICO - INSTITUTO CARO Y CUERVO
2) SERVICIOS PROFESIONALES - URBANÍSTA SOPORTE PEMP</t>
  </si>
  <si>
    <t>2) SERVICIOS PROFESIONALES - URBANÍSTA SOPORTE PEMP</t>
  </si>
  <si>
    <t>REALIZAR ACCIONES PARA CUMPLIR LA NORMATIVIDAD AMBIENTAL Y EL PLAN INSTITUCIONAL DE GESTIÓN AMBIENTAL
1) ELABORACIÓN DE PLAN DE USO Y AHORRO EFICIENTE DEL AGUA SEDE HACIENDA YERBBAUENA
2) COMUNICACIONES EN USO ADECUADO DE PAPEL
3) BOLETINES AMBIENTALES
4) MESAS DE TRABAJO PARA IDENTIFICACIÓN DE PRÁCTICAS SOSTENIBLES
5) CONTRATACIÓN DE UN INGENIERO AMBIENTAL
6) COMUNICACIONES Y SOCIALIZACIONES EN SEPARACIÓN DE RESIDUOS SÓLIDOS
7) COMUNICACIONES EN USO ADECUADO DE PAPEL
8) MESAS DE TRABAJO PARA IDENTIFICACIÓN DE PRÁCTICAS SOSTENIBLES
9) ESTABLECER REQUERIMIENTOS DE VIABILIDAD DE REUSO DE AGUA RESIDUAL TRATADA COLEGIO CALAZANS
10) COMUNICACIONES Y SENSIBILIZACIONES EN SEPARACIÓN DE RESIDUOS SÓLIDOS
11) COMUNICACIONES EN USO ADECUADO DE PAPEL
12) MESAS DE TRABAJO PARA IDENTIFICACIÓN DE PRÁCTICAS SOSTENIBLES
13) PARTICIPACIÓN EN PROGRAMA DE GESTIÓN AMBIENTAL "ACERCAR" DE LA SECRETARÍA DISTRITAL DE AMBIENTE EN TERCER Y CUARTO TRIMESTRE
14) ELABORACIÓN DE GUÍA DE COMPRAS VERDES Y SOCIALIZACIÓN PARA COMENTARIOS
15) COMUNICACIONES EN USO ADECUADO DE PAPEL
16) BOLETINES AMBIENTALES
17) MESAS DE TRABAJO PARA IDENTIFICACIÓN DE PRÁCTICAS SOSTENIBLES
18) PARTICIPACIÓN EN PROGRAMA DE GESTIÓN AMBIENTAL "ACERCAR" DE LA SECRETARÍA DISTRITAL DE AMBIENTE EN TERCER Y CUARTO TRIMESTRE
19) CÁLCULO DE  HUELLA DE CARBÓN EN EL CUARTO TRIMESTRE</t>
  </si>
  <si>
    <t>1) ELABORACIÓN DE PLAN DE USO Y AHORRO EFICIENTE DEL AGUA SEDE HACIENDA YERBABUENA
2) COMUNICACIONES EN USO ADECUADO DE PAPEL
3) BOLETINES AMBIENTALES
4) MESAS DE TRABAJO PARA IDENTIFICACIÓN DE PRÁCTICAS SOSTENIBLES
5) CONTRATACIÓN DE UN INGENIERO AMBIENTAL
6) COMUNICACIONES Y SOCIALIZACIONES EN SEPARACIÓN DE RESIDUOS SÓLIDOS</t>
  </si>
  <si>
    <t>7) COMUNICACIONES EN USO ADECUADO DE PAPEL
8) MESAS DE TRABAJO PARA IDENTIFICACIÓN DE PRÁCTICAS SOSTENIBLES</t>
  </si>
  <si>
    <t>9) ESTABLECER REQUERIMIENTOS DE VIABILIDAD DE REUSO DE AGUA RESIDUAL TRATADA COLEGIO CALAZANS
10) COMUNICACIONES Y SENSIBILIZACIONES EN SEPARACIÓN DE RESIDUOS SÓLIDOS
11) COMUNICACIONES EN USO ADECUADO DE PAPEL
12) MESAS DE TRABAJO PARA IDENTIFICACIÓN DE PRÁCTICAS SOSTENIBLES
13) PARTICIPACIÓN EN PROGRAMA DE GESTIÓN AMBIENTAL "ACERCAR" DE LA SECRETARÍA DISTRITAL DE AMBIENTE EN TERCER Y CUARTO TRIMESTRE
14) ELABORACIÓN DE GUÍA DE COMPRAS VERDES Y SOCIALIZACIÓN PARA COMENTARIOS</t>
  </si>
  <si>
    <t>15) COMUNICACIONES EN USO ADECUADO DE PAPEL
16) BOLETINES AMBIENTALES
17) MESAS DE TRABAJO PARA IDENTIFICACIÓN DE PRÁCTICAS SOSTENIBLES
18) PARTICIPACIÓN EN PROGRAMA DE GESTIÓN AMBIENTAL "ACERCAR" DE LA SECRETARÍA DISTRITAL DE AMBIENTE EN TERCER Y CUARTO TRIMESTRE
19) CÁLCULO DE  HUELLA DE CARBÓN EN EL CUARTO TRIMESTRE</t>
  </si>
  <si>
    <t xml:space="preserve">1 SOCIALIZACIÓN EN YERBABUENA </t>
  </si>
  <si>
    <t>1 COMUNICACIÓN POR CORREO A ELECTRÓNICOS A LOS LÍDERES DE PROCESOS ADMINISTRATIVOS</t>
  </si>
  <si>
    <t>1 COMUNICACIÓN POR TEAMS AL GRUPO GENERAL DEL ICC</t>
  </si>
  <si>
    <t>1 SOCIALIZACIÓN POR TEAMS AL GRUPO GENERAL DEL ICC</t>
  </si>
  <si>
    <t xml:space="preserve">REALIZAR SEGUIMIENTO , CONTROL  Y  ALARMAS TEMPRANAS  A  PETICIONES, QUEJAS  Y RECLAMOS SEMANALMENTE  A EXCEPCIÓN DEL VENCIMIENTO A LAS PETICIONES DE TRES DÍAS HÁBILES. </t>
  </si>
  <si>
    <t>ENERO
20/01/2020
27/01/2020
FEBRERO
06/02/2020
12/02/2020
MARZO
12/03/2020
30/03/2020</t>
  </si>
  <si>
    <t>ABRIL
13/04/2020
24/04/2020
JUNIO
02/06/2020
10/06/2020</t>
  </si>
  <si>
    <t>JULIO
01/07/2020
09/07/2020
22/07/2020
AGOSTO
06/08/2020
19/08/2020
31/08/2020
SEPTIEMBRE
07/09/2020
14/09/2020
21/09/2020
28/09/2020</t>
  </si>
  <si>
    <t>REVISIÓN NORMATIVA</t>
  </si>
  <si>
    <t>CONSOLIDACIÓN DE INSTRUMENTOS PARA EL SEGUIMIENTO A PQRSD</t>
  </si>
  <si>
    <t>ACTUALIZACIÓN DEL PROCEDIMIENTO
PRESENTACIÓN PARA SU APROBACIÓN</t>
  </si>
  <si>
    <t>REALIZAR CARACTERIZACIÓN DEL PERSONAL DEL ICC PARA TRABAJO REMOTO</t>
  </si>
  <si>
    <t>REALIZAR INFORME DE CARACTERIZACIÓN DE PERSONAL PARA DETERMINAR FUNCIONARIOS QUE PUEDEN DESARROLLAR ACTIVIDADES A TRAVES DE MODALIDAD REMOTA Y ESTABLECER EN LA CITADA CARACTERIZACIÓN NECESIDADES DE MUEBLES DE OFICINA, INTERNET Y HADRWARE, PARA EL DESARROLLO DE ACTIVIDADES REMOTAS.</t>
  </si>
  <si>
    <t>REMITIR INFORME DE CARACTERIZACIÓN A LOS COORDINADORES PARA QUE EVALUEN Y PROGRAMEN EL TRABAJO DEL PERSONAL A CARGO.</t>
  </si>
  <si>
    <t>INFORME FINAL DE SEGUIMIENTO DEL TRABAJO REMOTO</t>
  </si>
  <si>
    <t>4) PLAN ESTRATÉGICO DE SEGURIDAD VIAL, REVISIÓN  Y EJECUCIÓN PLAN DE TRABAJO CON EL COMITÉ VIAL Y ACTORES VIALES
5) CAPACITACIÓN DE TALLER DE RELACIONES FAMILIARES Y CAPACITACIÓN MANEJO DEL ESTRÉS DEL PLAN DE ACCIÓN DE RIESGO PSICOSOCIAL 2019
6) CAPACITACIÓN A COMITÉ DE CONVIVENCIA LABORAL</t>
  </si>
  <si>
    <t>10) SEGUIMIENTO A PLAN DE ACCION DE INFORMES DE RUIDO, ILUMINACION, CONFORT TERMICO, PUESTOS DE TRABAJO
11) EFECTUAR EXÁMANES MÉDICOS PERIODICOS, INGRESO Y EGRESO
12) REPORTE DE ACCIDENTES LABORALES Y REALIZACION DE INVESTIGACIONES DE ACCIDENTES
13)EJECUCION DEL PLAN ANUAL DE TRABAJO</t>
  </si>
  <si>
    <t xml:space="preserve">RENOVAR SUSCRIPCIÓN A BASES DE DATOS  ACADÉMICAS  </t>
  </si>
  <si>
    <t xml:space="preserve">ÍTEMS PREPARADOS FÍSICAMENTE - MATERIAL BIBLIOGRÁFICO </t>
  </si>
  <si>
    <t xml:space="preserve">GUÍA TIPOLÓGICA DE CONVENIOS </t>
  </si>
  <si>
    <t>PROCESO DE ALIANZAS ACTUALIZADO, PROCEDIMIENTO DE GESTIÓN DE PRODUCTOS INTERINSTITUCIONALES ACTUALIZADO</t>
  </si>
  <si>
    <t>1) EJECUCIÓN DEL CONVENIO INTERADMINISTRATIVO JARDÍN BOTÁNICO - INSTITUTO CARO Y CUERVO</t>
  </si>
  <si>
    <t>DIRECTOR(A) GENERAL - CONTRATISTA ASESOR JURÍDICO</t>
  </si>
  <si>
    <t>Promedio de Eficacia acumulada T3</t>
  </si>
  <si>
    <t>PORCENTAJE PROGRAMADO</t>
  </si>
  <si>
    <t>Promedio de Avance acumulado T3</t>
  </si>
  <si>
    <t>SEGUNDO TRIMESTRE</t>
  </si>
  <si>
    <t>TERCER TRIMESTRE</t>
  </si>
  <si>
    <t xml:space="preserve">META 73: EJECUTAR PROYECTOS DE INVESTIGACIÓN EN DESARROLLO </t>
  </si>
  <si>
    <t>META 74: REGULAR LA INVESTIGACIÓN AL INTERIOR DEL INSTITUTO CARO Y CUERVO POR MEDIO DE LA CONSTRUCCIÓN DE UN REGLAMENTO PARA INVESTIGADORES Y LA CREACIÓN DE UN CUERPO COLEGIADO PARA TOMAR DECISIONES EN LOS ASPECTOS ÉTICOS DE LA INVESTIGACIÓN EN EL ICC</t>
  </si>
  <si>
    <t>META 75: REALIZAR DIAGNÓSTICO Y DAR RECOMENDACIONES PARA LA ELABORACIÓN DE UNA POLÍTICA DE LA GESTIÓN DEL CONOCIMIENTO EN EL INSTITUTO CARO Y CUERVO</t>
  </si>
  <si>
    <t>META</t>
  </si>
  <si>
    <t>NO HAY ACTIVIDADES PARA REALIZAR EN ESTE TRIMESTRE</t>
  </si>
  <si>
    <t>META 73: EJECUTAR 29 PROYECTOS DE INVESTIGACIÓN EN DESARROLLO: Se solicita ajustar el responsable de la meta debido a que el compromiso lo tiene el Coordinador del Grupo de Investigaciones</t>
  </si>
  <si>
    <t xml:space="preserve">META 74: REGULAR LA INVESTIGACIÓN AL INTERIOR DEL INSTITUTO CARO Y CUERVO POR MEDIO DE LA CONSTRUCCIÓN DE UN REGLAMENTO PARA INVESTIGADORES Y LA CREACIÓN DE UN CUERPO COLEGIADO PARA TOMAR DECISIONES EN LOS ASPECTOS ÉTICOS DE LA INVESTIGACIÓN EN EL ICC: Se solicita ajustar el responsable de la meta debido a que el compromiso lo tiene el Coordinador del Grupo de Investigaciones y ajustar los entregables previstos para el primer trimestre de la meta 74 ya que se pospondrán para el tercer trimestre debido a que el comité de Investigación no se ha reunido este año </t>
  </si>
  <si>
    <t>META 75: REALIZAR DIAGNÓSTICO Y DAR RECOMENDACIONES PARA LA ELABORACIÓN DE UNA POLÍTICA DE LA GESTIÓN DEL CONOCIMIENTO EN EL INSTITUTO CARO Y CUERVO: Se solicita ajustar el responsable de la meta debido a que el compromiso lo tiene el Coordinador del Grupo de Investigaciones y ajustar los entregables previstos para el primer trimestre de la meta 75 ya que se pospondrán para el segundo trimestre debido a la contingencia sanitaria y las nuevas adaptaciones que se han tenido que hacer.</t>
  </si>
  <si>
    <t xml:space="preserve">META 130: PREPARAR LA EVALUACIÓN DE LAS CONDICIONES INSTITUCIONALES PARA EL CUMPLIMIENTO DE LA ETAPA DE PRE RADICADO EN EL MARCO DEL PROCESO DE SOLICITUDES DE REGISTRO CALIFICADO INSTITUCIONAL SEGÚN LO ESTIPULADO EN EL DECRETO 1330 DE 2019                                                                                                    </t>
  </si>
  <si>
    <t>Se solicita ajustar la meta No. 130 correspondiente al registro calificado ya que se actualiza con el cronograma de trabajo entregado por la contratista la cual viene adelantando las actividades debido a su objeto contractual "Prestar servicios profesionales para la solicitud de registro calificado institucional y apreciación de condiciones iniciales para la acreditación de programas"</t>
  </si>
  <si>
    <t>META 2. ESTUDIANTES EXTRANJEROS E INVITADOS INTERNACIONALES Y REGISTRO INTERNO DE LOS ESTUDIANTES NACIONALES</t>
  </si>
  <si>
    <t>META 7. REALIZAR EVENTO DE LA CELEBRACIÓN DE LOS  60 AÑOS DE LA IMPRENTA PATROTICA</t>
  </si>
  <si>
    <t>META 5.  REALIZAR LA DOCUMENTACIÓN REQUERIDA PARA EL DESARROLLO DEL PROCESO DE ALIANZAS</t>
  </si>
  <si>
    <t>IDENTIFICAR LOS DOCUMENTOS FALTANTES, UNA GUÍA PARA EL TRAMITÉ DE APLICACIÓN DE VISA DE TRABAJO Y PERMISOS RELACIONADOS CON CONTRATACIÓN DE PERSONAL EXTRANJERO</t>
  </si>
  <si>
    <t xml:space="preserve">META 6. REALIZAR SOCIALIZACIÓN DE ESTRATEGIAS PARA ACCEDER A BECAS </t>
  </si>
  <si>
    <t xml:space="preserve">Es necesario retirar la Meta No. 2 de registro de información de estudiantes extranjeros y nacionales en el SIRE y la Meta no. 7 de realización de la celebración de los 60 años de la Imprenta Patriótica debido a la situación del COVID-19 en la cual se decretó la cuarentena estricta por el Gobierno Nacional y no permite los viajes nacionales e internacionales como acción para frenar la propagación del virus.       </t>
  </si>
  <si>
    <t>Es necesario ajustar la Meta No. 5 de realizar la documentación requerida para el desarrollo del proceso de alianzas  ya que una vez realizada la identificación del primer trimestre se da prioridad a los documentos de Guía Tipológica de convenios y a la identificación de grupos de interés y grupos de valor para la elaboración de la base de datos del grupo de Alianzas</t>
  </si>
  <si>
    <t>Es necesario ajustar la Meta No. 6 de realización de socialización de estrategias para acceder a becas ya que dada la cercania del Instituto Caro y Cuervo y la Fundación Carolina la charla se pudo realizar en el primer trimestre antes de la emergencia sanitaria.</t>
  </si>
  <si>
    <t xml:space="preserve">Es necesario incluir la Meta No. 8 de suscribir convenios internacionales debido a que la suscripción de los mismos representa un esfuerzo del instituto para que la comunidad académica cuente con capacidades globales que permitan aportar a la solución de los problemas mundiales desde el área de conocimiento de humanidades. </t>
  </si>
  <si>
    <t xml:space="preserve">Es necesario incluir la Meta No. 9 de participar en eventos de internacionalización de la educación superior, debido a que la participación del ICC en los mismos, le permite estar en espacios donde se comparten los cambios y buenas prácticas implementados en la educación superior como consecuencia de la globalización. </t>
  </si>
  <si>
    <t>META 69:
REALIZAR ACCIONES PARA GARANTIZAR EL DESPLAZAMIENTO DE LOS SERVIDORES PÚBLICOS A LA SEDE HACIENDA YERBABUENA, CON EL FIN DE DESARROLLAR SUS FUNCIONES EN DICHAS INSTALACIONES
1) REALIZAR LA CONTRATACIÓN PARA EL SUMINISTRO DE GASOLINA
2) REALIZAR LA GESTIÓN PARA EL PAGO OPORTUNO DEL SOAT 
3) REALIZAR LA CONTRATACIÓN PARA LA COMPRA DE PÓLIZAS DE LOS AUTOMOTORES
4) REALIZAR LA GESTIÓN PARA EL PAGO OPORTUNO DE IMPUESTOS VEHÍCULOS
5) REALIZAR LA CONTRATACIÓN PARA EL SERVICIO DE TRANSPORTE TERRESTRE DE IDA Y REGRESO PARA LOS ESTUDIANTES, FUNCIONARIOS, CONTRATISTAS DIRECTOS E INDIRECTOS QUE PRESTAN SERVICIO EN EL  INSTITUTO CARO Y CUERVO QUE TRABAJAN EN LA SEDE DE YERBABUENA.</t>
  </si>
  <si>
    <t>META 70:
REALIZAR ACCIONES PARA LA ADECUACIÓN DE LAS INSTALACIONES DEL INSTITUTO CARO Y CUERVO
1) CONTRATACIÓN DE UN ARQUITECTO RESTAURADO
2)REALIZAR LA CONTRATACIÓN PARA EL MANTENIMIENTO DEL ASCENSOR</t>
  </si>
  <si>
    <t xml:space="preserve">META 71: REALIZAR ACCIONES PARA LA IMPLEMENTACIÓN Y EJECUCIÓN DEL CONVENIO INTERADMINISTRATIVO JARDÍN BOTÁNICO - INSTITUTO CARO Y CUERVO
1) EJECUCIÓN DEL CONVENIO INTERADMINISTRATIVO JARDÍN BOTÁNICO - INSTITUTO CARO Y CUERVO
2) SERVICIOS PROFESIONALES - URBANÍSTA SOPORTE PEMP
</t>
  </si>
  <si>
    <t>META 72:REALIZAR ACCIONES PARA CUMPLIR LA NORMATIVIDAD AMBIENTAL Y EL PLAN INSTITUCIONAL DE GESTIÓN AMBIENTAL
1) ELABORACIÓN DE PLAN DE USO Y AHORRO EFICIENTE DEL AGUA SEDE HACIENDA YERBBAUENA
2) COMUNICACIONES EN USO ADECUADO DE PAPEL
3) BOLETINES AMBIENTALES
4) MESAS DE TRABAJO PARA IDENTIFICACIÓN DE PRÁCTICAS SOSTENIBLES
5) CONTRATACIÓN DE UN INGENIERO AMBIENTAL
6) COMUNICACIONES Y SOCIALIZACIONES EN SEPARACIÓN DE RESIDUOS SÓLIDOS
7) COMUNICACIONES EN USO ADECUADO DE PAPEL
8) MESAS DE TRABAJO PARA IDENTIFICACIÓN DE PRÁCTICAS SOSTENIBLES
9) ESTABLECER REQUERIMIENTOS DE VIABILIDAD DE REUSO DE AGUA RESIDUAL TRATADA COLEGIO CALAZANS
10) COMUNICACIONES Y SENSIBILIZACIONES EN SEPARACIÓN DE RESIDUOS SÓLIDOS
11) COMUNICACIONES EN USO ADECUADO DE PAPEL
12) MESAS DE TRABAJO PARA IDENTIFICACIÓN DE PRÁCTICAS SOSTENIBLES
13) PARTICIPACIÓN EN PROGRAMA DE GESTIÓN AMBIENTAL "ACERCAR" DE LA SECRETARÍA DISTRITAL DE AMBIENTE EN TERCER Y CUARTO TRIMESTRE
14) ELABORACIÓN DE GUÍA DE COMPRAS VERDES Y SOCIALIZACIÓN PARA COMENTARIOS
15) COMUNICACIONES EN USO ADECUADO DE PAPEL
16) BOLETINES AMBIENTALES
17) MESAS DE TRABAJO PARA IDENTIFICACIÓN DE PRÁCTICAS SOSTENIBLES
18) PARTICIPACIÓN EN PROGRAMA DE GESTIÓN AMBIENTAL "ACERCAR" DE LA SECRETARÍA DISTRITAL DE AMBIENTE EN TERCER Y CUARTO TRIMESTRE
19) CÁLCULO DE  HUELLA DE CARBÓN EN EL CUARTO TRIMESTRE</t>
  </si>
  <si>
    <t>Meta 67: 
•	Se solicita retirar: 
o	La seguridad en el registro de la información contable ya que las actividades de su contrato requerirían presencia física para su inducción.
o	Compra de extintores ya que solo se contratará la recarga
o	Mantenimiento de recarga de las plantas eléctricas 
Las actividades se retiran debido a la situación de la pandemia igualmente en reunión de Subcomité Administrativo y financiero, se tomó la decisión de no realizar estas actividades también como ahorro de recursos económicos.
•	Se solicita ajustar la trimestralización de las siguientes actividades:
o	Realizar la contratación para y recarga de extintores del segundo trimestre al cuarto trimestre
•	Se solicita adicionar:
o	Nueva contratación de seguros generales</t>
  </si>
  <si>
    <t>Meta 68:
•	Se solicita ajustar la trimestralización de las siguientes actividades:
o	Realizar la contratación para la adquisición de ferretería y bombillería del tercer trimestre al cuarto trimestre
•	Se solicita incluir:
Nueva de contratación de aseo y cafetería</t>
  </si>
  <si>
    <t>Meta 69:
•	Se solicita ajustar la fecha de entrega de meta o producto al tercer trimestre
•	Se solicita retirar:
o	Realizar la contratación para el sistema pase ya de los vehículos de la entidad (peajes)
o	Realizar la contratación para el servicio de parqueadero
Las actividades se retiran debido a la situación de la pandemia, los vehículos no han tenido movilidad hacia la sede de Yerbabuena, lo cual ha permitido que aún se cuente con saldo para los peajes y, la actividad de servicio de parqueadero no se llevará a cabo debido a que se logró a través de la Biblioteca Nacional un espacio de parqueo para los vehículos del instituto sin generar costos.
•	Se solicita ajustar la trimestralización de: Realizar la contratación para el servicio de transporte terrestre de ida y regreso para los estudiantes, funcionarios, contratistas directos e indirectos que prestan servicio en el Instituto Caro y Cuervo que trabajan en la sede de Yerbabuena del segundo trimestre al tercer trimestre</t>
  </si>
  <si>
    <t>Meta 70:
•	Se solicita ajustar la fecha de entrega de meta o producto al primer trimestre
•	Se solicita retirar:
o	Implementación primera fase del plan de señalización de la sede Bogotá
o	Automatización de planta eléctrica
o	Primera fase de implementación sistema contra incendios
o	Instalación de cielo raso en área de hemeroteca biblioteca sede Yerbabuena 400 m2
Las actividades se retiran debido a la situación de la pandemia, por cual la subdirección administrativa y financiera determinó no realizar estas actividades.</t>
  </si>
  <si>
    <t>Meta 71:
•	Se solicita ajustar la fecha de entrega de meta o producto al tercer trimestre
•	Se solicita incluir para el tercer trimestre: Servicios profesionales - Urbanista soporte PEMP</t>
  </si>
  <si>
    <t>Meta 72: 
•	Se solicita ajustar la trimestralización de las siguientes actividades:
o	Contratación de disposición de residuos peligrosos del primer a tercer trimestre
o	Implementación de plan de manejo de residuos del primer al cuarto trimestre
o	Supervisión del convenio de reciclaje del primer al tercer trimestre
o	Formación de líderes ambientales del primer trimestre al segundo trimestres en adelante
•	Se solicita retirar: 
o	Implementación de primera fase de compras verdes, debido a que la implementación implica recursos adicionales, que por la pandemia no se encuentran disponibles
o	Construcción de primera fase de recolección de aguas lluvias Sede Yerbabuena debido a que no se cuenta con presupuesto como consecuencia del covid-19
o	Construcción de sistema de tratamiento de aguas residuales doméstica debido a que no se cuenta con presupuesto como consecuencia del covid-19
o	Contratación de diseño de sistema de recolección de aguas lluvias - sede Casa de Cuervo debido a que no se cuenta con presupuesto como consecuencia de covid-19
o	Contratación y supervisión en evaluación del vertimiento debido a que no se cuenta con presupuesto como consecuencia de covid-19
•	Se solicita incluir las siguientes actividades:
o	Elaboración de guía de compras verdes y socialización para comentarios
o	Cálculo de huella de Carbón 
o	Participación en programa de gestión ambiental "acercar" de la Secretaría Distrital de Ambiente</t>
  </si>
  <si>
    <t>META NO. 20. REALIZAR SOCIALIZACIÓN DE TEMAS DISCIPLINARIOS</t>
  </si>
  <si>
    <t xml:space="preserve">META NO. 20. SE SOLICITA AJUSTAR LA TRIMESTRALIZACIÓN DE LA META DEBIDO A QUE POR LA EMERGENCIA SANITARIA LAS SOCIALIZACIONES PRESENCIALES PROYECTADAS NO SE LOGRARON REALIZAR, POR LO CUAL LA ESTRATEGIA SE REALIZARÁ POR MEDIO DE TEAMS PARA LOS FUNCIONARIOS DEL ICC. </t>
  </si>
  <si>
    <t xml:space="preserve">META 104: REALIZAR SEGUIMIENTO , CONTROL  Y  ALARMAS TEMPRANAS  A  PETICIONES, QUEJAS  Y RECLAMOS SEMANALMENTE  A EXCEPCIÓN DEL VENCIMIENTO A LAS PETICIONES DE TRES DÍAS HÁBILES. </t>
  </si>
  <si>
    <t>OCTUBRE
5/102020
1310/2020
19/10/2020
26/10/2020
NOVIEMBRE
03/11/2020
09/11/2020
17/11/2020
23/11/2020
DICIEMBRE
0112/2020
07/12/2020
14/12/2020
18/12/2020</t>
  </si>
  <si>
    <t>META 107. ACTUALIZAR EL PROCEDIMIENTO DE SERVICIO AL CIUDADANO: GESTIÓN DE PETICIONES, QUEJAS, RECLAMOS, SUGERENCIAS Y DENUNCIAS   DE ACUERDO CON LA NORMATIVIDAD VIGENTE</t>
  </si>
  <si>
    <t xml:space="preserve">META 104: SE SOLICITA AJUSTAR LA META CON EL FIN DE HACER MÁS EFECTIVO EL SEGUIMIENTO A LAS PQRSD, DE MANERA SEMANAL Y NO CADA 15 DÍAS A PARTIR DEL MES DE SEPTIEMBRE. </t>
  </si>
  <si>
    <t>META 107: SE SOLICITA AJUSTAR LA FECHA DEL ENTREGABLE DEL TERCER AL CUARTO TRIMESTRE YA QUE ACTUALMENTE EL INSTITUTO SE ENCUENTRA EN DESARROLLO DE LA CARACTERIZACIÓN DE LOS NUEVOS PROCESOS, A PARTIR DE ELLOS, SE ACTUALIZARÁN LOS PROCEDIMIENTOS CORRESPONDIENTES</t>
  </si>
  <si>
    <t>META 112. REALIZAR CARACTERIZACIÓN DEL PERSONAL DEL ICC PARA TRABAJO REMOTO</t>
  </si>
  <si>
    <t>META 113. EJECUTAR EL PLAN DE SEGURIDAD Y SALUD EN EL TRABAJO</t>
  </si>
  <si>
    <t>1)PLAN DE TRABAJO DE SST 2020
2)CAPACITACION PARA BRIGADISTAS
3) CAPACITACION A COPASST</t>
  </si>
  <si>
    <t xml:space="preserve">7) PROGRAMA  DE ESTILO DE VIDA Y ENTORNO DE TRABAJO SALUDABLE ,PREVENCIÓN DE ALCOHOL Y DROGAS,REVISION JUNTO CON LA POLITICA
8) PREPARACION Y DESARROLLO DE LA SEMANA DE LA SALUD
9) ENTREGA DE ELEMENTOS DE PROTECCIÓN PERSONAL - SOPORTES DE LOS FORMATOS DE ENTREGA </t>
  </si>
  <si>
    <t xml:space="preserve">Meta 112: Se solicita ajustar la acción de la meta "Implementar segunda fase del plan de teletrabajo" por "Realizar seguimiento al trabajo remoto" debido a la situación actual de crisis sanitaria COVID-19, al aislamiento obligatorio, al desarrollo del trabajo remoto para los servidores públicos y a la no asignación de recursos para la implementación de la segunda fase de teletrabajo es necesario realizar el ajuste. También se solicita ajustar la fecha de entrega final de la meta debido que en el último trimestre se requiere evidenciar las acciones por medio de un informe seguimiento. </t>
  </si>
  <si>
    <t>Meta 113: Debido a la pandemia de covid-19 que inició en febrero de 2020,  se consideran necesario reprogramar las actividades asociadas a la meta EJECUTAR EL PLAN DE SEGURIDAD Y SALUD EN EL TRABAJO, lo anterior para presentar el cumplimiento real por la razón antes expuesta.</t>
  </si>
  <si>
    <t>SE APRUEBAN MODIFICACIONES POR MEDIO DE SOLICITUDES DE AJUSTES AL PLAN DE ACCIÓN INSTITUCIONAL APROBADOS POR LA DIRECCIÓN GENERAL. SI DESEA CONSULTAR LAS METAS AJUSTADAS DEBERÁ REMITIRSE A LA PESTAÑAS DE AJUSTES.</t>
  </si>
  <si>
    <t>VER CELDA X6</t>
  </si>
  <si>
    <t>VER CELDA AA6</t>
  </si>
  <si>
    <t>VER CELDA X10</t>
  </si>
  <si>
    <t>VER CELDA AA10</t>
  </si>
  <si>
    <t>VER CELDA X22</t>
  </si>
  <si>
    <t>VER CELDA Z22</t>
  </si>
  <si>
    <t>VER CELDA X26</t>
  </si>
  <si>
    <t>VER CELDA Z26</t>
  </si>
  <si>
    <t>VER CELDA X29</t>
  </si>
  <si>
    <t>VER CELDA Z29</t>
  </si>
  <si>
    <t>VER CELDA X40</t>
  </si>
  <si>
    <t>VER CELDA Z40</t>
  </si>
  <si>
    <t>VER CELDA Y40</t>
  </si>
  <si>
    <t>VER CELDA X54</t>
  </si>
  <si>
    <t>VER CELDA Z54</t>
  </si>
  <si>
    <t>VER CELDA Y58</t>
  </si>
  <si>
    <t>VER CELDA Z58</t>
  </si>
  <si>
    <t>VER CELDA X65</t>
  </si>
  <si>
    <t>VER CELDA Y65</t>
  </si>
  <si>
    <t>VER CELDA Z65</t>
  </si>
  <si>
    <t>VER CELDA X71</t>
  </si>
  <si>
    <t>VER CELDA Z71</t>
  </si>
  <si>
    <t>VER CELDA X83</t>
  </si>
  <si>
    <t>VER CELDA Z83</t>
  </si>
  <si>
    <t>VER CELDA X105</t>
  </si>
  <si>
    <t>VER CELDA Y105</t>
  </si>
  <si>
    <t>VER CELDA Z105</t>
  </si>
  <si>
    <t>VER CELDA X110</t>
  </si>
  <si>
    <t>VER CELDA Y110</t>
  </si>
  <si>
    <t>VER CELDA Z110</t>
  </si>
  <si>
    <t>REALIZAR ACCIONES DE SEGURIDAD PARA LOS BIENES MUEBLES E INMUEBLES (PATRIMONIALES DE LA ENTIDAD)
1) CONTRATACIÓN DEL SERVICIO DE VIGILANCIA Y SEGURIDAD DE LAS  SEDES DEL INSTITUTO CARO Y  CUERVO.
2) CONTRATACIÓN DE SEGUROS GENERALES  DE LOS BIENES.
3) FUMIGACIÓN Y LAVADO DE TANQUES
4) CONTRATACIÓN DE SEGUROS GENERALES  DE LOS BIENES.
5) REALIZAR LA CONTRATACIÓN PARA Y RECARGA DE EXTINTORES</t>
  </si>
  <si>
    <t>REALIZAR ACCIONES DE MANTENIMIENTO Y CONSERVACIÓN DE LAS SEDES Y SUS VALORES PATRIMONIALES 
1) IMPUESTOS INMUEBLES
2) SEGUROS GENERALES VEHÍCULOS
3) CONTRATO DE ASEO Y CAFETERÍA 
4) REALIZAR LA CONTRATACIÓN PARA MANTENIMIENTO DE VEHÍCULOS 
5) REALIZAR LA CONTRATACIÓN PARA LA ADQUISICIÓN DE FERRETERÍA Y BOMBILLERÍA 
6) REALIZAR EL  MANTENIMIENTO DE LOS DESHUMIFICADORES
7) REALIZAR LA CONTRATACIÓN PARA MANTENIMIENTO DE TRACTORES</t>
  </si>
  <si>
    <t>METAS PLAN DE ACCIÓN</t>
  </si>
  <si>
    <t>RUBRO FUNCIONAMIENTO ADQUISICIÓN DE BIENES Y SERVICIOS</t>
  </si>
  <si>
    <t>TOTAL GENERAL</t>
  </si>
  <si>
    <t>PROCESO RESPONSABLE / ACCIONES</t>
  </si>
  <si>
    <t>PLAN DE ADQUISICIONES 2020</t>
  </si>
  <si>
    <t>A. INFORMACIÓN GENERAL DE LA ENTIDAD</t>
  </si>
  <si>
    <t>Nombre</t>
  </si>
  <si>
    <t>INSTITUTO CARO Y CUERVO</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</si>
  <si>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</si>
  <si>
    <t>Dirección</t>
  </si>
  <si>
    <t>CALLE 10 # 4-69</t>
  </si>
  <si>
    <t>Página web</t>
  </si>
  <si>
    <t>www.caroycuervo.gov.co</t>
  </si>
  <si>
    <t>Misión y visión</t>
  </si>
  <si>
    <t>MISIÓN
EL INSTITUTO CARO Y CUERVO, INSTITUCIÓN DE EDUCACIÓN SUPERIOR DE POSGRADO, SALVAGUARDA EL PATRIMONIO LINGÜÍSTICO DE COLOMBIA A TRAVÉS DE LA FORMACIÓN, LA INVESTIGACIÓN Y LA APROPIACIÓN SOCIAL DEL CONOCIMIENTO.
VISIÓN
EN 2030 EL INSTITUTO CARO Y CUERVO SERÁ UN REFERENTE EN EL DESARROLLO INNOVADOR, CREATIVO Y SISTEMÁTICO DE LA INVESTIGACIÓN, FORMACIÓN Y APROPIACIÓN SOCIAL DEL CONOCIMIENTO CON EL FIN DE SALVAGUARDAR LOS ASPECTOS LINGÜÍSTICOS Y LITERARIOS DEL PATRIMONIO CULTURAL INMATERIAL DE COLOMBIA.</t>
  </si>
  <si>
    <t>Información de contacto</t>
  </si>
  <si>
    <t>CRISTIAN ARMANDO VELANDIA MORA
3422121 
cristian.velandia@caroycuervo.gov.co</t>
  </si>
  <si>
    <t xml:space="preserve">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</si>
  <si>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Valor total del PAA</t>
  </si>
  <si>
    <t>Límite de contratación menor cuantía</t>
  </si>
  <si>
    <t>Límite de contratación mínima cuantía</t>
  </si>
  <si>
    <t>Fecha de última actualización del PAA</t>
  </si>
  <si>
    <t>B. ADQUISICIONES PLANEADAS</t>
  </si>
  <si>
    <t>CO-DC BOGOTÁ DISTRITO CAPITAL</t>
  </si>
  <si>
    <t>TECNÓLOGO EN SISTEMAS O AFINES PARA APOYAR EL SOPORTE TECNOLOGÍCO E INFRAESTRUCTURA Y PARA QUE BRINDE EL APOYO NECESARIO AL GRUPO DE LAS TIC, DENTRO DE LAS TAREAS QUE DEBE DESARROLLAR ESTAN: SOPORTE TÉCNICO A ESTUDIANTES, PROFESORES, FUNCIONARIOS, CONTRATISTAS O PERSONAL CON ALGUNA VINCULACIÓN LABORAL;  GARANTIZAR EL BUEN FUNCIONAMIENTO DE LAS ESTACIONES DE TRABAJOS, IMPRESORAS, RED Y DEMÁS EQUIPOS DE APOYO TECNOLÓGICO DEL INSTITUTO CARO Y CUERVO, Y APOYO A LA GENERACIÓN DE PRUEBAS DE DESARROLLO DE SOFTWARE DEL INSTITUTO CARO Y CUERVO, APOYANDO DIRECTAMENTE LAS PRUEBAS  DE USABILIDAD Y ACCESIBILIDAD DEL INSTITITUTO</t>
  </si>
  <si>
    <t>TECNÓLOGO EN SISTEMAS O AFINES PARA APOYAR EL SOPORTE TECNOLOGÍCO Y PARA QUE BRINDE EL APOYO NECESARIO AL GRUPO DE LAS TIC, DENTRO DE LAS TAREAS QUE DEBE DESARROLLAR ESTAN: SOPORTE TÉCNICO A ESTUDIANTES, PROFESORES, FUNCIONARIOS, CONTRATISTAS O PERSONAL CON ALGUNA VINCULACIÓN LABORAL; GARANTIZANDO EL BUEN FUNCIONAMIENTO DE LAS ESTACIONES DE TRABAJOS, IMPRESORAS, RED Y DEMÁS EQUIPOS DE APOYO TECNOLÓGICO DEL INSTITUTO CARO Y CUERVO RELACIONADOS CON SEMINARIO Y FACULTAD, APOYANDO EN LA GENERACIÓN DE DOCUMETNACIÓN TÉCNICA DEL INSTITUTO CARO Y CUERVO Y APOYANDO EN LA SEDE DE YERBABUENA LO RELACIONADO CON INFRAESTRUCTURA, REDES</t>
  </si>
  <si>
    <t>INVESTIGACIÓN: INGENIERO O TECNÓLOGO EN SISTEMAS O AFINES PARA APOYAR EL DESARROLLO DE NUEVOS SISTEMAS DE INFORMACIÓN PARA LOS PROYECTOS DEL GRUPO DE LINGÜISTICA Y OTROS DESARROLLOS EN EL ÁMBITO MISIONAL Y ESTRATÉGICO DEL INSTITUTO CARO Y CUERVO, APOYANDO LAS TAREAS DE LEVANTAMIENTO DE INFORMACIÓN, APOYANDO AL GRUPO DE LAS TIC EN LOS TEMAS RELACIONADOS CON DOCUMENTACIÓN TÉCNICA</t>
  </si>
  <si>
    <t>SERVICIOS PROFESIONALES COMO INGENIERO DE SISTEMAS, INGENIERO ELECTRONICO O TELECOMUNICACIONES PARA EL GRUPO DE LAS TIC, CON EL APOYO A LA ADMINISTRACIÓN Y GESTIÓN DE LOS PROCESOS Y PROCEDIMIENTOS QUE SE REQUIEREN PARA EL BUEN FUNCIONAMIENTO DE LAS PLATAFORMAS DE SERVIDORES, GARANTIZANDO LOS BACKUPS DE TODOS LOS SERVIDORES, MANTENIENDO UN ESPEJO ENTRE LAS SEDES PARA GARANTIZAR LA DISPONIBILIDAD DE LOS SISTEMAS DE INFORMACIÓN DE LA RED DE DATOS DEL INSTITUTO CARO Y CUERVO Y APOYANDO LAS DIRECTIVAS DE SEGURIDAD QUE VIENEN ESTABLESIDAS DESDE MINTIC.</t>
  </si>
  <si>
    <t>SERVICIOS PROFESIONALES  DE UN DISEÑADOR  GRAFICO PARA APOYAR EL DISEÑO, MANTENIMIENTO, MANEJO DEL ECOSISTEMA DIGITAL DEL INSTITUTO CARO Y CUERVO, CREACIÓN DE ESTRATEGÍAS VISUALES,   CREACIÓN DE MATERIAL GRÁFICO DE LOS SITIOS WEB, SISTEMA DE INFORMACIÓN Y LA IMAGEN DIGITAL DEL INSTITUTO CARO Y CUERVO</t>
  </si>
  <si>
    <t>FORMACIÓN - SERVICIOS PROFESIONALES PARA LA  MAQUETACIÓN, ADECUACIÓN FUNCIONAL, PARAMETRIZACIÓN , COMO LA ADMINISTRACIÓN DE LAS PLATAFORMAS DE EDUCACIÓN VIRTUAL DEL INSTITUTO CARO Y CUERVO, DESARROLLANDO  TAREAS PROPIAS DE MANTENIMIENTO, ANALÍSIS, ACOMPAÑAMIENTO, SOCIALIZACIÓN, Y SOPORTE TÉCNICO Y FUNCIONAL PARA ALUMNOS DOCENTES Y PERSONAL ADMINISTRATIVO DE LOS CURSOS VIRTUALES DEL INSTITUTO CARO Y CUERVO</t>
  </si>
  <si>
    <t xml:space="preserve">CONTRATACIÓN DE UN DOCENTE CON DOCTORADO QUE COORDINARÁ LA CÁTEDRA DE HERENCIA AFRICANA, DICTARÁ DOS CURSOS: EN EL SEMESTRE 2020-1, "TEORÍAS, CULTURAS Y POLÍTICA EN LATINOAMÉRICA"  - Prestar los servicios profesionales especializados en estudios literarios o afines para desempeñarse como docente dentro de la maestría en literatura y cultura y apoye académicamente otras acciones de la Facultad Seminario Andrés Bello. </t>
  </si>
  <si>
    <t xml:space="preserve">CONTRATACIÓN DE UN DOCENTE DE CÁTEDRA PARA EL PRIMER SEMESTRE DE 2020, QUE DICTARÁ UNA ELECTIVA DE LITERATURAS INDÍGENAS. - Prestar los servicios profesionales especializados en estudios literarios o afines para desempeñarse como docente dentro de la maestría en literatura y cultura y apoye académicamente otras acciones de la Facultad Seminario Andrés Bello. </t>
  </si>
  <si>
    <t xml:space="preserve">CONTRATACIÓN PARA PRESTAR LOS SERVICIOS PROFESIONALES PARA DESEMPEÑARSE COMO DOCENTE DENTRO DE LA MAESTRÍAS Y APOYE ACADÉMICAMENTE OTRAS ACCIONES DE LA FACULTAD SEMINARIO ANDRÉS BELLO. </t>
  </si>
  <si>
    <t>CONTRATACIÓN PARA PRESTAR LOS SERVICIOS PROFESIONALES COMO DOCENTE-INVESTIGADOR DE LA MAESTRÍA EN LITERATURA Y CULTURA.</t>
  </si>
  <si>
    <t>PRESTAR LOS SERVICIOS PROFESIONALES DE PROFESOR CÁTEDRA DE LA MAESTRÍA EN ESTUDIOS EDITORIALES</t>
  </si>
  <si>
    <t>JOSÉ JAVIER FANDIÑO LIZÁRRAGA</t>
  </si>
  <si>
    <t>javier.fandino@caroycuervo.gov.co</t>
  </si>
  <si>
    <t>CONTRATACIÓN PARA PRESTAR SERVICIOS PROFESIONALES COMO ADAPTADOR PEDAGÓGICO Y DOCENTE DEL CURSO “FONÉTICA JUDICIAL”</t>
  </si>
  <si>
    <t>DOCENTE PARA MORFOLOGÍA MAESTRÍA EN LINGÜÍSTICA</t>
  </si>
  <si>
    <t xml:space="preserve">DOCENTE-INVESTIGADOR MAESTRÍA ELE/EL2+DIRECTOR DE PROYECTO  + COORDINADORA DIPLOMADOS VIRTUALES ELE (+ 144 HORAS DE TUTORÍA VIRTUAL DIPLOMADO VIRTUAL ELE  +  DOCENCIA EN EL CURSO  INTERNACIONAL DE ACTUALIZACIÓN PARA PROFESORES DE ELE, 10 HORAS
</t>
  </si>
  <si>
    <t>DOCENTE HORA CÁTEDRA TÍTULO  MAESTRÍA ELE/EL2  32 HORAS</t>
  </si>
  <si>
    <t>DOCENTE HORA CÁTEDRA TÍTULO  MAESTRÍA ELE/EL2  32 HORAS - DOCENTE CURSO DE ESPAÑOL PARA EXTRANJEROS (504 HORAS POR 6 CURSOS)</t>
  </si>
  <si>
    <t>CONTRATACIÓN DISEÑADOR PARA LA DIRECCIÓN GENERAL</t>
  </si>
  <si>
    <t>ADICIÓN. CONTRATACIÓN DISEÑADOR PARA LA DIRECCIÓN GENERAL</t>
  </si>
  <si>
    <t>SERVICIOS PROFESIONALES PARA DIVULGACIÓN Y MERCADEO</t>
  </si>
  <si>
    <t>CONTRATACIÓN PARA PRESTAR SERVICIOS PROFESIONALES PARA DAR APOYO AL INSTITUTO CARO Y CUERVO EN LA PRODUCCIÓN DE EVENTOS VIRTUALES CONCERTADOS POR LA DIRECCIÓN GENERAL Y LA SUBDIRECCIÓN ACADÉMICA</t>
  </si>
  <si>
    <t>SERVICIOS DE DESARROLLADOR MULTIMEDIA Y DISEÑADOR GRÁFICO (SEGUNDO SEMESTRE)</t>
  </si>
  <si>
    <t>MÍNIMA CUANTÍA</t>
  </si>
  <si>
    <t>82111801; 80111621</t>
  </si>
  <si>
    <t>CO-INVESTIGADORA</t>
  </si>
  <si>
    <t>CO-INVESTIGADOR</t>
  </si>
  <si>
    <t>CO-INVESTIGADOR (ADICIÓN)</t>
  </si>
  <si>
    <t>COORDINADOR DIMENSIÓN GEOLINGÜÍSTICA - PRESTAR LOS SERVICIOS COMO INVESTIGADOR EN LINGÜÍSTICA PARA LIDERAR LA DIMENSIÓN GEOLINGÜÍSTICA DE LA SEGUNDA FASE DEL MACROPROYECTO NUEVO ALEC POR REGIONES (NALEC) Y DISEÑAR UN DIPLOMADO EN LINGÜÍSTICA COMPUTACIONAL Y DE CORPUS</t>
  </si>
  <si>
    <t>COORDINADOR DIMENSIÓN DE CORPUS Y LEXICOGRÁFICA - PROFESOR DIPLOMADO PRESENCIAL 60 HRS (30 HRS EN CADA SEMESTRE )+ PROFESOR DIPLOMADO VIRTUAL  144 HRS (72 HRS EN CADA SEMESTRE)</t>
  </si>
  <si>
    <t>PRESTAR LOS SERVICIOS PROFESIONALES COMO ASISTENTE PARA LA TRANSCRIPCIÓN, SEGMENTACIÓN, GLOSA Y SISTEMATIZACIÓN DE GRABACIONES DE LA LENGUA SÁLIBA, INVESTIGACIÓN LINGÜÍSTICA Y SU INGRESO A LA PLATAFORMA CLICC.</t>
  </si>
  <si>
    <t>CONTRATACIÓN  PROFESIONAL DE INVESTIGACIÓN EN TEMAS DE ORALITURAS  Y LENGUAS AFROHISPANOAMERICANAS</t>
  </si>
  <si>
    <t>CONTRATACIÓN DE SERVICIOS PROFESIONALES EN EL MARCO DE PROYECTO DE INVESTIGACIÓN: SUMAPAZ</t>
  </si>
  <si>
    <t>82111800; 82121502</t>
  </si>
  <si>
    <t>55101524; 55101500</t>
  </si>
  <si>
    <t>MENOR CUANTÍA</t>
  </si>
  <si>
    <t>ADQUISICIÓN DE MATERIAL BIBLIOGRÁFICO- SUSCRIPCIÓN REVISTAS._x000D_
RENOVACIÓN POR 1 AÑO DE LOS  TÍTULOS DE REVISTAS  ACADÉMICAS EN LAS ARES DE LINGÜÍSTICA,  LITERATURA Y ESTUDIOS EDITORIALES</t>
  </si>
  <si>
    <t>ADQUISICIÓN DE MATERIAL BIBLIOGRÁFICO - SUSCRIPCIÓN BASES DE DATOS. RENOVACIÓN BASE DE DATOS PROQUEST MÓDULOS DE LINGUSTICA Y LITERATURA</t>
  </si>
  <si>
    <t>86101700 - 80111621</t>
  </si>
  <si>
    <t>DELEGADO INSTITUTO CERVANTES MADRID ESPAÑA</t>
  </si>
  <si>
    <t>82121603; 82121503; 60121708; 73151904</t>
  </si>
  <si>
    <t>CONVENIO DE PARA AUNAR ESFUERZOS - SOLICITUDES EN EL MARCO DEL PROCESO</t>
  </si>
  <si>
    <t>REGIMEN ESPECIAL CON OFERTAS</t>
  </si>
  <si>
    <t>ROSARIO RIZO NAVARRO</t>
  </si>
  <si>
    <t>rosario.rizo@caroycuervo.gov.co</t>
  </si>
  <si>
    <t xml:space="preserve">CONTRATACIÓN DE UN INVESTIGADOR DE LA LÍNEA EL LIBRO EN COLOMBIA PARA EL DESARROLLO DEL PROYECTO HISTORIA TEXTUAL DE EL CARNERO </t>
  </si>
  <si>
    <t>CONTRATACIÓN DE UN ASESOR ACADÉMICO EN EL ÁREA DE SOCIOLOGÍA</t>
  </si>
  <si>
    <t>INVESTIGADOR PARA OBSERVATORIO EDITORIAL 1</t>
  </si>
  <si>
    <t>INVESTIGADOR PARA OBSERVATORIO EDITORIAL 2</t>
  </si>
  <si>
    <t>82141505; 80111621</t>
  </si>
  <si>
    <t>DISEÑADOR GRÁFICO</t>
  </si>
  <si>
    <t>CONTRATACIÓN DE APOYO DE INVESTIGACIÓN EN LA DOCUMENTACIÓN LINGÜÍSTICA DE CABIYARÍ</t>
  </si>
  <si>
    <t>DIPLOMADO TRADUCCIÓN FRANCÉS ESPAÑOL UN NIVEL</t>
  </si>
  <si>
    <t>81112300; 81112306; 43212105</t>
  </si>
  <si>
    <t>CONTRATACIÓN PARA LA PREPARACIÓN FÍSICA (LIMPIEZA, ORGANIZACIÓN Y FOLIACIÓN) DE LA DOCUMENTACIÓN HISTORICA DEL FONDO JOSÉ MANUEL MAROQUIN Y ORGANIZACIÓN DE LA COLECCIÓN BIBLIOGRAFICA EN LA BIBLIOTECA JOSÉ MANUEL RIVAS SACCONI DEL INSTITUTO CARO Y CUERVO</t>
  </si>
  <si>
    <t>SISTEMATIZACIÓN DE LA BIBLIOTECA - RENOVACIÓN LICENCIA PROGRAMA EZ-PROXY</t>
  </si>
  <si>
    <t>56101501; 56101532; 93141708</t>
  </si>
  <si>
    <t>ADQUISICIÓN E INSTALACIÓN DE MUEBLES DE CONSERVACIÓN PARA LAS COLECCIONES DEL ICC</t>
  </si>
  <si>
    <t>MÍMINA CUANTÍA</t>
  </si>
  <si>
    <t>ACTIVIDADES DE CONSERVACIÓN PARA LAS COLECCIONES DEL ICC</t>
  </si>
  <si>
    <t>72101511; 39121011</t>
  </si>
  <si>
    <t xml:space="preserve">SERVICIOS PARA EL MANTENIMIENTO  PREVENTIVO Y CORRECTIVO DE LAS UPS Y DEL EQUIPO DE ENFRIAMIENTO O AIRE ACONDICIONADO SERVICIOS TI UPS COMPUTADORES </t>
  </si>
  <si>
    <t xml:space="preserve">CONTRATACIÓN PARA LA ADQUISICIÓN DE ANTIVIRUS PARA LA PROTECCIÓN DE LOS EQUIPOS DE CÓMPUTO PROPIEDAD DEL INSTITUTO CARO Y CUERVO </t>
  </si>
  <si>
    <t xml:space="preserve">ADICIÓN. CONTRATACIÓN DE SERVICIOS PROFESIONALES PARA APOYAR LA FOMACIÓN VIRTUAL DEL ICC </t>
  </si>
  <si>
    <t>EVALUADORES CUENTO LA PERA DE ORO</t>
  </si>
  <si>
    <t>DOCUMENTO EDITORIAL ESTUDIANTES (convenio)</t>
  </si>
  <si>
    <t xml:space="preserve">PROFESOR DIPLOMADO PRESENCIAL 60 HRS ($3.215,150 POR 30 HRS EN CADA SEMESTRE) (convenio) </t>
  </si>
  <si>
    <t>DOCENTE HORA CÁTEDRA MAESTRÍA EN LINGÜÍSTICA PARA UNA ELECTIVA QUE AL MISMO TIEMPO SE ABRE COMO UN CURSO ELECTIVO EN EL MES DE AGOSTO - LINGÜÍSTICA IBEROAMERICANA (CONVENIO)</t>
  </si>
  <si>
    <t>DIVULGACIÓN PARA CONVOCATORIA DE NUEVA COHORTE (convenio)</t>
  </si>
  <si>
    <t xml:space="preserve">CURSO DE EXTENSIÓN: CORRECCIÓN DE ESTILO PARA TEXTOS LITERARIOS 48  HORAS (convenio) </t>
  </si>
  <si>
    <t>MARÍA DEL ROSARIO BARROS / ANDREA CARDOZO</t>
  </si>
  <si>
    <t>46181501; 46181533; 46181504; 46181604; 46181605; 46181804; 46181901; 46181902; 46182002; 46182005; 53101502; 53101602; 53101802; 12352104; 46181507; 31201513; 41112224</t>
  </si>
  <si>
    <t xml:space="preserve">ADICIÓN. ELEMENTOS DE PROTECCIÓN PERSONAL </t>
  </si>
  <si>
    <t>GARANTIZAR EL PAGO DE SERVICIO DE SERVICIO DE INTERNET (VIGENCIAS FUTURAS ENERO)</t>
  </si>
  <si>
    <t>78181505; 60124509; 25191700; 78181500</t>
  </si>
  <si>
    <t>SI</t>
  </si>
  <si>
    <t>MARÍA DEL ROSARIO BARROS PIMIENTA / JUAN CARLOS CANCINO</t>
  </si>
  <si>
    <t>72153606; 56111509</t>
  </si>
  <si>
    <t>SERVICIOS DE APOYO TÉCNICO Y ADMINISTRATIVO  AL GRUPO DE GESTIÓN CONTRACTUAL</t>
  </si>
  <si>
    <t>81111603; 81111602; 81111507</t>
  </si>
  <si>
    <t>14120000; 14121904</t>
  </si>
  <si>
    <t>60121808; 60121813</t>
  </si>
  <si>
    <t>43222600; 43211501; 81112003</t>
  </si>
  <si>
    <t>VIÁTICOS PARA LOS PROCESOS INSTITUCIONALES</t>
  </si>
  <si>
    <t xml:space="preserve">INVESTIGACIÓN: INGENIERO O TECNÓLOGO EN SISTEMAS O AFINES PARA APOYAR EL DESARROLLO DE NUEVOS SISTEMAS DE INFORMACIÓN PARA LOS PROYECTOS DE LINGÜISTICA Y SOPORTE LAS PRUEBAS DE LA OFICINA,  CONTRATACIÓN PARA DE UN INGENIERO DE SISTEMAS PARA EL DESARROLLO Y APOYO DE LAS BASES DE DATOS DE LA ENTIDAD Y PARA EL SISTEMA GESTOR DE DICCIONARIOS DEL INSTITUTO CARO Y CUERVO (LEXICC)
</t>
  </si>
  <si>
    <t>ADICIÓN. REDACCIÓN DE DOCUMENTOS DE REGISTRO CALIFICADO INSTITUCIONAL Y DE ACREDITACIÓN DE ALTA CALIDAD DE M LIT Y CULT, Y ACOMPAÑAMIENTO A CADA UNO DE LOS PROCESOS.</t>
  </si>
  <si>
    <t>ADICIÓN. CONTRATACIÓN SERVICIOS PROFESIONALES PARA APOYAR LA EDICIÓN Y CORRECCIÓN DE UN VOLÚMEN DEL PROYECTO EDITORIAL “SEMINARIO DE ESTÉTICA SOCIOLÓGICA” DEL INSTITUTO CARO Y CUERVO</t>
  </si>
  <si>
    <t>CURSO DE EXTENSIÓN: CORRECCIÓN DE ESTILO 1 Y 2 - MAESTRÍA EN ESTUDIOS EDITORIALES</t>
  </si>
  <si>
    <t>HONORARIOS . SEMINARIO-TALLER: INVESTIGACIÓN CUANTITATIVA APLICADA A ESTUDIOS EDITORIALES - MAESTRÍA EN ESTUDIOS EDITORIALES</t>
  </si>
  <si>
    <t>ADICIÓN. SERVICIO PSICOLÓGICO PARA ESTUDIANTES + 2 TALLERES MINDFULNESS, COMUNICACIÓN ASERTIVA, MANEJO DEL TIEMPO, ETC</t>
  </si>
  <si>
    <t>ADICIÓN. UN PROFESIONAL PARA LA IMPLEMENTACIÓN DEL MODELO DE AUTOEVALUACIÓN PARA LOS PROGRAMAS DE MAESTRÍAS  Y RENOVACIÓN DE LOS REGISTROS CALIFICADOS DE LOS PROGRAMAS DE MAESTRÍA</t>
  </si>
  <si>
    <t>DOCENTE CURSO DE ESPAÑOL PARA EXTRANJEROS (504 HORAS POR 6 CURSOS) - MAESTRÍA EN ENSEÑANZA DE ESPAÑOL COMO LENGUA EXTRANJERA Y SEGUNDA LENGUA-EXTENSIÓN</t>
  </si>
  <si>
    <t>DOCENTE-INVESTIGADOR Y DICTADO DE 3 CURSOS DE ESPAÑOL PARA EXTRANJEROS DE 84 HORAS CADA CURSO + COORDINADOR CURSOS DE ESPAÑOL PARA EXTRANJEROS  + 60 HORAS DE DOCENCIA PRESENCIAL EN EL DIPLOMADO ELE  11 MESES - MAESTRÍA EN ENSEÑANZA DE ESPAÑOL COMO LENGUA EXTRANJERA Y SEGUNDA LENGUA</t>
  </si>
  <si>
    <t>ASISTENTE DE INVESTIGACIÓN DEL PROYECTO CORPUS LÉXICO DEL ESPAÑOL DE COLOMBIA DE LA MAESTRÍA EN ENSEÑANZA DE ESPAÑOL COMO LENGUA EXTRANJERA Y SEGUNDA LENGUA</t>
  </si>
  <si>
    <t>ADICIÓN. SERVICIOS PROFESIONALES DE DISEÑO GRÁFICO MUSEOGRÁFICO</t>
  </si>
  <si>
    <t>CONTRATACIÓN PARA PRESTAR SERVICIOS PROFESIONALES PARA DAR APOYO AL INSTITUTO CARO Y CUERVO EN LA PRODUCCIÓN DE EVENTOS VIRTUALES CONCERTADOS POR LA DIRECCIÓN GENERAL Y LA SUBDIRECCIÓN ACADÉMICA (ADICIÓN)</t>
  </si>
  <si>
    <t>DIPLOMADO VIRTUAL EDICIÓN ACADÉMICA (ADICIÓN) - MAESTRÍA EN ESTUDIOS EDITORIALES</t>
  </si>
  <si>
    <t>DIPLOMADO VIRTUAL EDICIÓN ACADÉMICA - MAESTRÍA EN ESTUDIOS EDITORIALES</t>
  </si>
  <si>
    <t>PROFESOR DIPLOMADO PRESENCIAL 60 HRS (30 HRS EN CADA SEMESTRE )+ PROPFESOR DIPLOMADO VIRTUAL  144 HRS (72 HRS EN CADA SEMESTRE) - MAESTRÍA EN ENSEÑANZA DE ESPAÑOL COMO LENGUA EXTRANJERA Y SEGUNDA LENGUA-EXTENSIÓN</t>
  </si>
  <si>
    <t>SERVICIOS PROFESIONALES PARA EL PROCESAMIENTO TÉCNICO (CATALOGACIÓN, DESCRIPCIÓN E INVENTARIO) DE LA DOCUMENTACIÓN HISTORICA DEL FONDO JOSÉ MANUEL MAROQUIN</t>
  </si>
  <si>
    <t>PAGO CUOTA SICELE</t>
  </si>
  <si>
    <t xml:space="preserve">CONTRATACIÓN DE SERVICIOS PROFESIONALES PARA APOYAR LA FORMACIÓN VIRTUAL DEL ICC </t>
  </si>
  <si>
    <t>DIPLOMADO MUISCA 100 HORAS EN YERBABUENA</t>
  </si>
  <si>
    <t xml:space="preserve">ADQUISICIÓN DE MATERIAL BIBLIOGRÁFICO - RENOVACIÓN BASE DE DATOS DIALNET BASES DE DATOS </t>
  </si>
  <si>
    <t>MANTENIMIENTO PREVENTIVO, CORRECTIVO E INSUMOS PARA LAS IMPRESORAS RICOH PROPIEDAD DEL INSTITUTO CARO Y CUERVO</t>
  </si>
  <si>
    <t>PAGO CUOTA UNILIBROS</t>
  </si>
  <si>
    <t>CONTRATACIÓN SERVICIOS PROFESIONALES PARA APOYAR LA EDICIÓN Y CORRECCIÓN DE UN VOLÚMEN DEL PROYECTO EDITORIAL “SEMINARIO DE ESTÉTICA SOCIOLÓGICA” DEL INSTITUTO CARO Y CUERVO</t>
  </si>
  <si>
    <t>CONTRATACIÓN DEL SERVICIO DE MANTENIMIENTO Y HOSTING DEL SISTEMA BIBLIOGRÁFICO KOHA</t>
  </si>
  <si>
    <t>RENOVACIÓN HERRAMIENTA BIBLIOTECARIA ARMARC</t>
  </si>
  <si>
    <t>SERVICIOS DE ASESORÍA ESTRATÉGICA EN COMUNICACIONES (ADICIÓN)</t>
  </si>
  <si>
    <t>COMPRA DE INSUMOS DE PAPELERÍA PARA LAS OBRAS QUE SE EDITARÁN EN LA VIGENCIA 2020</t>
  </si>
  <si>
    <t>COMPRA DE ELEMENTOS E INSUMOS PARA IMPRENTA PATRIÓTICA</t>
  </si>
  <si>
    <t>DESMONTE, TRASLADO, REINSTALACIÓN Y AMPLIACIÓN DE LA PINACOTECA</t>
  </si>
  <si>
    <t>COMPRA DE SWITCH, UN SERVIDOR Y UNA RED DE ÁREA DE ALMACENAMIENTO SAN PARA PRESTAR SERVICIOS DE INFRAESTRUCTURA Y CONECTIVIDAD EN EL INSTITUTO CARO Y CUERVO</t>
  </si>
  <si>
    <t>CONTRATACIÓN PARA PRESTACION DE SERVICIOS DE APOYO A LA GESTIÓN RELACIONADOS CON LA PROGRAMACIÓN PARA EL CARGUE SEMIAUTOMATIZADO DE INFORMACIÓN AL PROGRAMA FLEX DE LA LENGUA ANDOQUE</t>
  </si>
  <si>
    <t>BOLSA DE VIÁTICOS - CONTRATACIÓN DIRECTA</t>
  </si>
  <si>
    <t>CONTRATACIÓN DIRECTA - PAGO DIRECTO</t>
  </si>
  <si>
    <t>COSTOS ADMINISTRATIVOS - PAGO DIRECTO</t>
  </si>
  <si>
    <t>DESEMBOLSO - PAGO DIRECTO</t>
  </si>
  <si>
    <t>39121321; 39101600; 60121808; 60121813</t>
  </si>
  <si>
    <t>14111525, 14121904, 44121600</t>
  </si>
  <si>
    <t>72121100; 72101507; 72102900</t>
  </si>
  <si>
    <t>43232100; 43232112</t>
  </si>
  <si>
    <t>43232104; 43232105; 43232106; 43232110; 43233501; 81111505</t>
  </si>
  <si>
    <t xml:space="preserve">43222600; 43211501; 81112003 </t>
  </si>
  <si>
    <t>55121700; 55121701</t>
  </si>
  <si>
    <t>80101510; 46191600; 46191500; 72101500</t>
  </si>
  <si>
    <t>PRODUCTOS DE MOLINERÍA, ALMIDONES Y PRODUCTOS DERIVADOS DEL ALMIDÓN; OTROS PRODUCTOS ALIMENTICIOS (CAJA MENOR)</t>
  </si>
  <si>
    <t>PASTA O PULPA, PAPEL Y PRODUCTOS DE PAPEL; IMPRESOS Y ARTÍCULOS RELACIONADOS (CAJA MENOR)</t>
  </si>
  <si>
    <t>MAQUINARIA DE OFICINA, CONTABILIDAD E INFORMÁTICA (CAJA MENOR)</t>
  </si>
  <si>
    <t>OTROS PRODUCTOS QUÍMICOS; FIBRAS ARTIFICIALES (O FIBRAS INDUSTRIALES HECHAS POR EL HOMBRE) (CAJA MENOR)</t>
  </si>
  <si>
    <t>PRODUCTOS DE CAUCHO Y PLÁSTICO (CAJA MENOR)</t>
  </si>
  <si>
    <t>VIDRIO Y PRODUCTOS DE VIDRIO Y OTROS PRODUCTOS NO METÁLICOS N.C.P. (CAJA MENOR)</t>
  </si>
  <si>
    <t>PRODUCTOS METÁLICOS ELABORADOS (EXCEPTO MAQUINARIA Y EQUIPO) (CAJA MENOR)</t>
  </si>
  <si>
    <t>EQUIPO Y APARATOS DE RADIO, TELEVISIÓN Y COMUNICACIONES(CAJA MENOR)</t>
  </si>
  <si>
    <t>SERVICIOS DE TRANSPORTE DE PASAJEROS (CAJA MENOR)</t>
  </si>
  <si>
    <t>SERVICIOS DE MANTENIMIENTO, REPARACIÓN E INSTALACIÓN (EXCEPTO SERVICIOS DE CONSTRUCCIÓN) (CAJA MENOR)</t>
  </si>
  <si>
    <t>CARACTERIZACIÓN PUNTUAL DEL AGUA RESIDUAL TRATADA DE LA SEDE HACIENDA YERBABUENA</t>
  </si>
  <si>
    <t>PRESTACIÓN SERVICIOS PROFESIONALES CONTADOR FINANCIERA - RECAUDO Y CONTABILIDAD. ADICIÓN.</t>
  </si>
  <si>
    <t>ADELANTAR LAS OBRAS DE ADECUACIÓN DEL ENTRESUELO TÉCNICO DEL AUDITORIO IGNACIO CHAVES DE LA SEDE CENTRO DEL INSTITUTO CARO Y CUERVO EN BOGOTÁ</t>
  </si>
  <si>
    <t>RENOVACIÓN DE LA LICENCIA DE FILEMAKER UTILIZADA EN EL GRUPO DE MUSEOS</t>
  </si>
  <si>
    <t>COMPRA DE LICENCIAS ADOBE PHOTOSHOP EDUCATIVO, INDESING EDUCATIVO Y SUITE CREATIVE CLOUD EDUCATIVO (CCE NEW VIP EDUCATIVO CREATIVE CLOUD FOR ENTERPRISE (SUITe DE ABODE PARA LOS DISEÑADORES)   (TIC IMPRENTA, COMUNICACIONES) 
VIP 6,0 EDUCATION ACROBAT PRO DC FOR TEAMS (LICENCIAS BIBLIOTECA EDICION DE LIBROS)</t>
  </si>
  <si>
    <t xml:space="preserve">COMPRA DE LICENCIAS DE OFFICE 365 COMPLETA 365 - OFFICE A3 (FUNCIONARIOS CONTRATISTAS Y ESTUDIANTES ACTIVOS) </t>
  </si>
  <si>
    <t>PRESTAR SUS SERVICIOS PROFESIONALES EN LOS ASPECTOS JURÍDICOS, NECESARIOS PARA ADELANTAR TODAS LAS ETAPAS RELATIVAS A LA CONTRATACIÓN DEL INSTITUTO</t>
  </si>
  <si>
    <t>SOFTWARE DE BASES DE DATOS</t>
  </si>
  <si>
    <t>PAGO COMISIÓN NACIONAL DEL SERVICIO CIVIL</t>
  </si>
  <si>
    <t>PRODUCCIÓN SEÑALIZACIÓN SEDE CENTRO</t>
  </si>
  <si>
    <t>ADELANTAR LA PRIMERA FASE DEL MONTAJE DEL SISTEMA CONTRA INCENDIOS QUE COMPRENDE INSTALACIÓN, MONTAJE, CONFIGURACIÓN Y PUESTA EN FUNCIONAMIENTO DE TODOS LOS ELEMENTOS QUE HACEN PARTE DEL SISTEMA DE EXTINCIÓN CON AGENTE LIMPIO PARA LA SALA DE LECTURA DEL PRIMER PISO DE LA BIBLIOTECA JOSÉ MANUEL RIVAS SACCONI UBICADA EN LA SEDE DE YERBABUENA DEL INSTITUTO CARO Y CUERVO</t>
  </si>
  <si>
    <t>AUTOMATIZACIÓN PLANTA ELÉCTRICA</t>
  </si>
  <si>
    <t>RENOVACIÓN DEL ACCESO EN LÍNEA A LOS MÓDULOS DE HUMANIDADES Y CIENCIAS SOCIALES DE LA BASE DE DATOS PROQUEST DISSERTATIONS &amp; THESES GLOBAL COMO APOYO A LOS PROCESOS DE INVESTIGACIÓN Y PROGRAMAS ACADÉMICOS DEL SEMINARIO ANDRÉS BELLO DEL INSTITUTO CARO Y CUERVO.</t>
  </si>
  <si>
    <t>MANTENIMIENTO SISTEMA DE SEGURIDAD DE LA BIBLIOTECA</t>
  </si>
  <si>
    <t>SOLUCIÓN DE SOFTWARE SAF</t>
  </si>
  <si>
    <t>ACUERDO MARCO DE PRECIOS</t>
  </si>
  <si>
    <t>RESOLUCIÓN</t>
  </si>
  <si>
    <t>ROSARIO RIZO NAVARRO / JUAN CARLOS CANCINO</t>
  </si>
  <si>
    <t>11</t>
  </si>
  <si>
    <t>1</t>
  </si>
  <si>
    <t>REALIZAR DIAGNÓSTICO DEL ESTADO ACTUAL DE LA ENTIDAD EN TEMAS DE INTEGRIDAD</t>
  </si>
  <si>
    <t xml:space="preserve">GENERAR ACTIVIDADES DE RETROALIMENTACIÓN Y SENSIBILIZACIÓN QUE PRMITAN PROMOCIONAR Y AFIANZAR LOS CONTENIDOS DEL CÓDIGO </t>
  </si>
  <si>
    <t>EQUIPO DE INTEGRIDAD</t>
  </si>
  <si>
    <t xml:space="preserve">SE DESARROLLA ESTA ACTVIDAD COMP PARTE DE LA IMPLEMENTACIÓN DE LA ESTRATEGIA PARA LA GESTIÓN DE CONFLICTO DE INTERESES </t>
  </si>
  <si>
    <t xml:space="preserve">SE RELACIONA LA ESTRATEGIA ESTRATEGIA PARA LA GESTIÓN DE CONFLICTO DE INTERESES </t>
  </si>
  <si>
    <t>N.A</t>
  </si>
  <si>
    <t>ESTRATEGIA PARA LA GESTIÓN DE CONFLICTO DE INTERESES</t>
  </si>
  <si>
    <t>Entidad: Instituto Caro y Cuervo</t>
  </si>
  <si>
    <t>Año: 2020</t>
  </si>
  <si>
    <t>Objetivo: desarrollar mecanismos para prevenir y controlar la aparición de conflictos de intereses en la entidad con el objeto de evitar la afectación del servicio y el interés general.</t>
  </si>
  <si>
    <t xml:space="preserve">Meta: 100% de la implementación de los mecanismos para la prevención de conflictos de interés </t>
  </si>
  <si>
    <t>Categoría</t>
  </si>
  <si>
    <t xml:space="preserve">Actividades de Gestión </t>
  </si>
  <si>
    <t>Responsables</t>
  </si>
  <si>
    <t>Plazos</t>
  </si>
  <si>
    <t>Observaciones</t>
  </si>
  <si>
    <t>Planeación</t>
  </si>
  <si>
    <t>Diseño de la estrategia para la gestión de conflictos de intereses</t>
  </si>
  <si>
    <t>Incorporar al Plan anual Institucional la estrategia para la gestión del conflicto de intereses y publicarlo en el sitio web.</t>
  </si>
  <si>
    <t>Equipo de integridad</t>
  </si>
  <si>
    <t>30 de septiembre de 2020</t>
  </si>
  <si>
    <t>Incorporar a la Gestión de Riesgos - Mapas de Riesgos de Corrupción del Plan Anticorrupción y Atención al Ciudadano - PAAC, la identificación de riesgos y controles frente a conflictos de intereses.</t>
  </si>
  <si>
    <t>Grupo de Planeación</t>
  </si>
  <si>
    <t>30 de noviembre de 2020</t>
  </si>
  <si>
    <t xml:space="preserve"> Condiciones institucionales</t>
  </si>
  <si>
    <t>Comité de Gestión y Desempeño</t>
  </si>
  <si>
    <t>Gestionar a través del  Comité Institucional de Gestión y Desempeño  el grupo de trabajo para la implementación de la política de integridad pública (MIPG): Código de integridad y la gestión de conflictos de intereses</t>
  </si>
  <si>
    <t>Coordinadora de Talento humano,
Coordinador de planeación, 
Subdirector académico
 Jefe de control interno
Asesor jurídico</t>
  </si>
  <si>
    <t>30 de agosto de 2020</t>
  </si>
  <si>
    <t>Actualizar la resolución del equipo de integridad incluyendo el acompañamiento permanente de contratista con rol de asesor jurídico</t>
  </si>
  <si>
    <t>Hacer seguimiento a la implementación de la estrategia de gestión de conflicto de intereses a través del Comité Institucional de Gestión y Desempeño</t>
  </si>
  <si>
    <t>Secretarío del CG&amp;D</t>
  </si>
  <si>
    <t>En cada sesión</t>
  </si>
  <si>
    <t xml:space="preserve">Definir la dependencia para orientar legal o técnicamente a los servidores, contratistas, supervisores, coordinadores o jefes inmediatos, en la declaración de conflictos de intereses o decisión de impedimentos, recusaciones, inhabilidades o incompatibilidades. </t>
  </si>
  <si>
    <t>Comité de Gestión y desempeño</t>
  </si>
  <si>
    <t>Se incorporarán responsabilidades específicas en el procedimiento</t>
  </si>
  <si>
    <t>Procesos y procedimientos</t>
  </si>
  <si>
    <t>Identificar las áreas con riesgo de posibles conflictos de intereses en los procesos o dependencias</t>
  </si>
  <si>
    <t>Dirección General - 
Contratista Asesor Jurídico
Equipo de integridad</t>
  </si>
  <si>
    <t>31 de marzo de 2021</t>
  </si>
  <si>
    <t>Acompañamiento conceptual
En los procesos que manejan recursos</t>
  </si>
  <si>
    <t>Organizar e implementar un canal de comunicación interna (correo, buzón, intranet) para recibir los impedimentos o recusaciones.</t>
  </si>
  <si>
    <t>Dirección General - 
Contratista Asesor Jurídico</t>
  </si>
  <si>
    <t>Correo: impedimentosyrecusaciones@caroycuervo.gov.co</t>
  </si>
  <si>
    <t>Ajustar el manual de contratación de la entidad con orientaciones para que los servidores y  contratistas realicen su declaración de conflictos de intereses</t>
  </si>
  <si>
    <t>Coordinador de gestión contractual</t>
  </si>
  <si>
    <t>15 de diciembre de 2020</t>
  </si>
  <si>
    <t>En el manual de contratación se referenciará la guía o procedimiento para el tratamiento de los conflictos de interés</t>
  </si>
  <si>
    <t xml:space="preserve">Establecer el procedimiento interno para el manejo y declaración de conflictos de intereses de conformidad con el artículo 12 de la Ley 1437 de 2011. </t>
  </si>
  <si>
    <t>Comunicación de lineamientos</t>
  </si>
  <si>
    <t xml:space="preserve">Pedagogía </t>
  </si>
  <si>
    <t>Sensibilización y capacitación</t>
  </si>
  <si>
    <t>Realizar estrategias de comunicación (por diferentes medios) y sensibilización relacionadas con los temas de código de Integridad y conflicto de intereses.</t>
  </si>
  <si>
    <t>Comunicaciones</t>
  </si>
  <si>
    <t>Divulgar el Código de buen gobierno e integridad</t>
  </si>
  <si>
    <t>Implementar acciones de capacitación sobre la gestión de conflictos de intereses, su declaración proactiva, el cumplimiento de la Ley 2013 de 2019 y el trámite de los impedimentos y recusaciones de acuerdo al artículo 12 de la Ley 1437 de 2011 a través del plan de capacitación institucional.</t>
  </si>
  <si>
    <t>Talento Humano</t>
  </si>
  <si>
    <t>Realización del curso de integridad, transparencia y lucha contra la corrupción</t>
  </si>
  <si>
    <t>Vincular a los servidores de la entidad al curso de integridad, transparencia y lucha contra la corrupción establecido por Función Pública para dar cumplimiento a la Ley 2016 de 2020.</t>
  </si>
  <si>
    <t>Coordinadora de Talento humano</t>
  </si>
  <si>
    <t>31 de diciembre de 2020</t>
  </si>
  <si>
    <t>Vincular a los contratistas de la entidad al curso de integridad, transparencia y lucha contra la corrupción establecido por Función Pública para dar cumplimiento a la Ley 2016 de 2020.</t>
  </si>
  <si>
    <t>Coordinador de Gestión Contractual</t>
  </si>
  <si>
    <t>Seguimiento y evaluación</t>
  </si>
  <si>
    <t>Declaración de bienes, rentas y conflictos de intereses Ley 2013 de 2019</t>
  </si>
  <si>
    <t>Garantizar que el 100% de servidores públicos de la entidad obligados por la Ley 2013 de 2019 publiquen la declaración de bienes, rentas y conflicto de intereses en el aplicativo establecido por Función Pública.</t>
  </si>
  <si>
    <t>Se debe hacer dentro del mes siguiente a declarar renta el plazo último de este año es el 21 de octubre</t>
  </si>
  <si>
    <t>Garantizar que el 100% de contratistas de la entidad obligados por la Ley 2013 de 2019 publiquen la declaración de bienes, rentas y conflicto de intereses en el aplicativo establecido por Función Pública.</t>
  </si>
  <si>
    <t xml:space="preserve">Se debe hacer dentro del mes siguiente a declarar renta el plazo último de este año es el 21 de octubre
Se tendrá en cuenta los contratistas de prestación de servicios </t>
  </si>
  <si>
    <t xml:space="preserve">
Registro de las declaraciones de conflictos de intereses
</t>
  </si>
  <si>
    <t xml:space="preserve">Realizar seguimiento y monitoreo al registro de conflictos de intereses han surtido tramite </t>
  </si>
  <si>
    <t>Subdirectores y Dirección General
En caso de la dirección general Comité de Gestión y desempeño</t>
  </si>
  <si>
    <t xml:space="preserve">Realizar el seguimiento y control a la implementación de las estrategias de gestión preventiva del conflicto de intereses formuladas en la planeación institucional y a la publicación de la declaración de bienes, rentas y conflictos de intereses de los servidores públicos y contratistas que se encuentran obligados por la ley 2013 de 2019, a través de las dependencias de control interno. </t>
  </si>
  <si>
    <t>Unidad de control interno</t>
  </si>
  <si>
    <t>3.1</t>
  </si>
  <si>
    <t>SE MODIFICA PARA INCLUIR LAS METAS RELACIONADAS A LA ESTRATEGIA DE GESTIÓN DE CONFLICTO DE INTERESES APROBADA EN SESIÓN 5 DEL COMITÉ INSTITUCIONAL DE GESTIÓN Y DESEMPEÑO</t>
  </si>
  <si>
    <t>N/A</t>
  </si>
  <si>
    <t>ENTREGABLES (Sustantivos)</t>
  </si>
  <si>
    <t>CANTIDAD PLANEADA ENTREGABLES</t>
  </si>
  <si>
    <t>CANTIDAD TRIMESTRE 1</t>
  </si>
  <si>
    <t>CANTIDAD TRIMESTRE 2</t>
  </si>
  <si>
    <t>CANTIDAD TRIMESTRE 3</t>
  </si>
  <si>
    <t>CANTIDAD TRIMESTRE 4</t>
  </si>
  <si>
    <t>REALIZAR UNA ACCIÓN PEDAGÓGICA SOBRE LA IMPORTANCIA DE LA SUPERVISIÓN DE LA CONTRATACIÓN</t>
  </si>
  <si>
    <t>LEVANTAMIENTO DE LA INFORMACIÓN NECESARIA PARA LA ELABORACIÓN DE LA POLÍTICA</t>
  </si>
  <si>
    <t>DOCUMENTO BORRADOR DE LA POLÍTICA DE INTERNACIONALIZACIÓN</t>
  </si>
  <si>
    <t>APROBACIÓN Y DIVULGACIÓN DE LA POLÍTICA</t>
  </si>
  <si>
    <t xml:space="preserve">1 PROYECTO CONJUNTO </t>
  </si>
  <si>
    <t>1 PROYECTO CONJUNTO</t>
  </si>
  <si>
    <t>DIAGNÓSTICO IDENTIFICANDO LOS DOCUMENTOS FALTANTES
UNA GUÍA PARA EL TRAMITÉ DE APLICACIÓN DE VISA DE TRABAJO Y PERMISOS RELACIONADOS CON CONTRATACIÓN DE PERSONAL EXTRANJERO.</t>
  </si>
  <si>
    <t>ENTREGAR UNA ESTRATEGIA DE COMUNICACIÓN INTERNA Y UNA EXTERNA. ASÍ COMO LA EVIDENCIA DE MÍNIMO TRES REUNIONES DE SEGUIMIENTO CON EL EQUIPO DE COMUNICACIONES Y PRENSA
INFORME DONDE SE RELACIONEN 25 EVENTOS DIVULGADOS Y/O CUBIERTOS POR LA OFICINA DE COMUNICACIONES Y PRENSA</t>
  </si>
  <si>
    <t>EVIDENCIA DE MÍNIMO TRES REUNIONES DE SEGUIMIENTO CON EL EQUIPO DE COMUNICACIONES Y PRENSA
INFORME DONDE SE RELACIONEN 25 EVENTOS DIVULGADOS Y/O CUBIERTOS POR LA OFICINA DE COMUNICACIONES Y PRENSA</t>
  </si>
  <si>
    <t>INFORME DONDE SE RELACIONEN 20 CONTENIDOS MULTIMEDIA EN LOS CANALES DE COMUNICACIÓN DIGITAL DEL ICC</t>
  </si>
  <si>
    <t xml:space="preserve">RELACIÓN DE LOS TEMAS DIVULGADOS EN LOS CANALES DE COMUNICACIÓN INTERNA. 20 CONTENIDOS. </t>
  </si>
  <si>
    <t>UN REPORTE DE SEGUIMIENTO CUATRIMESTRAL PUBLICADOS EN LA PÁGINA WEB DEL INSTITUTO CARO Y CUERVO Y DIVULGADO AL INTERIOR DE LA ENTIDAD PARCIAL</t>
  </si>
  <si>
    <t>UN REPORTE DE SEGUIMIENTO CUATRIMESTRAL PUBLICADOS EN LA PÁGINA WEB DEL INSTITUTO CARO Y CUERVO Y DIVULGADO AL INTERIOR DE LA ENTIDAD</t>
  </si>
  <si>
    <t>SEGÚN LO RECIBIDO</t>
  </si>
  <si>
    <t>1 CAMPAÑA</t>
  </si>
  <si>
    <t>IMPRESIÓN Y ACABADOS
(8 PUBLICACIONES)</t>
  </si>
  <si>
    <t>INICIO DE DIAGRAMACIÓN DE PUBLICACIONES (2 PUBLICACIONES)</t>
  </si>
  <si>
    <t>ENTREGA DE 2 PUBLICACIONES Y SUBIDAS EN MICROSITIO DE SELLO EDITORIAL</t>
  </si>
  <si>
    <t>IMPRESIÓN Y ACABADOS 
(4 PUBLICACIONES)</t>
  </si>
  <si>
    <t>ENTREGA DE 4 PUBLICACIONES A ALMACÉN CON RESOLUCIÓN DE PVP</t>
  </si>
  <si>
    <t>REVISIÓN DEL DISEÑO Y APROBACIÓN DEL PROCESO Y PROCEDIMIENTO</t>
  </si>
  <si>
    <t>29 INFORMES</t>
  </si>
  <si>
    <t>25 INFORMES</t>
  </si>
  <si>
    <t>26 INFORMES</t>
  </si>
  <si>
    <t>23 INFORMES</t>
  </si>
  <si>
    <t xml:space="preserve">1 INFORME DEL PRIMER TRIMESTRE CON ACCIONES DE MEJORA </t>
  </si>
  <si>
    <t>1 INFORME DEL SEGUNDO TRIMESTRE CON ACCIONES DE MEJORA</t>
  </si>
  <si>
    <t>1 INFORME DEL TERCER TRIMESTRE CON ACCIONES DE MEJORA</t>
  </si>
  <si>
    <t>1 INFORME DEL TERCER TRIMESTRE CON ACCIONES DE MEJORA Y ACUERDOS DE TRASLADO</t>
  </si>
  <si>
    <t xml:space="preserve">1 INFORME DE COMPILACIÓN Y ANÁLISIS DE EVALUACIONES DE ESTUDIANTES PARA RENOVACIÓN DE MAESTRÍA EN ESTUDIOS EDITORIALES                                      </t>
  </si>
  <si>
    <t xml:space="preserve"> 1  INFORME DE COMPILACIÓN Y ANÁLISIS DE EVALUACIONES DE ESTUDIANTES PARA RENOVACIÓN DE MAESTRÍA DE ESPAÑOL COMO LENGUA EXTRANJERA                                                            </t>
  </si>
  <si>
    <t xml:space="preserve">1 PRIMER DOCUMENTO DE AUTOEVALUACIÓN PARA RENOVACIÓN DE REGISTRO CALIFICADO  MAESTRÍA EN ESCRITURA CREATIVA </t>
  </si>
  <si>
    <t xml:space="preserve">1  INFORME PARA APRECIACIÓN DE CONDICIONES INICIALES (DE PROGRAMA) PARA ACREDITACIÓN  MAESTRÍA EN LITERATURA Y CULTURA </t>
  </si>
  <si>
    <t xml:space="preserve">REALIZAR LAS III JORNADAS INTERNACIONALES DE INVESTIGACIÓN LINGÜÍSTICA JOSÉ JOAQUÍN MONTES GIRALDO. ESTA VERSIÓN TIENE COMO OBJETIVO MOSTRAR A LA COMUNIDAD ACADÉMICA LOS RESULTADOS DE LOS PROYECTOS DEL GRUPO DE INVESTIGACIÓN EN LINGÜÍSTICA DEL INSTITUTO CARO Y CUERVO, DE LOS DOCENTES DE LA MAESTRÍA EN LINGÜÍSTICA Y, MÁS IMPORTANTE, DE LOS ESTUDIANTES Y EGRESADOS. SOPORTES: INSCRIPCIONES EN ACADEMUSOFT Y EL REPORTE CONTABLE DEL ÁREA FINANCIERA                                   </t>
  </si>
  <si>
    <t xml:space="preserve">RESOLUCIÓN Y EL DOCUMENTO DE LA POLÍTICA </t>
  </si>
  <si>
    <t>REALIZAR ANTE EL MEN LOS TRÁMITES NECESARIOS PARA CAMBIAR LA PERIODICIDAD DE LA MAESTRÍA EN LINGÜÍSTICA DE UN PROGRAMA BIENAL A UN PROGRAMA ANUAL</t>
  </si>
  <si>
    <t>LATÍN I : 25 CUPOS  
GRIEGO I: 25 CUPOS
LATÍN III: 15 CUPOS 
LENGUAS NATIVAS VIRTUAL: 90 CUPOS
ARGUMENTACIÓN PARA LA CIUDADANÍA  VIRTUAL: 90 CUPOS</t>
  </si>
  <si>
    <t>LATÍN II: 25 CUPOS
GRIEGO II 25 CUPOS
TRADUCCIÓN DE TEXTOS LITERARIOS DEL FRANCES: 15 CUPOS</t>
  </si>
  <si>
    <t>LENGUAS NATIVAS VIRTUAL: 90 CUPOS
ARGUMENTACIÓN PARA LA CIUDADANÍA  VIRTUAL: 90 CUPOS</t>
  </si>
  <si>
    <t>INSCRIPCIÓN EN LA PLATAFORMA SUIT DEL TRÁMITE A DESMATERIZALIZAR</t>
  </si>
  <si>
    <t>SEGUIR EL ACOMPAÑAMIENTO QUE BRINDE FUNCIÓN PÚBLICA DE ACUERDO A LAS DIRECTRICES ESTABLECIDAS PARA EL SUIT</t>
  </si>
  <si>
    <t>AJUSTAR LA RESOLUCIÓN DE COSTOS PECUNIARIOS DE ACUERDO AL RESULTADO DE DESMATERIALIZACIÓN DEL TRÁMITE</t>
  </si>
  <si>
    <t>- ESTUDIO DE MERCADOS Y ESTUDIOS PREVIOS.
'- REVISTAS SUSCRITAS Y DISPONIBLES PARA LA CONSULTA DE LOS USUARIOS EN LA WEB INSTITUCIONAL.</t>
  </si>
  <si>
    <t>- REVISTAS SUSCRITAS Y DISPONIBLES PARA LA CONSULTA DE LOS USUARIOS EN LA WEB INSTITUCIONAL.</t>
  </si>
  <si>
    <t>'- REVISTAS SUSCRITAS Y DISPONIBLES PARA LA CONSULTA DE LOS USUARIOS EN LA WEB INSTITUCIONAL.</t>
  </si>
  <si>
    <t>ESTUDIO PREVIO Y CONTRATACIÓN DE LA RENOVACIÓN DE LA BASE DE DATOS JSTOR</t>
  </si>
  <si>
    <t>ESTUDIO PREVIO Y CONTRATACIÓN DE LA RENOVACIÓN DE LA BASE DE DATOS MLA
- BASE DE DATOS SUSCRITA Y DISPONIBLE PARA LA CONSULTA DE LOS USUARIOS EN LA WEB INSTITUCIONAL.</t>
  </si>
  <si>
    <t>ESTUDIO PREVIO Y CONTRATACIÓN DE LA RENOVACIÓN DE LA BASE DE DATOS DIALNET PLUS, DISSERTATION &amp; THESIS
- BASE SE DATOS SUSCRITA Y DISPONIBLE PARA LA CONSULTA DE LOS USUARIOS EN LA WEB INSTITUCIONAL.</t>
  </si>
  <si>
    <t>- BASE SE DATOS SUSCRITA Y DISPONIBLE PARA LA CONSULTA DE LOS USUARIOS EN LA WEB INSTITUCIONAL.</t>
  </si>
  <si>
    <t>- HERRAMIENTAS DISPONIBLES PARA EL ACCESO DEL PERSONAL BIBLIOTECARIO.
- INCORPORACIÓN DE 15 AUTORIDADES DE TEMAS A LA BASE DE DATOS BIBLIOGRÁFICA KOHA.</t>
  </si>
  <si>
    <t>- RENOVACIÓN DE LA HERRAMIENTA BIBLIOTECARIA RDA Y ARMARC DISPONIBLES PARA EL ACCESO DEL PERSONAL DE LA BIBLIOTECA.
- INCORPORACIÓN DE 15 AUTORIDADES DE TEMAS A LA BASE DE DATOS BIBLIOGRÁFICA KOHA.</t>
  </si>
  <si>
    <t>LEVANTAMIENTO Y ORGANIZACIÓN DEL INVENTARIO - 1.301 ARTÍCULOS DE PRENSA CORRESPONDIENTES A LAS MISCELANEAS DEL  ARCHIVO DE HELCÍAS MARTÁN GÓNGORA.</t>
  </si>
  <si>
    <t>- SISTEMA FUNCIONANDO Y DISPONIBLE.</t>
  </si>
  <si>
    <t>ACTUALIZACIÓN DE LA NUEVA VERSIÓN DEL SISTEMA BIBLIOGRÁFICO Y DISPOSICIÓN DEL SISTEMA EN FUNCIONAMIENTO PARA LA CONSULTA DE LOS USUARIOS</t>
  </si>
  <si>
    <t xml:space="preserve">- ESTADÍSTICAS USO DE RECURSOS BIBLIOGRÁFICOS QUE EVIDENCIA LA CONTINUIDAD A LA PRESTACIÓN DE LOS SERVICIOS BIBLIOTECARIOS.
- SOCIALIZACIÓN A LOS ESTUDIANTES SOBRE EL USO DE LOS RECURSOS BIBLIOGRÁFICOS Y SERVICIOS.
                                                                                                                                                                                                                                                         </t>
  </si>
  <si>
    <t>ESTADÍSTICAS USO DE RECURSOS BIBLIOGRÁFICOS QUE EVIDENCIA LA CONTINUIDAD A LA PRESTACIÓN DE LOS SERVICIOS BIBLIOTECARIOS.</t>
  </si>
  <si>
    <t>- APLICACIÓN DE LA ENCUESTA DE SATISFACCIÓN.
- DAR CONTINUIDAD A LA PRESTACIÓN DE LOS SERVICIOS BIBLIOTECARIOS.</t>
  </si>
  <si>
    <t>10 OBJETOS INVESTIGADOS</t>
  </si>
  <si>
    <t xml:space="preserve">250 REGISTROS </t>
  </si>
  <si>
    <t>8 CONTENIDOS PUBLICADOS</t>
  </si>
  <si>
    <t>7 CONTENIDOS PUBLICADOS</t>
  </si>
  <si>
    <t>5 SENSIBILIZACIONES</t>
  </si>
  <si>
    <t>7 SENSIBILIZACIONES</t>
  </si>
  <si>
    <t>TODAS LAS COMUNICACIONES OFICIALES RECIBIDAS, DEBEN ESTAR RADICADAS.</t>
  </si>
  <si>
    <t>TODAS LAS COMUNICACIONES OFICIALES RECIBIDAS, DEBEN ESTAR RADICADAS</t>
  </si>
  <si>
    <t>TODAS LAS SOLICITUDES DE DOCUMENTOS E INFORMACIÓN DEBEN ESTAR ATENDIDAS</t>
  </si>
  <si>
    <t>8.333 DOCUMENTOS DIGITALIZADOS</t>
  </si>
  <si>
    <t>FORMATO ACTUALIZADO Y APLICADO</t>
  </si>
  <si>
    <t>DIAGNÓSTICO DOCUMENTAL DEL PGD VIGENTE</t>
  </si>
  <si>
    <t>APLICACIÓN DE LAS TRD CONVALIDADAS</t>
  </si>
  <si>
    <t>PROPUESTA DEL DOCUMENTO PGD</t>
  </si>
  <si>
    <t>APROBACIÓN DEL DOCUMENTO</t>
  </si>
  <si>
    <t>REPORTE DE MONITOREO A LOS PLANES DE MEJORAMIENTO - PRIMER TRIMESTRE</t>
  </si>
  <si>
    <t>REPORTE DE MONITOREO A LOS PLANES DE MEJORAMIENTO - SEGUNDO TRIMESTRE</t>
  </si>
  <si>
    <t>REPORTE DE MONITOREO A LOS PLANES DE MEJORAMIENTO - CUARTO TRIMESTRE</t>
  </si>
  <si>
    <t>DISEÑO DE LAS PIEZAS PARA DOS (2) COMUNICACIONES INTERNAS</t>
  </si>
  <si>
    <t>AJUSTES SI SE REQUIERE</t>
  </si>
  <si>
    <t>ENVÍO DE LAS PIEZAS DE COMUNICACIÓN INTERNA VALIDADAS A LOS SERVIDORES PÚBLICOS DEL ICC</t>
  </si>
  <si>
    <t>1. RETOMAR EL CONTACTO EN EL MARCO PROCESO DE ACOMPAÑAMIENTO CON LA ESCUELA SUPERIOR DE ADMINISTRACIÓN PÚBLICA Y EL DEPARTAMENTO ADMINISTRATIVO DE LA FUNCIÓN PÚBLICA</t>
  </si>
  <si>
    <t>2. CREAR UN GRUPO INTERDISCIPLINARIO AL INTERIOR DEL INSTITUTO CARO Y CUERVO PARA EL DESARROLLO DE LAS ACCIONES Y RECOMENDACIONES</t>
  </si>
  <si>
    <t>3. CONSOLIDAR LA PROPUESTA DE REGULARIZACIÓN DE LA CONTRATACIÓN DE DOCENTES, INVESTIGADORES Y PERSONAL ADMINISTRATIVO.</t>
  </si>
  <si>
    <t>MESAS DE TRABAJO CON LOS PROCESOS PARA LA CONSTRUCCIÓN DEL MAPA DE RIESGOS DE CORRUPCIÓN</t>
  </si>
  <si>
    <t>COSOLIDAR EL MAPA DE RIESGOS DE CORRUPCIÓN</t>
  </si>
  <si>
    <t>APROBAR EL MAPA DE RIESGOS DE CORRUPCIÓN</t>
  </si>
  <si>
    <t>PUBLICAR Y SOCIALIZAR MATRIZ DE RIESGOS DE CORRUPCIÓN PAGINA WEB</t>
  </si>
  <si>
    <t>LISTA DE DIRECTRICES DE LA AGENCIA NACIONAL DE DEFENSA JURÍDICA DEL ESTADO</t>
  </si>
  <si>
    <t>LISTA DE NORMAS RELACIONADAS CON LA META</t>
  </si>
  <si>
    <t>PROYECTO DE POLÍTICA DE DEFENSA DE LA ENTIDAD</t>
  </si>
  <si>
    <t>APROBACIÓN DE LA POLÍTICA DE DEFENSA DE LA ENTIDAD EN CASO DE SER DEMANDADA</t>
  </si>
  <si>
    <t xml:space="preserve">LISTA DE MEDIDAS APROBADAS POR EL COMITÉ DE DEFENSA </t>
  </si>
  <si>
    <t>LISTA DE ACCIONES EJECUTADAS SEGÚN LAS MEDIDAS APROBADAS</t>
  </si>
  <si>
    <t>ANÁLISIS DE RESULTADOS Y MEJORAMIENTO DE ACCIONES</t>
  </si>
  <si>
    <t>REPORTE A LA AGENCIA NACIONAL DE DEFENSA JURÍDICA DEL ESTADO.</t>
  </si>
  <si>
    <t>REVISIÓN ACTIVOS DE INFORMACIÓN PARA LA ACTUALIZACIÓN DEL ÍNDICE DE INFORMACIÓN RESERVADA Y CLASIFICADA</t>
  </si>
  <si>
    <t>PROPUESTA DE ACTUALIZACIÓN DEL ÍNDICE DE INFORMACIÓN RESERVADA Y CLASIFICADA
APROBACIÓN DE LA ACTUALIZACIÓN DEL  ÍNDICE DE INFORMACIÓN RESERVADA Y CLASIFICADA
PUBLICACIÓN DEL  ÍNDICE DE INFORMACIÓN RESERVADA Y CLASIFICADA ACTUALIZADO</t>
  </si>
  <si>
    <t>DOCUMENTO CON LAS ACTIVIDADES DE GESTIÓN REALIZADAS EN EL ICC, PUBLICADO EN LA PÁGINA WEB EN EL ESPACIO DE TRANSPARENCIA Y ACCESO A LA INFORMACIÓN PÚBLICA</t>
  </si>
  <si>
    <t>DOS ACCIONES DE INFORMACIÓN IMPLEMENTADAS</t>
  </si>
  <si>
    <t>2 PIEZAS COMUNICATIVAS PUBLICADAS CON INFORMACIÓN DE LA GESTIÓN MISIONAL A TRAVÉS DE REDES SOCIALES, PÁGINA WEB Y MICROSITIO</t>
  </si>
  <si>
    <t>PLAN DE MEJORAMIENTO SUSCRITO, CON LOS RESULTADOS DE LA EVALUACIÓN DE LA RENDICIÓN DE CUENTAS</t>
  </si>
  <si>
    <t>FORMATOS  INTERNOS DE REPORTE DE INFORMACIÓN PARA LA RENDICIÓN DE CUENTAS ESTANDARIZADOS PARA LA SUBDIRECCIÓN ACADEMICA Y SUBDIRECCIÓN ADMINISTRATIVA</t>
  </si>
  <si>
    <t>EVALUACIÓN SOCIALIZADA DE LA ESTRATEGIA DE RENDICIÓN DE CUENTAS</t>
  </si>
  <si>
    <t>ESTRATEGIA VALIDADA CON LA CIUDADANÍA</t>
  </si>
  <si>
    <t>DOS ACCIONES DE DIÁLOGO IMPLEMENTADAS</t>
  </si>
  <si>
    <t xml:space="preserve">SONDEO PARA LA PROMOCIÓN DE LA PARTICIPACIÓN EN EL PROCESO DE RENDICIÓN DE CUENTAS PUBLICADO </t>
  </si>
  <si>
    <t xml:space="preserve">TALLER DE CONSTRUCCIÓN DE METODOLOGÍA
</t>
  </si>
  <si>
    <t>BORRADOR DEL DOCUMENTO</t>
  </si>
  <si>
    <t>DOCUMENTO PRESENTADO PARA APROBACIÓN</t>
  </si>
  <si>
    <t>RESOLUCIÓN ACTUALIZADA, APROBADA Y PUBLICADA</t>
  </si>
  <si>
    <t>3. DESPLIEGUE DE LA ACTIVIDAD</t>
  </si>
  <si>
    <t xml:space="preserve">APROBAR Y PUBLICAR EL DOCUMENTO FINAL DE CARACTERIZACIÓN </t>
  </si>
  <si>
    <t>TALLER DE CONSTRUCCIÓN DE METODOLOGÍA</t>
  </si>
  <si>
    <t>DOCUMENTO PRESENTADO PARA APROBACIÓN - GUÍA</t>
  </si>
  <si>
    <t>1, DISEÑAR LA ACTIVIDAD</t>
  </si>
  <si>
    <t>2, ESTABLECER PARTICIPANTES
3, DESPLIEGUE DE LA ACTIVIDAD
4, ANÁLISIS DE LA ACTIVIDAD</t>
  </si>
  <si>
    <t xml:space="preserve"> CRONOGRAMA 
2 CÁPSULAS  01/03/2020</t>
  </si>
  <si>
    <t xml:space="preserve">ENTREGA  DE LOS 2 VIDEOS   </t>
  </si>
  <si>
    <t>ENTREGA  DE LOS 2 VIDEOS</t>
  </si>
  <si>
    <t xml:space="preserve">ENTREGA  DE LOS 2 VIDEOS  </t>
  </si>
  <si>
    <t xml:space="preserve">ENTREGA  DE LOS 2 VIDEOS </t>
  </si>
  <si>
    <t>OCTUBRE
5/102020
13/10/2020
19/10/2020
26/10/2020
NOVIEMBRE
03/11/2020
09/11/2020
17/11/2020
23/11/2020
DICIEMBRE
01/12/2020
07/12/2020
14/12/2020
18/12/2020</t>
  </si>
  <si>
    <t>ELABORACIÓN DEL DOCUMENTO DE PROTOCOLO DE SERVICIO</t>
  </si>
  <si>
    <t>SOCIALIZACIÓN DEL DOCUMENTOS A LÁS ÁREAS MISIONALES</t>
  </si>
  <si>
    <t>ELABORACIÓN DEL DOCUMENTO DE LINEAMIENTO DE RESPUESTA</t>
  </si>
  <si>
    <t xml:space="preserve">SOCIALIZACIÓN DEL DOCUMENTO DE LINEAMIENTOS DE RESPUESTA A CORREOS ELECTRÓNICOS </t>
  </si>
  <si>
    <t>RECOLECCIÓN DE INFORMACIÓN EN EL INSTRUMENTO DISEÑADO POR SERVICIO AL CIUDADANO</t>
  </si>
  <si>
    <t>2. PROCESAMIENTO DE INFORMACIÓN
3. DISEÑO DEL PORTAFOLIO DE SERVICIOS</t>
  </si>
  <si>
    <t>4. APROBACIÓN DEL PORTAFOLIO
5. DIVULGACIÓN DEL PORTAFOIO</t>
  </si>
  <si>
    <t>1) SEGUIMIENTO A LA EVALUACIÓN DEL DESEMPEÑO 
2) ELABORACIÓN DEL PLAN DE INCENTIVOS INSTITUCIONALES 
3) ADOPCIÓN MEDIANTE ACTO ADMINISTRATIVO DEL SISTEMA DE ESTIMULOS</t>
  </si>
  <si>
    <t xml:space="preserve">ENTREGA DE INCENTIVOS </t>
  </si>
  <si>
    <t xml:space="preserve">1)TABULACIÓN DEL DIAGNÓSTICO  DE NECESIDADES CON BASE EN UN INSTRUMENTO DE RECOLECCIÓN DE INFORMACIÓN APLICADO A LOS SERVIDORES PÚBLICOS DE LA ENTIDAD TENIENDO EN CUENTA ACTIVIDADES: DEPORTIVOS, RECREATIVOS Y VACACIONALES, ARTÍSTICOS Y CULTURALES, PROMOCIÓN Y PREVENCIÓN DE LA SALUD, EDUCACIÓN EN ARTES Y ARTESANÍAS, PROMOCIÓN DE PROGRAMAS DE VIVIENDA, CLIMA LABORAL, CAMBIO ORGANIZACIONAL, ADAPTACIÓN LABORAL, PREPARACIÓN A LOS PREPENSIONADOS PARA EL RETIRO DEL SERVICIO, CULTURA ORGANIZACIONAL, TRABAJO EN EQUIPO, LA CAPACIDAD PROFESIONAL, EL AMBIENTE FÍSICO, MANEJO DE CONFLICTOS 
2) PROYECCIÓN DEL ACTO ADMINISTRATIVO POR EL CUAL SE APRUEBA EL PLAN DE BIENESTAR 
3) PUBLICACIÓN DEL PLAN EN EL ESPACIO DE TRANSPARENCIA DEL LA PAGINA WED DEL INSTITUTO 
4) CRONOGRAMA DE ACTIVIDADES </t>
  </si>
  <si>
    <t xml:space="preserve">1) ELABORACIÓN DEL LOS ESTUDIOS PREVIOS 
2) EJECUCIÓN DEL PLAN SEGÚN PROGRAMACIÓN 
3) INFORME TRIMESTRAL DE ACTIVIDADES REALIZADAS REPORTADO A CONTROL INTERNO  </t>
  </si>
  <si>
    <t xml:space="preserve">1) EJECUCIÓN DEL PLAN SEGÚN PROGRAMACIÓN 
2) INFORME TRIMESTRAL DE ACTIVIDADES REALIZADAS REPORTADO A CONTROL INTERNO  </t>
  </si>
  <si>
    <t>1)PLAN DE TRABAJO DE SST 2020
2)CAPACITACIÓN PARA BRIGADISTAS
3) CAPACITACIÓN A COPASST</t>
  </si>
  <si>
    <t xml:space="preserve">7) PROGRAMA  DE ESTILO DE VIDA Y ENTORNO DE TRABAJO SALUDABLE, PREVENCIÓN DE ALCOHOL Y DROGAS,REVISIÓN JUNTO CON LA POLÍTICA
8) PREPARACIÓN Y DESARROLLO DE LA SEMANA DE LA SALUD
9) ENTREGA DE ELEMENTOS DE PROTECCIÓN PERSONAL - SOPORTES DE LOS FORMATOS DE ENTREGA </t>
  </si>
  <si>
    <t xml:space="preserve"> * MAQUETACIÓN DIPLOMADO 1 FASE 2
* CARGA DE CONTENIDOS DIPLOMADO 1 FASE 2 
* CRONOGRAMA DE TRABAJO DEL SEGUNDO DIPLOMADO VIRTUAL y DISEÑO TERCER DIPLOMADO</t>
  </si>
  <si>
    <t>COPIA AULA VIRTUAL PARA PREPARAR LA COHORTE</t>
  </si>
  <si>
    <t>INSCRIPCIÓN DE ESTUDIANTES
TABULACIÓN DE LAS ENCUESTAS
COPIA AULA VIRTUAL PARA PREPARAR LA COHORTE</t>
  </si>
  <si>
    <t>* DISEÑO DE LA ARQUITECTURA DE LA PÁGINA WEB</t>
  </si>
  <si>
    <t>LISTADO DE LAS BASES DE DATOS CON QUE CUENTA LA ENTIDAD</t>
  </si>
  <si>
    <t>* MODELO ENTIDAD RELACIÓN BASES DE DATOS PRINCIPALES
* DICCIONARIO DE DATOS DE LAS TABLAS PRINCIPALES
* PUESTA EN PRUEBAS Y PRODUCCIÓN DE LAS BASES DE DATOS CON LOS SISTEMAS DE INFORMACIÓN SELECCIONADOS</t>
  </si>
  <si>
    <t>* MODELO ENTIDAD RELACIÓN BASES DE DATOS SECUNDARIAS
* DICCIONARIO DE DATOS DE LAS TABLAS SECUNDARIAS
* PUESTA EN PRUEBAS Y PRODUCCIÓN DE LAS BASES DE DATOS CON LOS SISTEMAS DE INFORMACIÓN SELECCIONADOS</t>
  </si>
  <si>
    <t>* MODELO ENTIDAD RELACIÓN BASES DE DATOS TERCIARIAS 
* DICCIONARIO DE DATOS DE LAS TABLAS TERCIARIAS</t>
  </si>
  <si>
    <t>CRONOGRAMA DE ACTIVIDADES PARA ASOCIAR A LA ENTIDAD A GOV.CO</t>
  </si>
  <si>
    <t>PUESTA EN MARCHA DE LOS TRÁMITES FASE 1</t>
  </si>
  <si>
    <t>DOCUMENTO ACTUALIZACIÓN CARGA FASE 1</t>
  </si>
  <si>
    <t>DOCUMENTO ACTUALIZACIÓN CARGA FASE 2</t>
  </si>
  <si>
    <t>DOCUMENTO ACTUALIZACIÓN CARGA FASE 3</t>
  </si>
  <si>
    <t>CRONOGRAMA DE TRABAJO
REQUERIMIENTO</t>
  </si>
  <si>
    <t>DISEÑO FASE 1
PROTOTIPO FASE 1</t>
  </si>
  <si>
    <t xml:space="preserve">* MODELO ENTIDAD RELACIÓN BASES DE DATOS 
* DICCIONARIO DE DATOS DE LAS TABLAS </t>
  </si>
  <si>
    <t>ALISTAMIENTO  Y REVISIÓN EN AMBIENTE DE PRUEBAS Y PUESTA EN PRODUCCIÓN DEL SIGICC</t>
  </si>
  <si>
    <t>REQUERIMIENTO
CRONOGRAMA DE TRABAJO</t>
  </si>
  <si>
    <t>ALISTAMIENTO  Y REVISIÓN EN AMBIENTE DE PRUEBAS Y PUESTA EN PRODUCCIÓN DEL LEXICC</t>
  </si>
  <si>
    <t xml:space="preserve"> APROBACIÓN DE DISEÑO Y LOGO
GENERACIÓN Y CONFIGURACIÓN DE LAS BASES DE DATOS
CONFIGURACIÓN CMS</t>
  </si>
  <si>
    <t>CONFIGURACIÓN DEL SERVIDOR</t>
  </si>
  <si>
    <t>CONFIGURACIÓN DE LOS SERVICIOS SOPORTADOS POR SERVIDORES</t>
  </si>
  <si>
    <t>CRONOGRAMA DE TRABAJO IPV6
FASE1: PLANEACIÓN DE IPV6
FASE 1.1: DIAGNÓSTICO DE LA SITUACIÓN ACTUAL ICC 40%</t>
  </si>
  <si>
    <t>FASE 1.1: DIAGNÓSTICO DE LA SITUACIÓN ACTUAL ICC 60%
FASE 1.2: ENTREGABLES MINTIC</t>
  </si>
  <si>
    <t>FASE 2: IMPLEMENTACIÓN DEL PROTOCOLO IPV6
FASE 2.1 DESARROLLO DEL PLAN DE IMPLEMENTACIÓN</t>
  </si>
  <si>
    <t>FASE 2.2. ENTREGABLES MINTIC
FASE 3: PRUEBAS FUNCIONALIDAD IPV6- ENTREGABLES Y AVANCE</t>
  </si>
  <si>
    <t>* SOCIALIZACIÓN CON LOS COORDINADORES DE ACTIVOS DE INFORMACIÓN
* ACOMPAÑAMIENTO A LOS PROCESOS EN LA ACTUALIZACIÓN DE LOS ACTIVOS DE INFORMACIÓN</t>
  </si>
  <si>
    <t>* GENERACIÓN EXCEL PARA LA APROBACIÓN DEL INVENTARIO DE ACTIVOS DE INFORMACIÓN PARA SU PUBLICACIÓN.</t>
  </si>
  <si>
    <t>DOCUMENTO DIAGNÓSTICO DEL ESTADO ACTUAL DE LA ENTIDAD EN TEMAS DE INTEGRIDAD</t>
  </si>
  <si>
    <t xml:space="preserve">ACTIVIDADES DE RETROALIMENTACIÓN Y SENSIBILIZACIÓN QUE PRMITAN PROMOCIONAR Y AFIANZAR LOS CONTENIDOS DEL CÓDIGO </t>
  </si>
  <si>
    <t>EL EQUIPO TÉCNICO DE INTEGRIDAD PROPONE LA ARTÍCULACIÓN DE SUS ACTIVIDADES CON EL PLAN DE ACCIÓN Y SON APROBADOS POR MEDIO DEL CIGD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</si>
</sst>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2" formatCode="_-&quot;$&quot;* #,##0_-;\-&quot;$&quot;* #,##0_-;_-&quot;$&quot;* &quot;-&quot;_-;_-@_-"/>
    <numFmt numFmtId="44" formatCode="_-&quot;$&quot;* #,##0.00_-;\-&quot;$&quot;* #,##0.00_-;_-&quot;$&quot;* &quot;-&quot;??_-;_-@_-"/>
    <numFmt numFmtId="43" formatCode="_-* #,##0.00_-;\-* #,##0.00_-;_-* &quot;-&quot;??_-;_-@_-"/>
    <numFmt numFmtId="164" formatCode="_(&quot;$&quot;\ * #,##0_);_(&quot;$&quot;\ * \(#,##0\);_(&quot;$&quot;\ * &quot;-&quot;_);_(@_)"/>
    <numFmt numFmtId="165" formatCode="_(&quot;$&quot;\ * #,##0.00_);_(&quot;$&quot;\ * \(#,##0.00\);_(&quot;$&quot;\ * &quot;-&quot;??_);_(@_)"/>
    <numFmt numFmtId="166" formatCode="_(&quot;$&quot;\ * #,##0_);_(&quot;$&quot;\ * \(#,##0\);_(&quot;$&quot;\ * &quot;-&quot;??_);_(@_)"/>
    <numFmt numFmtId="167" formatCode="0.00000000"/>
    <numFmt numFmtId="168" formatCode="0.0%"/>
    <numFmt numFmtId="169" formatCode="0.0"/>
    <numFmt numFmtId="170" formatCode="0.000000%"/>
    <numFmt numFmtId="171" formatCode="_(* #,##0_);_(* \(#,##0\);_(* &quot;-&quot;??_);_(@_)"/>
    <numFmt numFmtId="172" formatCode="_-&quot;$&quot;* #,##0.00_-;\-&quot;$&quot;* #,##0.00_-;_-&quot;$&quot;* &quot;-&quot;_-;_-@_-"/>
    <numFmt numFmtId="173" formatCode="_-&quot;$&quot;* #,##0_-;\-&quot;$&quot;* #,##0_-;_-&quot;$&quot;* &quot;-&quot;??_-;_-@_-"/>
  </numFmts>
  <fonts count="45" x14ac:knownFonts="1">
    <font>
      <sz val="11"/>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b/>
      <sz val="11"/>
      <color theme="1"/>
      <name val="Calibri"/>
      <family val="2"/>
      <scheme val="minor"/>
    </font>
    <font>
      <b/>
      <sz val="12"/>
      <color theme="1"/>
      <name val="Calibri"/>
      <family val="2"/>
      <scheme val="minor"/>
    </font>
    <font>
      <sz val="11"/>
      <color rgb="FF000000"/>
      <name val="Calibri"/>
      <family val="2"/>
      <scheme val="minor"/>
    </font>
    <font>
      <b/>
      <sz val="11"/>
      <color rgb="FF000000"/>
      <name val="Calibri"/>
      <family val="2"/>
      <scheme val="minor"/>
    </font>
    <font>
      <b/>
      <sz val="12"/>
      <name val="Calibri"/>
      <family val="2"/>
      <scheme val="minor"/>
    </font>
    <font>
      <b/>
      <sz val="12"/>
      <color theme="0"/>
      <name val="Calibri"/>
      <family val="2"/>
      <scheme val="minor"/>
    </font>
    <font>
      <sz val="12"/>
      <name val="Calibri"/>
      <family val="2"/>
      <scheme val="minor"/>
    </font>
    <font>
      <sz val="8"/>
      <name val="Calibri"/>
      <family val="2"/>
      <scheme val="minor"/>
    </font>
    <font>
      <sz val="12"/>
      <color indexed="8"/>
      <name val="Calibri"/>
      <family val="2"/>
      <scheme val="minor"/>
    </font>
    <font>
      <sz val="11"/>
      <color theme="0"/>
      <name val="Calibri"/>
      <family val="2"/>
      <scheme val="minor"/>
    </font>
    <font>
      <b/>
      <sz val="14"/>
      <color theme="1"/>
      <name val="Arial"/>
      <family val="2"/>
    </font>
    <font>
      <sz val="11"/>
      <color theme="1"/>
      <name val="Arial"/>
      <family val="2"/>
    </font>
    <font>
      <b/>
      <sz val="11"/>
      <color theme="1"/>
      <name val="Arial"/>
      <family val="2"/>
    </font>
    <font>
      <b/>
      <sz val="10"/>
      <color theme="1"/>
      <name val="Verdana"/>
      <family val="2"/>
    </font>
    <font>
      <sz val="10"/>
      <color theme="1"/>
      <name val="Verdana"/>
      <family val="2"/>
    </font>
    <font>
      <u/>
      <sz val="11"/>
      <color theme="10"/>
      <name val="Calibri"/>
      <family val="2"/>
      <scheme val="minor"/>
    </font>
    <font>
      <b/>
      <sz val="16"/>
      <color theme="1"/>
      <name val="Calibri"/>
      <family val="2"/>
      <scheme val="minor"/>
    </font>
    <font>
      <b/>
      <sz val="10"/>
      <color theme="1"/>
      <name val="Calibri"/>
      <family val="2"/>
      <scheme val="minor"/>
    </font>
    <font>
      <sz val="10"/>
      <color theme="1"/>
      <name val="Calibri"/>
      <family val="2"/>
      <scheme val="minor"/>
    </font>
    <font>
      <sz val="12"/>
      <color theme="0" tint="-0.89999084444715716"/>
      <name val="Calibri"/>
      <family val="2"/>
      <scheme val="minor"/>
    </font>
    <font>
      <sz val="11"/>
      <name val="Calibri"/>
      <family val="2"/>
      <scheme val="minor"/>
    </font>
    <font>
      <sz val="12"/>
      <color theme="0"/>
      <name val="Calibri"/>
      <family val="2"/>
      <scheme val="minor"/>
    </font>
    <font>
      <b/>
      <sz val="12"/>
      <color rgb="FF3F3F3F"/>
      <name val="Calibri"/>
      <family val="2"/>
      <scheme val="minor"/>
    </font>
    <font>
      <sz val="12"/>
      <color rgb="FF3F3F76"/>
      <name val="Calibri"/>
      <family val="2"/>
      <scheme val="minor"/>
    </font>
    <font>
      <b/>
      <sz val="12"/>
      <color theme="1"/>
      <name val="Arial"/>
      <family val="2"/>
    </font>
    <font>
      <sz val="12"/>
      <color theme="1"/>
      <name val="Arial"/>
      <family val="2"/>
    </font>
    <font>
      <b/>
      <sz val="12"/>
      <color theme="0"/>
      <name val="Arial"/>
      <family val="2"/>
    </font>
    <font>
      <sz val="11"/>
      <color rgb="FF006100"/>
      <name val="Calibri"/>
      <family val="2"/>
      <scheme val="minor"/>
    </font>
    <font>
      <b/>
      <sz val="10"/>
      <name val="Calibri"/>
      <family val="2"/>
      <scheme val="minor"/>
    </font>
    <font>
      <b/>
      <sz val="11"/>
      <name val="Calibri"/>
      <family val="2"/>
      <scheme val="minor"/>
    </font>
    <font>
      <sz val="12"/>
      <color rgb="FF3F3F3F"/>
      <name val="Calibri"/>
      <family val="2"/>
      <scheme val="minor"/>
    </font>
    <font>
      <b/>
      <sz val="14"/>
      <color theme="1"/>
      <name val="Calibri"/>
      <family val="2"/>
      <scheme val="minor"/>
    </font>
    <font>
      <u/>
      <sz val="11"/>
      <color theme="10"/>
      <name val="Arial"/>
      <family val="2"/>
    </font>
    <font>
      <b/>
      <sz val="11"/>
      <name val="Arial"/>
      <family val="2"/>
    </font>
    <font>
      <b/>
      <sz val="28"/>
      <color theme="0"/>
      <name val="Calibri"/>
      <family val="2"/>
      <scheme val="minor"/>
    </font>
    <font>
      <b/>
      <sz val="26"/>
      <color theme="0"/>
      <name val="Calibri"/>
      <family val="2"/>
      <scheme val="minor"/>
    </font>
    <font>
      <b/>
      <sz val="18"/>
      <color theme="0"/>
      <name val="Calibri"/>
      <family val="2"/>
      <scheme val="minor"/>
    </font>
    <font>
      <b/>
      <sz val="16"/>
      <color theme="0"/>
      <name val="Calibri"/>
      <family val="2"/>
      <scheme val="minor"/>
    </font>
    <font>
      <sz val="12"/>
      <color rgb="FF000000"/>
      <name val="Calibri"/>
      <family val="2"/>
      <scheme val="minor"/>
    </font>
    <font>
      <sz val="12"/>
      <color rgb="FF2F75B5"/>
      <name val="Calibri"/>
      <family val="2"/>
      <scheme val="minor"/>
    </font>
    <font>
      <b/>
      <sz val="12"/>
      <color theme="0" tint="-4.9989318521683403E-2"/>
      <name val="Calibri"/>
      <family val="2"/>
      <scheme val="minor"/>
    </font>
  </fonts>
  <fills count="33">
    <fill>
      <patternFill patternType="none"/>
    </fill>
    <fill>
      <patternFill patternType="gray125"/>
    </fill>
    <fill>
      <patternFill patternType="solid">
        <fgColor theme="9" tint="0.39997558519241921"/>
        <bgColor indexed="64"/>
      </patternFill>
    </fill>
    <fill>
      <patternFill patternType="solid">
        <fgColor theme="0"/>
        <bgColor indexed="64"/>
      </patternFill>
    </fill>
    <fill>
      <patternFill patternType="solid">
        <fgColor rgb="FFFFFFFF"/>
        <bgColor indexed="64"/>
      </patternFill>
    </fill>
    <fill>
      <patternFill patternType="solid">
        <fgColor theme="9" tint="-0.249977111117893"/>
        <bgColor indexed="64"/>
      </patternFill>
    </fill>
    <fill>
      <patternFill patternType="solid">
        <fgColor theme="6" tint="0.59999389629810485"/>
        <bgColor indexed="64"/>
      </patternFill>
    </fill>
    <fill>
      <patternFill patternType="solid">
        <fgColor theme="7" tint="0.39997558519241921"/>
        <bgColor indexed="64"/>
      </patternFill>
    </fill>
    <fill>
      <patternFill patternType="solid">
        <fgColor theme="4"/>
      </patternFill>
    </fill>
    <fill>
      <patternFill patternType="solid">
        <fgColor rgb="FFDBE5F1"/>
        <bgColor indexed="64"/>
      </patternFill>
    </fill>
    <fill>
      <patternFill patternType="solid">
        <fgColor theme="7" tint="0.79998168889431442"/>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79998168889431442"/>
        <bgColor indexed="64"/>
      </patternFill>
    </fill>
    <fill>
      <patternFill patternType="solid">
        <fgColor theme="5" tint="-0.249977111117893"/>
        <bgColor indexed="64"/>
      </patternFill>
    </fill>
    <fill>
      <patternFill patternType="solid">
        <fgColor theme="4" tint="0.79998168889431442"/>
        <bgColor theme="4" tint="0.79998168889431442"/>
      </patternFill>
    </fill>
    <fill>
      <patternFill patternType="solid">
        <fgColor rgb="FFF2F2F2"/>
      </patternFill>
    </fill>
    <fill>
      <patternFill patternType="solid">
        <fgColor theme="8"/>
      </patternFill>
    </fill>
    <fill>
      <patternFill patternType="solid">
        <fgColor theme="8" tint="0.59999389629810485"/>
        <bgColor indexed="65"/>
      </patternFill>
    </fill>
    <fill>
      <patternFill patternType="solid">
        <fgColor theme="4" tint="-0.499984740745262"/>
        <bgColor indexed="64"/>
      </patternFill>
    </fill>
    <fill>
      <patternFill patternType="solid">
        <fgColor rgb="FFC6EFCE"/>
      </patternFill>
    </fill>
    <fill>
      <patternFill patternType="solid">
        <fgColor rgb="FFFFFF00"/>
        <bgColor indexed="64"/>
      </patternFill>
    </fill>
    <fill>
      <patternFill patternType="solid">
        <fgColor theme="7" tint="-0.249977111117893"/>
        <bgColor indexed="64"/>
      </patternFill>
    </fill>
    <fill>
      <patternFill patternType="solid">
        <fgColor rgb="FF00B0F0"/>
        <bgColor indexed="64"/>
      </patternFill>
    </fill>
    <fill>
      <patternFill patternType="solid">
        <fgColor theme="4"/>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4" tint="-0.249977111117893"/>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9" tint="0.79998168889431442"/>
        <bgColor indexed="64"/>
      </patternFill>
    </fill>
  </fills>
  <borders count="48">
    <border>
      <left/>
      <right/>
      <top/>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thin">
        <color auto="1"/>
      </left>
      <right/>
      <top style="thin">
        <color auto="1"/>
      </top>
      <bottom style="thin">
        <color auto="1"/>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bottom/>
      <diagonal/>
    </border>
    <border>
      <left style="medium">
        <color auto="1"/>
      </left>
      <right style="thin">
        <color auto="1"/>
      </right>
      <top/>
      <bottom style="thin">
        <color auto="1"/>
      </bottom>
      <diagonal/>
    </border>
    <border>
      <left style="thin">
        <color auto="1"/>
      </left>
      <right/>
      <top/>
      <bottom style="thin">
        <color auto="1"/>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style="medium">
        <color auto="1"/>
      </left>
      <right style="thin">
        <color auto="1"/>
      </right>
      <top style="medium">
        <color auto="1"/>
      </top>
      <bottom/>
      <diagonal/>
    </border>
    <border>
      <left style="medium">
        <color auto="1"/>
      </left>
      <right style="thin">
        <color auto="1"/>
      </right>
      <top/>
      <bottom style="medium">
        <color auto="1"/>
      </bottom>
      <diagonal/>
    </border>
    <border>
      <left style="thin">
        <color auto="1"/>
      </left>
      <right style="thin">
        <color auto="1"/>
      </right>
      <top/>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thin">
        <color theme="4" tint="0.3999755851924192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auto="1"/>
      </bottom>
      <diagonal/>
    </border>
    <border>
      <left style="thin">
        <color auto="1"/>
      </left>
      <right/>
      <top style="thin">
        <color auto="1"/>
      </top>
      <bottom/>
      <diagonal/>
    </border>
    <border>
      <left/>
      <right/>
      <top style="thin">
        <color auto="1"/>
      </top>
      <bottom/>
      <diagonal/>
    </border>
    <border>
      <left style="medium">
        <color indexed="64"/>
      </left>
      <right/>
      <top style="thin">
        <color auto="1"/>
      </top>
      <bottom style="thin">
        <color auto="1"/>
      </bottom>
      <diagonal/>
    </border>
    <border>
      <left/>
      <right style="thin">
        <color auto="1"/>
      </right>
      <top style="thin">
        <color auto="1"/>
      </top>
      <bottom/>
      <diagonal/>
    </border>
    <border>
      <left style="thin">
        <color rgb="FF3F3F3F"/>
      </left>
      <right style="thin">
        <color rgb="FF3F3F3F"/>
      </right>
      <top style="thin">
        <color rgb="FF3F3F3F"/>
      </top>
      <bottom/>
      <diagonal/>
    </border>
    <border>
      <left style="thin">
        <color theme="0" tint="-0.34998626667073579"/>
      </left>
      <right style="thin">
        <color theme="0" tint="-0.34998626667073579"/>
      </right>
      <top style="thin">
        <color theme="0" tint="-0.34998626667073579"/>
      </top>
      <bottom/>
      <diagonal/>
    </border>
    <border>
      <left/>
      <right style="thin">
        <color indexed="64"/>
      </right>
      <top/>
      <bottom/>
      <diagonal/>
    </border>
    <border>
      <left style="thin">
        <color auto="1"/>
      </left>
      <right style="medium">
        <color auto="1"/>
      </right>
      <top/>
      <bottom style="thin">
        <color auto="1"/>
      </bottom>
      <diagonal/>
    </border>
    <border>
      <left style="medium">
        <color indexed="64"/>
      </left>
      <right style="thin">
        <color auto="1"/>
      </right>
      <top style="medium">
        <color indexed="64"/>
      </top>
      <bottom style="medium">
        <color indexed="64"/>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bottom style="thin">
        <color auto="1"/>
      </bottom>
      <diagonal/>
    </border>
  </borders>
  <cellStyleXfs count="23">
    <xf numFmtId="0" fontId="0" fillId="0" borderId="0"/>
    <xf numFmtId="42" fontId="3" fillId="0" borderId="0" applyFont="0" applyFill="0" applyBorder="0" applyAlignment="0" applyProtection="0"/>
    <xf numFmtId="9" fontId="3" fillId="0" borderId="0" applyFont="0" applyFill="0" applyBorder="0" applyAlignment="0" applyProtection="0"/>
    <xf numFmtId="42" fontId="3" fillId="0" borderId="0" applyFont="0" applyFill="0" applyBorder="0" applyAlignment="0" applyProtection="0"/>
    <xf numFmtId="165" fontId="3" fillId="0" borderId="0" applyFont="0" applyFill="0" applyBorder="0" applyAlignment="0" applyProtection="0"/>
    <xf numFmtId="0" fontId="13" fillId="8" borderId="0" applyNumberFormat="0" applyBorder="0" applyAlignment="0" applyProtection="0"/>
    <xf numFmtId="0" fontId="17" fillId="9" borderId="0" applyNumberFormat="0" applyBorder="0" applyProtection="0">
      <alignment horizontal="center" vertical="center"/>
    </xf>
    <xf numFmtId="164" fontId="3" fillId="0" borderId="0" applyFont="0" applyFill="0" applyBorder="0" applyAlignment="0" applyProtection="0"/>
    <xf numFmtId="49" fontId="18" fillId="0" borderId="0" applyFill="0" applyBorder="0" applyProtection="0">
      <alignment horizontal="left" vertical="center"/>
    </xf>
    <xf numFmtId="0" fontId="19" fillId="0" borderId="0" applyNumberFormat="0" applyFill="0" applyBorder="0" applyAlignment="0" applyProtection="0"/>
    <xf numFmtId="0" fontId="25" fillId="17" borderId="0" applyNumberFormat="0" applyBorder="0" applyAlignment="0" applyProtection="0"/>
    <xf numFmtId="0" fontId="2" fillId="18" borderId="0" applyNumberFormat="0" applyBorder="0" applyAlignment="0" applyProtection="0"/>
    <xf numFmtId="0" fontId="26" fillId="16" borderId="30" applyNumberFormat="0" applyAlignment="0" applyProtection="0"/>
    <xf numFmtId="0" fontId="2" fillId="0" borderId="0"/>
    <xf numFmtId="9" fontId="2" fillId="0" borderId="0" applyFont="0" applyFill="0" applyBorder="0" applyAlignment="0" applyProtection="0"/>
    <xf numFmtId="0" fontId="19" fillId="0" borderId="0" applyNumberFormat="0" applyFill="0" applyBorder="0" applyAlignment="0" applyProtection="0"/>
    <xf numFmtId="0" fontId="1" fillId="0" borderId="0"/>
    <xf numFmtId="9" fontId="1" fillId="0" borderId="0" applyFont="0" applyFill="0" applyBorder="0" applyAlignment="0" applyProtection="0"/>
    <xf numFmtId="0" fontId="1" fillId="18" borderId="0" applyNumberFormat="0" applyBorder="0" applyAlignment="0" applyProtection="0"/>
    <xf numFmtId="0" fontId="31" fillId="20" borderId="0" applyNumberFormat="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cellStyleXfs>
  <cellXfs count="413">
    <xf numFmtId="0" fontId="0" fillId="0" borderId="0" xfId="0"/>
    <xf numFmtId="0" fontId="0" fillId="0" borderId="1" xfId="0" applyBorder="1"/>
    <xf numFmtId="0" fontId="6" fillId="0" borderId="1" xfId="0" applyFont="1" applyBorder="1" applyAlignment="1">
      <alignment vertical="center"/>
    </xf>
    <xf numFmtId="0" fontId="4" fillId="0" borderId="1" xfId="0" applyFont="1" applyBorder="1" applyAlignment="1">
      <alignment horizontal="center" vertical="center"/>
    </xf>
    <xf numFmtId="0" fontId="0" fillId="0" borderId="10" xfId="0" applyBorder="1"/>
    <xf numFmtId="0" fontId="0" fillId="0" borderId="12" xfId="0" applyBorder="1"/>
    <xf numFmtId="0" fontId="0" fillId="0" borderId="5" xfId="0" applyBorder="1"/>
    <xf numFmtId="0" fontId="6" fillId="0" borderId="14" xfId="0" applyFont="1" applyBorder="1" applyAlignment="1">
      <alignment vertical="center"/>
    </xf>
    <xf numFmtId="0" fontId="0" fillId="0" borderId="1" xfId="0" applyFont="1" applyBorder="1" applyAlignment="1">
      <alignment vertical="center"/>
    </xf>
    <xf numFmtId="0" fontId="6" fillId="0" borderId="1" xfId="0" applyFont="1" applyFill="1" applyBorder="1" applyAlignment="1">
      <alignment vertical="center"/>
    </xf>
    <xf numFmtId="0" fontId="6" fillId="0" borderId="1" xfId="0" applyFont="1" applyBorder="1" applyAlignment="1">
      <alignment vertical="center" wrapText="1"/>
    </xf>
    <xf numFmtId="0" fontId="6" fillId="0" borderId="3" xfId="0" applyFont="1" applyBorder="1" applyAlignment="1">
      <alignment vertical="center" wrapText="1"/>
    </xf>
    <xf numFmtId="0" fontId="0" fillId="0" borderId="0" xfId="0" applyFont="1" applyAlignment="1">
      <alignment vertical="center"/>
    </xf>
    <xf numFmtId="0" fontId="0" fillId="0" borderId="3" xfId="0" applyFont="1" applyBorder="1" applyAlignment="1">
      <alignment vertical="center"/>
    </xf>
    <xf numFmtId="0" fontId="0" fillId="0" borderId="1" xfId="0" applyFont="1" applyBorder="1" applyAlignment="1">
      <alignment vertical="center" wrapText="1"/>
    </xf>
    <xf numFmtId="0" fontId="0" fillId="0" borderId="3" xfId="0" applyFont="1" applyBorder="1" applyAlignment="1">
      <alignment vertical="center" wrapText="1"/>
    </xf>
    <xf numFmtId="0" fontId="0" fillId="0" borderId="0" xfId="0" applyFont="1" applyAlignment="1">
      <alignment vertical="center" wrapText="1"/>
    </xf>
    <xf numFmtId="0" fontId="6" fillId="4" borderId="3" xfId="0" applyFont="1" applyFill="1" applyBorder="1" applyAlignment="1">
      <alignment vertical="center" wrapText="1"/>
    </xf>
    <xf numFmtId="0" fontId="6" fillId="4" borderId="1" xfId="0" applyFont="1" applyFill="1" applyBorder="1" applyAlignment="1">
      <alignment horizontal="left" vertical="center" wrapText="1"/>
    </xf>
    <xf numFmtId="0" fontId="7" fillId="0" borderId="1" xfId="0" applyFont="1" applyBorder="1" applyAlignment="1">
      <alignment horizontal="center" vertical="center"/>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15" xfId="0" applyFont="1" applyBorder="1" applyAlignment="1">
      <alignment horizontal="center" vertical="center"/>
    </xf>
    <xf numFmtId="0" fontId="4" fillId="0" borderId="3" xfId="0" applyFont="1" applyBorder="1" applyAlignment="1">
      <alignment horizontal="center" vertical="center"/>
    </xf>
    <xf numFmtId="0" fontId="0" fillId="0" borderId="13" xfId="0" applyFont="1" applyBorder="1" applyAlignment="1">
      <alignment vertical="center"/>
    </xf>
    <xf numFmtId="0" fontId="0" fillId="0" borderId="2" xfId="0" applyFont="1" applyBorder="1" applyAlignment="1">
      <alignment vertical="center"/>
    </xf>
    <xf numFmtId="0" fontId="5" fillId="3" borderId="1" xfId="0" applyFont="1" applyFill="1" applyBorder="1" applyAlignment="1">
      <alignment vertical="center" wrapText="1"/>
    </xf>
    <xf numFmtId="0" fontId="5" fillId="3" borderId="0" xfId="0" applyFont="1" applyFill="1" applyAlignment="1">
      <alignment horizontal="center" vertical="center" wrapText="1"/>
    </xf>
    <xf numFmtId="0" fontId="15" fillId="0" borderId="0" xfId="0" applyFont="1"/>
    <xf numFmtId="0" fontId="16" fillId="0" borderId="0" xfId="0" applyFont="1"/>
    <xf numFmtId="0" fontId="16" fillId="0" borderId="0" xfId="6" applyFont="1" applyFill="1" applyAlignment="1" applyProtection="1">
      <alignment horizontal="center" vertical="center" wrapText="1"/>
    </xf>
    <xf numFmtId="0" fontId="15" fillId="0" borderId="0" xfId="0" applyFont="1" applyAlignment="1">
      <alignment wrapText="1"/>
    </xf>
    <xf numFmtId="49" fontId="15" fillId="0" borderId="9" xfId="8" applyFont="1" applyBorder="1" applyProtection="1">
      <alignment horizontal="left" vertical="center"/>
      <protection locked="0"/>
    </xf>
    <xf numFmtId="49" fontId="15" fillId="0" borderId="1" xfId="8" applyFont="1" applyBorder="1" applyProtection="1">
      <alignment horizontal="left" vertical="center"/>
      <protection locked="0"/>
    </xf>
    <xf numFmtId="49" fontId="15" fillId="0" borderId="1" xfId="8" applyFont="1" applyBorder="1" applyAlignment="1" applyProtection="1">
      <alignment horizontal="center" vertical="center"/>
      <protection locked="0"/>
    </xf>
    <xf numFmtId="164" fontId="15" fillId="0" borderId="1" xfId="7" applyFont="1" applyFill="1" applyBorder="1" applyAlignment="1"/>
    <xf numFmtId="0" fontId="15" fillId="0" borderId="1" xfId="0" applyFont="1" applyBorder="1" applyAlignment="1">
      <alignment horizontal="center"/>
    </xf>
    <xf numFmtId="49" fontId="15" fillId="0" borderId="10" xfId="8" applyFont="1" applyBorder="1" applyProtection="1">
      <alignment horizontal="left" vertical="center"/>
      <protection locked="0"/>
    </xf>
    <xf numFmtId="0" fontId="0" fillId="0" borderId="0" xfId="0" applyAlignment="1">
      <alignment wrapText="1"/>
    </xf>
    <xf numFmtId="0" fontId="4" fillId="0" borderId="17" xfId="0" applyFont="1" applyBorder="1" applyAlignment="1">
      <alignment horizontal="left" wrapText="1"/>
    </xf>
    <xf numFmtId="0" fontId="4" fillId="0" borderId="14" xfId="0" applyFont="1" applyBorder="1" applyAlignment="1">
      <alignment vertical="center"/>
    </xf>
    <xf numFmtId="15" fontId="4" fillId="0" borderId="14" xfId="0" applyNumberFormat="1" applyFont="1" applyBorder="1" applyAlignment="1">
      <alignment horizontal="center" vertical="center"/>
    </xf>
    <xf numFmtId="15" fontId="4" fillId="0" borderId="18" xfId="0" applyNumberFormat="1" applyFont="1" applyBorder="1" applyAlignment="1">
      <alignment horizontal="center" vertical="center"/>
    </xf>
    <xf numFmtId="0" fontId="0" fillId="5" borderId="9" xfId="0" applyFill="1" applyBorder="1"/>
    <xf numFmtId="0" fontId="0" fillId="5" borderId="1" xfId="0" applyFill="1" applyBorder="1"/>
    <xf numFmtId="0" fontId="0" fillId="5" borderId="10" xfId="0" applyFill="1" applyBorder="1"/>
    <xf numFmtId="0" fontId="0" fillId="0" borderId="9" xfId="0" applyBorder="1"/>
    <xf numFmtId="0" fontId="0" fillId="0" borderId="9" xfId="0" applyBorder="1" applyAlignment="1">
      <alignment horizontal="left" vertical="center" wrapText="1"/>
    </xf>
    <xf numFmtId="0" fontId="0" fillId="0" borderId="1" xfId="0" applyBorder="1" applyAlignment="1">
      <alignment vertical="center"/>
    </xf>
    <xf numFmtId="15" fontId="0" fillId="0" borderId="1" xfId="0" applyNumberFormat="1" applyBorder="1" applyAlignment="1">
      <alignment horizontal="center" vertical="center"/>
    </xf>
    <xf numFmtId="15" fontId="0" fillId="0" borderId="3" xfId="0" applyNumberFormat="1" applyBorder="1" applyAlignment="1">
      <alignment horizontal="center" vertical="center"/>
    </xf>
    <xf numFmtId="0" fontId="0" fillId="11" borderId="9" xfId="0" applyFill="1" applyBorder="1"/>
    <xf numFmtId="0" fontId="6" fillId="4" borderId="9" xfId="0" applyFont="1" applyFill="1" applyBorder="1" applyAlignment="1">
      <alignment horizontal="left" vertical="center" wrapText="1"/>
    </xf>
    <xf numFmtId="0" fontId="0" fillId="11" borderId="1" xfId="0" applyFill="1" applyBorder="1"/>
    <xf numFmtId="0" fontId="0" fillId="11" borderId="10" xfId="0" applyFill="1" applyBorder="1"/>
    <xf numFmtId="0" fontId="6" fillId="4" borderId="11" xfId="0" applyFont="1" applyFill="1" applyBorder="1" applyAlignment="1">
      <alignment horizontal="left" vertical="center" wrapText="1"/>
    </xf>
    <xf numFmtId="0" fontId="0" fillId="0" borderId="5" xfId="0" applyBorder="1" applyAlignment="1">
      <alignment vertical="center"/>
    </xf>
    <xf numFmtId="15" fontId="0" fillId="0" borderId="5" xfId="0" applyNumberFormat="1" applyBorder="1" applyAlignment="1">
      <alignment horizontal="center" vertical="center"/>
    </xf>
    <xf numFmtId="15" fontId="0" fillId="0" borderId="26" xfId="0" applyNumberFormat="1" applyBorder="1" applyAlignment="1">
      <alignment horizontal="center" vertical="center"/>
    </xf>
    <xf numFmtId="0" fontId="0" fillId="0" borderId="11" xfId="0" applyBorder="1"/>
    <xf numFmtId="0" fontId="0" fillId="11" borderId="5" xfId="0" applyFill="1" applyBorder="1"/>
    <xf numFmtId="0" fontId="4" fillId="2" borderId="25" xfId="0" applyFont="1" applyFill="1" applyBorder="1" applyAlignment="1">
      <alignment horizontal="center"/>
    </xf>
    <xf numFmtId="0" fontId="0" fillId="5" borderId="3" xfId="0" applyFill="1" applyBorder="1"/>
    <xf numFmtId="0" fontId="0" fillId="0" borderId="3" xfId="0" applyBorder="1"/>
    <xf numFmtId="0" fontId="0" fillId="0" borderId="3" xfId="0" applyFill="1" applyBorder="1"/>
    <xf numFmtId="0" fontId="0" fillId="0" borderId="26" xfId="0" applyFill="1" applyBorder="1"/>
    <xf numFmtId="0" fontId="7" fillId="12" borderId="9" xfId="0" applyFont="1" applyFill="1" applyBorder="1" applyAlignment="1">
      <alignment horizontal="left" vertical="center" wrapText="1"/>
    </xf>
    <xf numFmtId="0" fontId="0" fillId="12" borderId="1" xfId="0" applyFill="1" applyBorder="1" applyAlignment="1">
      <alignment vertical="center"/>
    </xf>
    <xf numFmtId="15" fontId="0" fillId="12" borderId="1" xfId="0" applyNumberFormat="1" applyFill="1" applyBorder="1" applyAlignment="1">
      <alignment horizontal="center" vertical="center"/>
    </xf>
    <xf numFmtId="15" fontId="0" fillId="12" borderId="3" xfId="0" applyNumberFormat="1" applyFill="1" applyBorder="1" applyAlignment="1">
      <alignment horizontal="center" vertical="center"/>
    </xf>
    <xf numFmtId="0" fontId="0" fillId="12" borderId="9" xfId="0" applyFill="1" applyBorder="1"/>
    <xf numFmtId="0" fontId="0" fillId="12" borderId="1" xfId="0" applyFill="1" applyBorder="1"/>
    <xf numFmtId="0" fontId="0" fillId="12" borderId="10" xfId="0" applyFill="1" applyBorder="1"/>
    <xf numFmtId="0" fontId="0" fillId="12" borderId="3" xfId="0" applyFill="1" applyBorder="1"/>
    <xf numFmtId="0" fontId="4" fillId="12" borderId="1" xfId="0" applyFont="1" applyFill="1" applyBorder="1" applyAlignment="1">
      <alignment vertical="center"/>
    </xf>
    <xf numFmtId="15" fontId="4" fillId="12" borderId="1" xfId="0" applyNumberFormat="1" applyFont="1" applyFill="1" applyBorder="1" applyAlignment="1">
      <alignment horizontal="center" vertical="center"/>
    </xf>
    <xf numFmtId="15" fontId="4" fillId="12" borderId="3" xfId="0" applyNumberFormat="1" applyFont="1" applyFill="1" applyBorder="1" applyAlignment="1">
      <alignment horizontal="center" vertical="center"/>
    </xf>
    <xf numFmtId="0" fontId="4" fillId="12" borderId="9" xfId="0" applyFont="1" applyFill="1" applyBorder="1" applyAlignment="1">
      <alignment horizontal="left" wrapText="1"/>
    </xf>
    <xf numFmtId="0" fontId="0" fillId="0" borderId="0" xfId="0" pivotButton="1"/>
    <xf numFmtId="0" fontId="0" fillId="0" borderId="0" xfId="0" applyFont="1"/>
    <xf numFmtId="0" fontId="4" fillId="13" borderId="1" xfId="0" applyFont="1" applyFill="1" applyBorder="1" applyAlignment="1">
      <alignment horizontal="center" vertical="center" wrapText="1"/>
    </xf>
    <xf numFmtId="0" fontId="9" fillId="3" borderId="1" xfId="0" applyFont="1" applyFill="1" applyBorder="1" applyAlignment="1" applyProtection="1">
      <alignment horizontal="centerContinuous" vertical="center"/>
      <protection locked="0"/>
    </xf>
    <xf numFmtId="0" fontId="5" fillId="2" borderId="1" xfId="0" applyFont="1" applyFill="1" applyBorder="1" applyAlignment="1" applyProtection="1">
      <alignment horizontal="center" vertical="center" wrapText="1"/>
      <protection locked="0"/>
    </xf>
    <xf numFmtId="0" fontId="10" fillId="3" borderId="1" xfId="0" applyFont="1" applyFill="1" applyBorder="1" applyAlignment="1" applyProtection="1">
      <alignment horizontal="left" vertical="center" wrapText="1"/>
      <protection locked="0"/>
    </xf>
    <xf numFmtId="0" fontId="10" fillId="3" borderId="1" xfId="0" applyFont="1" applyFill="1" applyBorder="1" applyAlignment="1" applyProtection="1">
      <alignment horizontal="center" vertical="center" wrapText="1"/>
      <protection locked="0"/>
    </xf>
    <xf numFmtId="49" fontId="10" fillId="3" borderId="1" xfId="0" applyNumberFormat="1" applyFont="1" applyFill="1" applyBorder="1" applyAlignment="1" applyProtection="1">
      <alignment horizontal="center" vertical="center" wrapText="1"/>
      <protection locked="0"/>
    </xf>
    <xf numFmtId="3" fontId="10" fillId="3" borderId="1" xfId="0" quotePrefix="1" applyNumberFormat="1" applyFont="1" applyFill="1" applyBorder="1" applyAlignment="1" applyProtection="1">
      <alignment horizontal="center" vertical="center" wrapText="1"/>
      <protection locked="0"/>
    </xf>
    <xf numFmtId="0" fontId="10" fillId="3" borderId="1" xfId="0" quotePrefix="1" applyFont="1" applyFill="1" applyBorder="1" applyAlignment="1" applyProtection="1">
      <alignment horizontal="center" vertical="center" wrapText="1"/>
      <protection locked="0"/>
    </xf>
    <xf numFmtId="14" fontId="10" fillId="3" borderId="1" xfId="0" applyNumberFormat="1" applyFont="1" applyFill="1" applyBorder="1" applyAlignment="1" applyProtection="1">
      <alignment horizontal="center" vertical="center" wrapText="1"/>
      <protection locked="0"/>
    </xf>
    <xf numFmtId="3" fontId="10" fillId="3" borderId="1" xfId="0" applyNumberFormat="1" applyFont="1" applyFill="1" applyBorder="1" applyAlignment="1" applyProtection="1">
      <alignment horizontal="center" vertical="center" wrapText="1"/>
      <protection locked="0"/>
    </xf>
    <xf numFmtId="0" fontId="23" fillId="3" borderId="1" xfId="0" applyFont="1" applyFill="1" applyBorder="1" applyAlignment="1" applyProtection="1">
      <alignment horizontal="center" vertical="center" wrapText="1"/>
      <protection locked="0"/>
    </xf>
    <xf numFmtId="0" fontId="12" fillId="3" borderId="1" xfId="0" applyFont="1" applyFill="1" applyBorder="1" applyAlignment="1" applyProtection="1">
      <alignment horizontal="center" vertical="center" wrapText="1"/>
      <protection locked="0"/>
    </xf>
    <xf numFmtId="0" fontId="12" fillId="3" borderId="1" xfId="0" applyFont="1" applyFill="1" applyBorder="1" applyAlignment="1" applyProtection="1">
      <alignment horizontal="left" vertical="center" wrapText="1"/>
      <protection locked="0"/>
    </xf>
    <xf numFmtId="49" fontId="10" fillId="3" borderId="1" xfId="0" applyNumberFormat="1" applyFont="1" applyFill="1" applyBorder="1" applyAlignment="1" applyProtection="1">
      <alignment horizontal="left" vertical="center" wrapText="1"/>
      <protection locked="0"/>
    </xf>
    <xf numFmtId="0" fontId="5" fillId="3" borderId="1" xfId="0" applyFont="1" applyFill="1" applyBorder="1" applyAlignment="1" applyProtection="1">
      <alignment vertical="center" wrapText="1"/>
      <protection locked="0"/>
    </xf>
    <xf numFmtId="0" fontId="5" fillId="3" borderId="0" xfId="0" applyFont="1" applyFill="1" applyBorder="1" applyAlignment="1" applyProtection="1">
      <alignment vertical="center" wrapText="1"/>
      <protection locked="0"/>
    </xf>
    <xf numFmtId="0" fontId="5" fillId="3" borderId="0" xfId="0" applyFont="1" applyFill="1" applyAlignment="1" applyProtection="1">
      <alignment horizontal="center" vertical="center" wrapText="1"/>
      <protection locked="0"/>
    </xf>
    <xf numFmtId="0" fontId="5" fillId="0" borderId="0" xfId="0" applyFont="1" applyAlignment="1" applyProtection="1">
      <alignment vertical="center"/>
      <protection locked="0"/>
    </xf>
    <xf numFmtId="0" fontId="5" fillId="0" borderId="0" xfId="0" applyFont="1" applyAlignment="1" applyProtection="1">
      <alignment horizontal="center" vertical="center" wrapText="1"/>
      <protection locked="0"/>
    </xf>
    <xf numFmtId="0" fontId="0" fillId="0" borderId="0" xfId="0" applyAlignment="1">
      <alignment horizontal="left"/>
    </xf>
    <xf numFmtId="0" fontId="0" fillId="0" borderId="0" xfId="0" applyNumberFormat="1"/>
    <xf numFmtId="0" fontId="24" fillId="0" borderId="1" xfId="0" applyFont="1" applyBorder="1"/>
    <xf numFmtId="9" fontId="0" fillId="0" borderId="0" xfId="0" applyNumberFormat="1"/>
    <xf numFmtId="9" fontId="0" fillId="0" borderId="1" xfId="0" applyNumberFormat="1" applyBorder="1"/>
    <xf numFmtId="167" fontId="10" fillId="0" borderId="1" xfId="12" applyNumberFormat="1" applyFont="1" applyFill="1" applyBorder="1"/>
    <xf numFmtId="0" fontId="2" fillId="0" borderId="0" xfId="13"/>
    <xf numFmtId="9" fontId="27" fillId="10" borderId="31" xfId="14" applyFont="1" applyFill="1" applyBorder="1"/>
    <xf numFmtId="0" fontId="25" fillId="17" borderId="0" xfId="10"/>
    <xf numFmtId="0" fontId="26" fillId="16" borderId="30" xfId="12"/>
    <xf numFmtId="9" fontId="26" fillId="16" borderId="30" xfId="12" applyNumberFormat="1"/>
    <xf numFmtId="0" fontId="2" fillId="18" borderId="30" xfId="11" applyBorder="1"/>
    <xf numFmtId="0" fontId="1" fillId="0" borderId="1" xfId="0" applyFont="1" applyFill="1" applyBorder="1" applyAlignment="1" applyProtection="1">
      <alignment horizontal="left" vertical="center" wrapText="1"/>
      <protection locked="0"/>
    </xf>
    <xf numFmtId="0" fontId="1" fillId="3" borderId="1" xfId="0" applyFont="1" applyFill="1" applyBorder="1" applyAlignment="1" applyProtection="1">
      <alignment horizontal="center" vertical="center" wrapText="1"/>
      <protection locked="0"/>
    </xf>
    <xf numFmtId="0" fontId="1" fillId="3" borderId="1" xfId="0" applyFont="1" applyFill="1" applyBorder="1" applyAlignment="1" applyProtection="1">
      <alignment horizontal="left" vertical="center" wrapText="1"/>
      <protection locked="0"/>
    </xf>
    <xf numFmtId="0" fontId="1" fillId="0" borderId="0" xfId="0" applyFont="1" applyProtection="1">
      <protection locked="0"/>
    </xf>
    <xf numFmtId="0" fontId="1" fillId="3" borderId="0" xfId="0" applyFont="1" applyFill="1" applyProtection="1">
      <protection locked="0"/>
    </xf>
    <xf numFmtId="14" fontId="1" fillId="3" borderId="1" xfId="0" applyNumberFormat="1" applyFont="1" applyFill="1" applyBorder="1" applyAlignment="1" applyProtection="1">
      <alignment horizontal="center" vertical="center" wrapText="1"/>
      <protection locked="0"/>
    </xf>
    <xf numFmtId="0" fontId="1" fillId="3" borderId="1" xfId="0" applyFont="1" applyFill="1" applyBorder="1" applyAlignment="1" applyProtection="1">
      <alignment horizontal="center" vertical="center" wrapText="1"/>
    </xf>
    <xf numFmtId="3" fontId="1" fillId="3" borderId="1" xfId="0" applyNumberFormat="1" applyFont="1" applyFill="1" applyBorder="1" applyAlignment="1" applyProtection="1">
      <alignment horizontal="center" vertical="center" wrapText="1"/>
      <protection locked="0"/>
    </xf>
    <xf numFmtId="9" fontId="1" fillId="3" borderId="1" xfId="0" applyNumberFormat="1" applyFont="1" applyFill="1" applyBorder="1" applyAlignment="1" applyProtection="1">
      <alignment horizontal="center" vertical="center" wrapText="1"/>
      <protection locked="0"/>
    </xf>
    <xf numFmtId="0" fontId="1" fillId="3" borderId="1" xfId="0" applyFont="1" applyFill="1" applyBorder="1" applyAlignment="1" applyProtection="1">
      <alignment vertical="center" wrapText="1"/>
      <protection locked="0"/>
    </xf>
    <xf numFmtId="0" fontId="1" fillId="3" borderId="1" xfId="0" applyFont="1" applyFill="1" applyBorder="1" applyAlignment="1" applyProtection="1">
      <alignment wrapText="1"/>
      <protection locked="0"/>
    </xf>
    <xf numFmtId="0" fontId="1" fillId="3" borderId="1" xfId="0" quotePrefix="1" applyFont="1" applyFill="1" applyBorder="1" applyAlignment="1" applyProtection="1">
      <alignment horizontal="center" vertical="center" wrapText="1"/>
      <protection locked="0"/>
    </xf>
    <xf numFmtId="9" fontId="1" fillId="3" borderId="1" xfId="0" quotePrefix="1" applyNumberFormat="1" applyFont="1" applyFill="1" applyBorder="1" applyAlignment="1" applyProtection="1">
      <alignment horizontal="center" vertical="center" wrapText="1"/>
      <protection locked="0"/>
    </xf>
    <xf numFmtId="0" fontId="1" fillId="3" borderId="1" xfId="0" applyNumberFormat="1" applyFont="1" applyFill="1" applyBorder="1" applyAlignment="1" applyProtection="1">
      <alignment horizontal="center" vertical="center" wrapText="1"/>
      <protection locked="0"/>
    </xf>
    <xf numFmtId="0" fontId="0" fillId="3" borderId="1" xfId="0" applyFill="1" applyBorder="1" applyAlignment="1">
      <alignment vertical="center"/>
    </xf>
    <xf numFmtId="0" fontId="0" fillId="3" borderId="1" xfId="0" applyFill="1" applyBorder="1" applyAlignment="1">
      <alignment vertical="center" wrapText="1"/>
    </xf>
    <xf numFmtId="0" fontId="1" fillId="3" borderId="1" xfId="0" applyFont="1" applyFill="1" applyBorder="1" applyAlignment="1" applyProtection="1">
      <alignment vertical="center" wrapText="1"/>
    </xf>
    <xf numFmtId="0" fontId="10" fillId="3" borderId="1" xfId="0" applyFont="1" applyFill="1" applyBorder="1" applyAlignment="1" applyProtection="1">
      <alignment horizontal="center" vertical="center" wrapText="1"/>
    </xf>
    <xf numFmtId="0" fontId="1" fillId="3" borderId="0" xfId="0" applyFont="1" applyFill="1" applyAlignment="1" applyProtection="1">
      <alignment wrapText="1"/>
      <protection locked="0"/>
    </xf>
    <xf numFmtId="1" fontId="1" fillId="3" borderId="1" xfId="2" applyNumberFormat="1" applyFont="1" applyFill="1" applyBorder="1" applyAlignment="1" applyProtection="1">
      <alignment horizontal="center" vertical="center" wrapText="1"/>
      <protection locked="0"/>
    </xf>
    <xf numFmtId="0" fontId="10" fillId="3" borderId="0" xfId="0" applyFont="1" applyFill="1" applyAlignment="1" applyProtection="1">
      <alignment wrapText="1"/>
      <protection locked="0"/>
    </xf>
    <xf numFmtId="0" fontId="1" fillId="0" borderId="1" xfId="0" applyFont="1" applyBorder="1" applyAlignment="1" applyProtection="1">
      <alignment wrapText="1"/>
      <protection locked="0"/>
    </xf>
    <xf numFmtId="0" fontId="1" fillId="0" borderId="0" xfId="0" applyFont="1" applyFill="1" applyAlignment="1" applyProtection="1">
      <alignment wrapText="1"/>
      <protection locked="0"/>
    </xf>
    <xf numFmtId="0" fontId="1" fillId="0" borderId="0" xfId="0" applyFont="1" applyAlignment="1" applyProtection="1">
      <alignment wrapText="1"/>
      <protection locked="0"/>
    </xf>
    <xf numFmtId="0" fontId="1" fillId="0" borderId="1" xfId="0" applyFont="1" applyBorder="1" applyAlignment="1" applyProtection="1">
      <alignment horizontal="center" vertical="center"/>
      <protection locked="0"/>
    </xf>
    <xf numFmtId="0" fontId="4" fillId="15" borderId="32" xfId="0" applyFont="1" applyFill="1" applyBorder="1"/>
    <xf numFmtId="0" fontId="1" fillId="0" borderId="0" xfId="16"/>
    <xf numFmtId="9" fontId="27" fillId="10" borderId="31" xfId="17" applyFont="1" applyFill="1" applyBorder="1"/>
    <xf numFmtId="0" fontId="1" fillId="18" borderId="30" xfId="18" applyBorder="1"/>
    <xf numFmtId="0" fontId="29" fillId="0" borderId="1" xfId="0" applyFont="1" applyBorder="1" applyAlignment="1">
      <alignment horizontal="center" vertical="center" wrapText="1"/>
    </xf>
    <xf numFmtId="0" fontId="29" fillId="0" borderId="1" xfId="0" applyFont="1" applyBorder="1" applyAlignment="1">
      <alignment wrapText="1"/>
    </xf>
    <xf numFmtId="9" fontId="28" fillId="0" borderId="1" xfId="0" applyNumberFormat="1" applyFont="1" applyBorder="1" applyAlignment="1">
      <alignment horizontal="center" vertical="center" wrapText="1"/>
    </xf>
    <xf numFmtId="9" fontId="28" fillId="13" borderId="1" xfId="0" applyNumberFormat="1" applyFont="1" applyFill="1" applyBorder="1" applyAlignment="1">
      <alignment horizontal="center" vertical="center" wrapText="1"/>
    </xf>
    <xf numFmtId="0" fontId="0" fillId="0" borderId="0" xfId="0" applyAlignment="1">
      <alignment horizontal="center"/>
    </xf>
    <xf numFmtId="0" fontId="22" fillId="0" borderId="0" xfId="0" applyFont="1"/>
    <xf numFmtId="0" fontId="0" fillId="0" borderId="33" xfId="0" applyBorder="1" applyAlignment="1">
      <alignment horizontal="center" vertical="center" wrapText="1"/>
    </xf>
    <xf numFmtId="0" fontId="0" fillId="0" borderId="33" xfId="0" applyBorder="1" applyAlignment="1">
      <alignment vertical="center" wrapText="1"/>
    </xf>
    <xf numFmtId="0" fontId="31" fillId="20" borderId="33" xfId="19" applyBorder="1" applyAlignment="1">
      <alignment horizontal="center" vertical="center" wrapText="1"/>
    </xf>
    <xf numFmtId="15" fontId="0" fillId="0" borderId="33" xfId="0" applyNumberFormat="1" applyBorder="1" applyAlignment="1">
      <alignment horizontal="center" vertical="center" wrapText="1"/>
    </xf>
    <xf numFmtId="3" fontId="0" fillId="0" borderId="33" xfId="0" applyNumberFormat="1" applyBorder="1" applyAlignment="1">
      <alignment horizontal="center" vertical="center" wrapText="1"/>
    </xf>
    <xf numFmtId="15" fontId="0" fillId="0" borderId="0" xfId="0" applyNumberFormat="1" applyAlignment="1">
      <alignment horizontal="center"/>
    </xf>
    <xf numFmtId="0" fontId="0" fillId="0" borderId="0" xfId="0" applyAlignment="1">
      <alignment horizontal="center"/>
    </xf>
    <xf numFmtId="0" fontId="4" fillId="6" borderId="1" xfId="0" applyFont="1" applyFill="1" applyBorder="1" applyAlignment="1">
      <alignment horizontal="center" vertical="center" wrapText="1"/>
    </xf>
    <xf numFmtId="0" fontId="21" fillId="6" borderId="33" xfId="0" applyFont="1" applyFill="1" applyBorder="1" applyAlignment="1">
      <alignment horizontal="center" vertical="center" wrapText="1"/>
    </xf>
    <xf numFmtId="0" fontId="4" fillId="2" borderId="22" xfId="0" applyFont="1" applyFill="1" applyBorder="1" applyAlignment="1">
      <alignment horizontal="center" vertical="center"/>
    </xf>
    <xf numFmtId="0" fontId="4" fillId="2" borderId="24" xfId="0" applyFont="1" applyFill="1" applyBorder="1" applyAlignment="1">
      <alignment horizontal="center" vertical="center"/>
    </xf>
    <xf numFmtId="0" fontId="30" fillId="19" borderId="1" xfId="0" applyFont="1" applyFill="1" applyBorder="1" applyAlignment="1">
      <alignment horizontal="center" vertical="center" wrapText="1"/>
    </xf>
    <xf numFmtId="0" fontId="1" fillId="0" borderId="1" xfId="0" applyFont="1" applyBorder="1" applyAlignment="1">
      <alignment horizontal="center" vertical="center" wrapText="1"/>
    </xf>
    <xf numFmtId="169" fontId="1" fillId="0" borderId="1" xfId="0" applyNumberFormat="1" applyFont="1" applyBorder="1" applyAlignment="1">
      <alignment horizontal="center" vertical="center" wrapText="1"/>
    </xf>
    <xf numFmtId="0" fontId="5" fillId="7" borderId="1" xfId="0" applyFont="1" applyFill="1" applyBorder="1" applyAlignment="1" applyProtection="1">
      <alignment horizontal="center" vertical="center" wrapText="1"/>
      <protection locked="0"/>
    </xf>
    <xf numFmtId="170" fontId="9" fillId="23" borderId="1" xfId="2" applyNumberFormat="1" applyFont="1" applyFill="1" applyBorder="1" applyAlignment="1" applyProtection="1">
      <alignment horizontal="centerContinuous" vertical="center"/>
      <protection locked="0"/>
    </xf>
    <xf numFmtId="10" fontId="0" fillId="0" borderId="0" xfId="0" applyNumberFormat="1"/>
    <xf numFmtId="168" fontId="0" fillId="0" borderId="0" xfId="2" applyNumberFormat="1" applyFont="1"/>
    <xf numFmtId="0" fontId="1" fillId="0" borderId="1" xfId="0" applyFont="1" applyFill="1" applyBorder="1" applyAlignment="1" applyProtection="1">
      <alignment horizontal="center" vertical="center" wrapText="1"/>
      <protection locked="0"/>
    </xf>
    <xf numFmtId="0" fontId="1" fillId="0" borderId="1" xfId="0" applyFont="1" applyFill="1" applyBorder="1" applyAlignment="1" applyProtection="1">
      <alignment vertical="center" wrapText="1"/>
    </xf>
    <xf numFmtId="0" fontId="1" fillId="0" borderId="1" xfId="0" applyFont="1" applyFill="1" applyBorder="1" applyAlignment="1" applyProtection="1">
      <alignment vertical="center" wrapText="1"/>
      <protection locked="0"/>
    </xf>
    <xf numFmtId="0" fontId="10" fillId="0" borderId="1" xfId="0" applyFont="1" applyFill="1" applyBorder="1" applyAlignment="1" applyProtection="1">
      <alignment horizontal="center" vertical="center" wrapText="1"/>
      <protection locked="0"/>
    </xf>
    <xf numFmtId="14" fontId="1" fillId="0" borderId="1" xfId="0" applyNumberFormat="1" applyFont="1" applyFill="1" applyBorder="1" applyAlignment="1" applyProtection="1">
      <alignment horizontal="center" vertical="center" wrapText="1"/>
      <protection locked="0"/>
    </xf>
    <xf numFmtId="10" fontId="0" fillId="0" borderId="0" xfId="0" applyNumberFormat="1" applyFill="1"/>
    <xf numFmtId="168" fontId="0" fillId="0" borderId="0" xfId="0" applyNumberFormat="1"/>
    <xf numFmtId="168" fontId="0" fillId="0" borderId="0" xfId="0" applyNumberFormat="1" applyFill="1"/>
    <xf numFmtId="0" fontId="0" fillId="0" borderId="1" xfId="0" applyFont="1" applyBorder="1" applyAlignment="1">
      <alignment horizontal="center" vertical="center"/>
    </xf>
    <xf numFmtId="0" fontId="4" fillId="2" borderId="1" xfId="0" applyFont="1" applyFill="1" applyBorder="1" applyAlignment="1" applyProtection="1">
      <alignment horizontal="center" vertical="center" wrapText="1"/>
      <protection locked="0"/>
    </xf>
    <xf numFmtId="0" fontId="0" fillId="3" borderId="1" xfId="0" applyFont="1" applyFill="1" applyBorder="1" applyAlignment="1" applyProtection="1">
      <alignment horizontal="center" vertical="center" wrapText="1"/>
      <protection locked="0"/>
    </xf>
    <xf numFmtId="0" fontId="4" fillId="26" borderId="9" xfId="0" applyFont="1" applyFill="1" applyBorder="1" applyAlignment="1" applyProtection="1">
      <alignment horizontal="center" vertical="center" wrapText="1"/>
      <protection locked="0"/>
    </xf>
    <xf numFmtId="0" fontId="4" fillId="26" borderId="1" xfId="0" applyFont="1" applyFill="1" applyBorder="1" applyAlignment="1" applyProtection="1">
      <alignment horizontal="center" vertical="center" wrapText="1"/>
      <protection locked="0"/>
    </xf>
    <xf numFmtId="0" fontId="4" fillId="26" borderId="10" xfId="0" applyFont="1" applyFill="1" applyBorder="1" applyAlignment="1" applyProtection="1">
      <alignment horizontal="center" vertical="center" wrapText="1"/>
      <protection locked="0"/>
    </xf>
    <xf numFmtId="0" fontId="4" fillId="2" borderId="3" xfId="0" applyFont="1" applyFill="1" applyBorder="1" applyAlignment="1" applyProtection="1">
      <alignment horizontal="center" vertical="center" wrapText="1"/>
      <protection locked="0"/>
    </xf>
    <xf numFmtId="0" fontId="0" fillId="13" borderId="1" xfId="0" applyFont="1" applyFill="1" applyBorder="1" applyAlignment="1">
      <alignment horizontal="center" vertical="center"/>
    </xf>
    <xf numFmtId="0" fontId="0" fillId="13" borderId="1" xfId="0" applyFont="1" applyFill="1" applyBorder="1" applyAlignment="1">
      <alignment vertical="center" wrapText="1"/>
    </xf>
    <xf numFmtId="0" fontId="0" fillId="21" borderId="1" xfId="0" applyFont="1" applyFill="1" applyBorder="1" applyAlignment="1">
      <alignment horizontal="center" vertical="center"/>
    </xf>
    <xf numFmtId="0" fontId="4" fillId="2" borderId="37" xfId="0" applyFont="1" applyFill="1" applyBorder="1" applyAlignment="1" applyProtection="1">
      <alignment horizontal="center" vertical="center" wrapText="1"/>
      <protection locked="0"/>
    </xf>
    <xf numFmtId="0" fontId="4" fillId="2" borderId="10" xfId="0" applyFont="1" applyFill="1" applyBorder="1" applyAlignment="1" applyProtection="1">
      <alignment horizontal="center" vertical="center" wrapText="1"/>
      <protection locked="0"/>
    </xf>
    <xf numFmtId="0" fontId="0" fillId="0" borderId="9" xfId="0" applyFont="1" applyBorder="1" applyAlignment="1">
      <alignment horizontal="center" vertical="center"/>
    </xf>
    <xf numFmtId="0" fontId="0" fillId="0" borderId="10" xfId="0" applyFont="1" applyBorder="1" applyAlignment="1">
      <alignment horizontal="center" vertical="center"/>
    </xf>
    <xf numFmtId="0" fontId="0" fillId="0" borderId="11" xfId="0" applyFont="1" applyBorder="1" applyAlignment="1">
      <alignment horizontal="center" vertical="center"/>
    </xf>
    <xf numFmtId="0" fontId="0" fillId="0" borderId="5" xfId="0" applyFont="1" applyBorder="1" applyAlignment="1">
      <alignment horizontal="center" vertical="center"/>
    </xf>
    <xf numFmtId="0" fontId="0" fillId="0" borderId="12" xfId="0" applyFont="1" applyBorder="1" applyAlignment="1">
      <alignment horizontal="center" vertical="center"/>
    </xf>
    <xf numFmtId="0" fontId="0" fillId="13" borderId="5" xfId="0" applyFont="1" applyFill="1" applyBorder="1" applyAlignment="1">
      <alignment horizontal="center" vertical="center"/>
    </xf>
    <xf numFmtId="0" fontId="0" fillId="0" borderId="9" xfId="0" applyFont="1" applyBorder="1" applyAlignment="1">
      <alignment vertical="center" wrapText="1"/>
    </xf>
    <xf numFmtId="0" fontId="0" fillId="0" borderId="10" xfId="0" applyFont="1" applyBorder="1" applyAlignment="1">
      <alignment vertical="center" wrapText="1"/>
    </xf>
    <xf numFmtId="0" fontId="0" fillId="0" borderId="11" xfId="0" applyFont="1" applyBorder="1" applyAlignment="1">
      <alignment vertical="center" wrapText="1"/>
    </xf>
    <xf numFmtId="0" fontId="0" fillId="0" borderId="5" xfId="0" applyFont="1" applyBorder="1" applyAlignment="1">
      <alignment vertical="center" wrapText="1"/>
    </xf>
    <xf numFmtId="0" fontId="0" fillId="13" borderId="5" xfId="0" applyFont="1" applyFill="1" applyBorder="1" applyAlignment="1">
      <alignment vertical="center" wrapText="1"/>
    </xf>
    <xf numFmtId="0" fontId="0" fillId="0" borderId="12" xfId="0" applyFont="1" applyBorder="1" applyAlignment="1">
      <alignment vertical="center" wrapText="1"/>
    </xf>
    <xf numFmtId="0" fontId="0" fillId="3" borderId="9" xfId="0" applyFont="1" applyFill="1" applyBorder="1" applyAlignment="1" applyProtection="1">
      <alignment horizontal="center" vertical="center" wrapText="1"/>
      <protection locked="0"/>
    </xf>
    <xf numFmtId="0" fontId="0" fillId="3" borderId="10" xfId="0" applyFont="1" applyFill="1" applyBorder="1" applyAlignment="1" applyProtection="1">
      <alignment horizontal="center" vertical="center" wrapText="1"/>
      <protection locked="0"/>
    </xf>
    <xf numFmtId="0" fontId="0" fillId="3" borderId="11" xfId="0" applyFont="1" applyFill="1" applyBorder="1" applyAlignment="1" applyProtection="1">
      <alignment horizontal="center" vertical="center" wrapText="1"/>
      <protection locked="0"/>
    </xf>
    <xf numFmtId="0" fontId="0" fillId="3" borderId="5" xfId="0" applyFont="1" applyFill="1" applyBorder="1" applyAlignment="1" applyProtection="1">
      <alignment horizontal="center" vertical="center" wrapText="1"/>
      <protection locked="0"/>
    </xf>
    <xf numFmtId="0" fontId="0" fillId="3" borderId="12" xfId="0" applyFont="1" applyFill="1" applyBorder="1" applyAlignment="1" applyProtection="1">
      <alignment horizontal="center" vertical="center" wrapText="1"/>
      <protection locked="0"/>
    </xf>
    <xf numFmtId="0" fontId="0" fillId="0" borderId="0" xfId="0" applyAlignment="1">
      <alignment horizontal="left" indent="1"/>
    </xf>
    <xf numFmtId="10" fontId="0" fillId="0" borderId="0" xfId="2" applyNumberFormat="1" applyFont="1"/>
    <xf numFmtId="167" fontId="25" fillId="17" borderId="0" xfId="10" applyNumberFormat="1"/>
    <xf numFmtId="167" fontId="1" fillId="18" borderId="39" xfId="18" applyNumberFormat="1" applyBorder="1"/>
    <xf numFmtId="167" fontId="34" fillId="0" borderId="1" xfId="12" applyNumberFormat="1" applyFont="1" applyFill="1" applyBorder="1"/>
    <xf numFmtId="0" fontId="1" fillId="0" borderId="0" xfId="16" applyAlignment="1">
      <alignment vertical="top"/>
    </xf>
    <xf numFmtId="0" fontId="0" fillId="27" borderId="0" xfId="0" applyFill="1" applyAlignment="1">
      <alignment horizontal="left"/>
    </xf>
    <xf numFmtId="10" fontId="0" fillId="27" borderId="0" xfId="0" applyNumberFormat="1" applyFill="1"/>
    <xf numFmtId="9" fontId="0" fillId="27" borderId="1" xfId="0" applyNumberFormat="1" applyFill="1" applyBorder="1"/>
    <xf numFmtId="0" fontId="0" fillId="27" borderId="1" xfId="0" applyFill="1" applyBorder="1"/>
    <xf numFmtId="0" fontId="0" fillId="27" borderId="0" xfId="0" applyFill="1"/>
    <xf numFmtId="0" fontId="0" fillId="0" borderId="1" xfId="0" applyBorder="1" applyAlignment="1">
      <alignment horizontal="center" vertical="center" wrapText="1"/>
    </xf>
    <xf numFmtId="0" fontId="0" fillId="0" borderId="0" xfId="0" applyAlignment="1">
      <alignment horizontal="center"/>
    </xf>
    <xf numFmtId="0" fontId="0" fillId="0" borderId="1" xfId="20" applyFont="1" applyBorder="1" applyAlignment="1" applyProtection="1">
      <alignment horizontal="left" vertical="center" wrapText="1"/>
      <protection locked="0"/>
    </xf>
    <xf numFmtId="0" fontId="0" fillId="0" borderId="1" xfId="20" applyFont="1" applyBorder="1" applyAlignment="1" applyProtection="1">
      <alignment horizontal="center" vertical="center" wrapText="1"/>
      <protection locked="0"/>
    </xf>
    <xf numFmtId="14" fontId="0" fillId="0" borderId="1" xfId="20" applyNumberFormat="1" applyFont="1" applyBorder="1" applyAlignment="1" applyProtection="1">
      <alignment horizontal="center" vertical="center" wrapText="1"/>
      <protection locked="0"/>
    </xf>
    <xf numFmtId="0" fontId="0" fillId="0" borderId="1" xfId="0" applyBorder="1" applyAlignment="1" applyProtection="1">
      <alignment horizontal="left" vertical="center" wrapText="1"/>
      <protection locked="0"/>
    </xf>
    <xf numFmtId="0" fontId="21" fillId="6" borderId="40" xfId="0" applyFont="1" applyFill="1" applyBorder="1" applyAlignment="1">
      <alignment horizontal="center" vertical="center" wrapText="1"/>
    </xf>
    <xf numFmtId="0" fontId="0" fillId="0" borderId="1" xfId="0" applyBorder="1" applyAlignment="1">
      <alignment vertical="center" wrapText="1"/>
    </xf>
    <xf numFmtId="0" fontId="31" fillId="20" borderId="1" xfId="19" applyBorder="1" applyAlignment="1">
      <alignment horizontal="center" vertical="center" wrapText="1"/>
    </xf>
    <xf numFmtId="15" fontId="0" fillId="0" borderId="1" xfId="0" applyNumberFormat="1" applyBorder="1" applyAlignment="1">
      <alignment horizontal="center" vertical="center" wrapText="1"/>
    </xf>
    <xf numFmtId="0" fontId="5" fillId="0" borderId="3" xfId="0" applyFont="1" applyBorder="1" applyAlignment="1">
      <alignment horizontal="center" vertical="center" wrapText="1"/>
    </xf>
    <xf numFmtId="172" fontId="1" fillId="3" borderId="1" xfId="1" applyNumberFormat="1" applyFont="1" applyFill="1" applyBorder="1" applyAlignment="1" applyProtection="1">
      <alignment horizontal="center" vertical="center" wrapText="1"/>
      <protection locked="0"/>
    </xf>
    <xf numFmtId="172" fontId="1" fillId="3" borderId="1" xfId="1" applyNumberFormat="1" applyFont="1" applyFill="1" applyBorder="1" applyAlignment="1" applyProtection="1">
      <alignment horizontal="center" vertical="center" wrapText="1"/>
    </xf>
    <xf numFmtId="44" fontId="0" fillId="0" borderId="0" xfId="21" applyFont="1"/>
    <xf numFmtId="0" fontId="4" fillId="3" borderId="1" xfId="0" applyFont="1" applyFill="1" applyBorder="1" applyAlignment="1">
      <alignment horizontal="left" vertical="center" wrapText="1"/>
    </xf>
    <xf numFmtId="0" fontId="0" fillId="3" borderId="1" xfId="0" applyFill="1" applyBorder="1" applyAlignment="1">
      <alignment horizontal="left" vertical="center" wrapText="1"/>
    </xf>
    <xf numFmtId="0" fontId="4" fillId="3" borderId="1" xfId="0" applyFont="1" applyFill="1" applyBorder="1" applyAlignment="1" applyProtection="1">
      <alignment horizontal="center" vertical="center" wrapText="1"/>
      <protection locked="0"/>
    </xf>
    <xf numFmtId="173" fontId="4" fillId="0" borderId="1" xfId="21" applyNumberFormat="1" applyFont="1" applyBorder="1" applyAlignment="1">
      <alignment vertical="center" wrapText="1"/>
    </xf>
    <xf numFmtId="173" fontId="35" fillId="0" borderId="1" xfId="0" applyNumberFormat="1" applyFont="1" applyBorder="1" applyAlignment="1">
      <alignment wrapText="1"/>
    </xf>
    <xf numFmtId="173" fontId="35" fillId="0" borderId="1" xfId="21" applyNumberFormat="1" applyFont="1" applyBorder="1" applyAlignment="1">
      <alignment vertical="center" wrapText="1"/>
    </xf>
    <xf numFmtId="0" fontId="1" fillId="3" borderId="0" xfId="0" applyFont="1" applyFill="1"/>
    <xf numFmtId="0" fontId="5" fillId="3" borderId="1" xfId="0" applyFont="1" applyFill="1" applyBorder="1" applyAlignment="1">
      <alignment horizontal="center" vertical="center" wrapText="1"/>
    </xf>
    <xf numFmtId="0" fontId="35" fillId="25" borderId="1" xfId="0" applyFont="1" applyFill="1" applyBorder="1" applyAlignment="1">
      <alignment horizontal="center"/>
    </xf>
    <xf numFmtId="0" fontId="4" fillId="10" borderId="1" xfId="0" applyFont="1" applyFill="1" applyBorder="1"/>
    <xf numFmtId="0" fontId="15" fillId="0" borderId="7" xfId="0" applyFont="1" applyBorder="1" applyAlignment="1">
      <alignment vertical="center" wrapText="1"/>
    </xf>
    <xf numFmtId="0" fontId="15" fillId="0" borderId="8" xfId="0" applyFont="1" applyBorder="1" applyAlignment="1">
      <alignment vertical="center" wrapText="1"/>
    </xf>
    <xf numFmtId="0" fontId="15" fillId="0" borderId="9" xfId="0" applyFont="1" applyBorder="1" applyAlignment="1">
      <alignment vertical="center" wrapText="1"/>
    </xf>
    <xf numFmtId="0" fontId="15" fillId="0" borderId="10" xfId="0" applyFont="1" applyBorder="1" applyAlignment="1">
      <alignment vertical="center" wrapText="1"/>
    </xf>
    <xf numFmtId="0" fontId="15" fillId="0" borderId="10" xfId="0" quotePrefix="1" applyFont="1" applyBorder="1" applyAlignment="1">
      <alignment horizontal="left" vertical="center" wrapText="1"/>
    </xf>
    <xf numFmtId="0" fontId="36" fillId="0" borderId="10" xfId="9" quotePrefix="1" applyFont="1" applyBorder="1" applyAlignment="1">
      <alignment vertical="center" wrapText="1"/>
    </xf>
    <xf numFmtId="166" fontId="15" fillId="0" borderId="10" xfId="0" applyNumberFormat="1" applyFont="1" applyBorder="1" applyAlignment="1">
      <alignment vertical="center" wrapText="1"/>
    </xf>
    <xf numFmtId="166" fontId="15" fillId="0" borderId="0" xfId="0" applyNumberFormat="1" applyFont="1" applyAlignment="1">
      <alignment wrapText="1"/>
    </xf>
    <xf numFmtId="0" fontId="15" fillId="0" borderId="11" xfId="0" applyFont="1" applyBorder="1" applyAlignment="1">
      <alignment vertical="center" wrapText="1"/>
    </xf>
    <xf numFmtId="14" fontId="15" fillId="0" borderId="12" xfId="0" applyNumberFormat="1" applyFont="1" applyBorder="1" applyAlignment="1">
      <alignment vertical="center" wrapText="1"/>
    </xf>
    <xf numFmtId="49" fontId="15" fillId="0" borderId="17" xfId="8" applyFont="1" applyBorder="1" applyProtection="1">
      <alignment horizontal="left" vertical="center"/>
      <protection locked="0"/>
    </xf>
    <xf numFmtId="49" fontId="15" fillId="0" borderId="14" xfId="8" applyFont="1" applyBorder="1" applyProtection="1">
      <alignment horizontal="left" vertical="center"/>
      <protection locked="0"/>
    </xf>
    <xf numFmtId="49" fontId="15" fillId="0" borderId="14" xfId="8" applyFont="1" applyBorder="1" applyAlignment="1" applyProtection="1">
      <alignment horizontal="center" vertical="center"/>
      <protection locked="0"/>
    </xf>
    <xf numFmtId="164" fontId="15" fillId="0" borderId="14" xfId="7" applyFont="1" applyFill="1" applyBorder="1" applyAlignment="1"/>
    <xf numFmtId="0" fontId="15" fillId="0" borderId="14" xfId="0" applyFont="1" applyBorder="1" applyAlignment="1">
      <alignment horizontal="center"/>
    </xf>
    <xf numFmtId="49" fontId="15" fillId="0" borderId="42" xfId="8" applyFont="1" applyBorder="1" applyProtection="1">
      <alignment horizontal="left" vertical="center"/>
      <protection locked="0"/>
    </xf>
    <xf numFmtId="0" fontId="37" fillId="26" borderId="43" xfId="5" applyFont="1" applyFill="1" applyBorder="1" applyAlignment="1">
      <alignment horizontal="center" vertical="center" wrapText="1"/>
    </xf>
    <xf numFmtId="0" fontId="37" fillId="26" borderId="20" xfId="5" applyFont="1" applyFill="1" applyBorder="1" applyAlignment="1">
      <alignment horizontal="center" vertical="center" wrapText="1"/>
    </xf>
    <xf numFmtId="0" fontId="37" fillId="26" borderId="21" xfId="5" applyFont="1" applyFill="1" applyBorder="1" applyAlignment="1">
      <alignment horizontal="center" vertical="center" wrapText="1"/>
    </xf>
    <xf numFmtId="49" fontId="15" fillId="0" borderId="11" xfId="8" applyFont="1" applyBorder="1" applyProtection="1">
      <alignment horizontal="left" vertical="center"/>
      <protection locked="0"/>
    </xf>
    <xf numFmtId="49" fontId="15" fillId="0" borderId="5" xfId="8" applyFont="1" applyBorder="1" applyProtection="1">
      <alignment horizontal="left" vertical="center"/>
      <protection locked="0"/>
    </xf>
    <xf numFmtId="49" fontId="15" fillId="0" borderId="5" xfId="8" applyFont="1" applyBorder="1" applyAlignment="1" applyProtection="1">
      <alignment horizontal="center" vertical="center"/>
      <protection locked="0"/>
    </xf>
    <xf numFmtId="164" fontId="15" fillId="0" borderId="5" xfId="7" applyFont="1" applyFill="1" applyBorder="1" applyAlignment="1"/>
    <xf numFmtId="0" fontId="15" fillId="0" borderId="5" xfId="0" applyFont="1" applyBorder="1" applyAlignment="1">
      <alignment horizontal="center"/>
    </xf>
    <xf numFmtId="49" fontId="15" fillId="0" borderId="12" xfId="8" applyFont="1" applyBorder="1" applyProtection="1">
      <alignment horizontal="left" vertical="center"/>
      <protection locked="0"/>
    </xf>
    <xf numFmtId="0" fontId="4" fillId="2" borderId="34" xfId="0" applyFont="1" applyFill="1" applyBorder="1" applyAlignment="1">
      <alignment horizontal="center"/>
    </xf>
    <xf numFmtId="0" fontId="0" fillId="12" borderId="47" xfId="0" applyFill="1" applyBorder="1" applyAlignment="1">
      <alignment wrapText="1"/>
    </xf>
    <xf numFmtId="0" fontId="4" fillId="0" borderId="45" xfId="0" applyFont="1" applyBorder="1" applyAlignment="1">
      <alignment vertical="center" wrapText="1"/>
    </xf>
    <xf numFmtId="0" fontId="4" fillId="12" borderId="45" xfId="0" applyFont="1" applyFill="1" applyBorder="1" applyAlignment="1">
      <alignment vertical="center" wrapText="1"/>
    </xf>
    <xf numFmtId="0" fontId="4" fillId="0" borderId="46" xfId="0" applyFont="1" applyBorder="1" applyAlignment="1">
      <alignment vertical="center" wrapText="1"/>
    </xf>
    <xf numFmtId="0" fontId="39" fillId="28" borderId="1" xfId="0" applyFont="1" applyFill="1" applyBorder="1" applyAlignment="1">
      <alignment vertical="center"/>
    </xf>
    <xf numFmtId="0" fontId="1" fillId="3" borderId="1" xfId="0" applyFont="1" applyFill="1" applyBorder="1" applyAlignment="1">
      <alignment horizontal="left" vertical="center" wrapText="1"/>
    </xf>
    <xf numFmtId="0" fontId="0" fillId="0" borderId="1" xfId="0" applyBorder="1" applyAlignment="1">
      <alignment horizontal="center" vertical="center" wrapText="1"/>
    </xf>
    <xf numFmtId="0" fontId="39" fillId="3" borderId="1" xfId="0" applyFont="1" applyFill="1" applyBorder="1" applyAlignment="1">
      <alignment vertical="center"/>
    </xf>
    <xf numFmtId="0" fontId="5" fillId="3" borderId="1" xfId="0" applyFont="1" applyFill="1" applyBorder="1" applyAlignment="1">
      <alignment horizontal="center" vertical="center"/>
    </xf>
    <xf numFmtId="0" fontId="1" fillId="3" borderId="1" xfId="0" applyFont="1" applyFill="1" applyBorder="1" applyAlignment="1">
      <alignment horizontal="left" vertical="center"/>
    </xf>
    <xf numFmtId="0" fontId="19" fillId="3" borderId="1" xfId="15" applyFill="1" applyBorder="1" applyAlignment="1">
      <alignment horizontal="left" vertical="center" wrapText="1"/>
    </xf>
    <xf numFmtId="0" fontId="42" fillId="3" borderId="1" xfId="0" applyFont="1" applyFill="1" applyBorder="1" applyAlignment="1">
      <alignment horizontal="left" vertical="center" wrapText="1"/>
    </xf>
    <xf numFmtId="0" fontId="43" fillId="3" borderId="1" xfId="0" applyFont="1" applyFill="1" applyBorder="1" applyAlignment="1">
      <alignment horizontal="left" vertical="center" wrapText="1"/>
    </xf>
    <xf numFmtId="0" fontId="5" fillId="23" borderId="1" xfId="0" applyFont="1" applyFill="1" applyBorder="1" applyAlignment="1" applyProtection="1">
      <alignment horizontal="center" vertical="center" wrapText="1"/>
      <protection locked="0"/>
    </xf>
    <xf numFmtId="0" fontId="5" fillId="23" borderId="3" xfId="0" applyFont="1" applyFill="1" applyBorder="1" applyAlignment="1" applyProtection="1">
      <alignment horizontal="center" vertical="center" wrapText="1"/>
      <protection locked="0"/>
    </xf>
    <xf numFmtId="0" fontId="1" fillId="30" borderId="1" xfId="0" applyFont="1" applyFill="1" applyBorder="1" applyAlignment="1" applyProtection="1">
      <alignment horizontal="center" vertical="center" wrapText="1"/>
      <protection locked="0"/>
    </xf>
    <xf numFmtId="171" fontId="1" fillId="10" borderId="1" xfId="22" applyNumberFormat="1" applyFont="1" applyFill="1" applyBorder="1" applyAlignment="1" applyProtection="1">
      <alignment horizontal="center" vertical="center" wrapText="1"/>
    </xf>
    <xf numFmtId="171" fontId="1" fillId="13" borderId="1" xfId="22" applyNumberFormat="1" applyFont="1" applyFill="1" applyBorder="1" applyAlignment="1" applyProtection="1">
      <alignment horizontal="center" vertical="center" wrapText="1"/>
    </xf>
    <xf numFmtId="171" fontId="1" fillId="31" borderId="1" xfId="22" applyNumberFormat="1" applyFont="1" applyFill="1" applyBorder="1" applyAlignment="1" applyProtection="1">
      <alignment horizontal="center" vertical="center" wrapText="1"/>
    </xf>
    <xf numFmtId="171" fontId="1" fillId="32" borderId="3" xfId="22" applyNumberFormat="1" applyFont="1" applyFill="1" applyBorder="1" applyAlignment="1" applyProtection="1">
      <alignment horizontal="center" vertical="center" wrapText="1"/>
    </xf>
    <xf numFmtId="171" fontId="1" fillId="10" borderId="1" xfId="22" applyNumberFormat="1" applyFont="1" applyFill="1" applyBorder="1" applyAlignment="1" applyProtection="1">
      <alignment horizontal="center" vertical="center" wrapText="1"/>
      <protection locked="0"/>
    </xf>
    <xf numFmtId="171" fontId="1" fillId="13" borderId="1" xfId="22" applyNumberFormat="1" applyFont="1" applyFill="1" applyBorder="1" applyAlignment="1" applyProtection="1">
      <alignment horizontal="center" vertical="center" wrapText="1"/>
      <protection locked="0"/>
    </xf>
    <xf numFmtId="171" fontId="1" fillId="31" borderId="1" xfId="22" applyNumberFormat="1" applyFont="1" applyFill="1" applyBorder="1" applyAlignment="1" applyProtection="1">
      <alignment horizontal="center" vertical="center" wrapText="1"/>
      <protection locked="0"/>
    </xf>
    <xf numFmtId="171" fontId="1" fillId="32" borderId="3" xfId="22" applyNumberFormat="1" applyFont="1" applyFill="1" applyBorder="1" applyAlignment="1" applyProtection="1">
      <alignment horizontal="center" vertical="center" wrapText="1"/>
      <protection locked="0"/>
    </xf>
    <xf numFmtId="0" fontId="1" fillId="0" borderId="1" xfId="0" applyFont="1" applyBorder="1" applyAlignment="1" applyProtection="1">
      <alignment horizontal="center" vertical="center" wrapText="1"/>
      <protection locked="0"/>
    </xf>
    <xf numFmtId="0" fontId="10" fillId="0" borderId="1" xfId="0" quotePrefix="1" applyFont="1" applyBorder="1" applyAlignment="1" applyProtection="1">
      <alignment horizontal="center" vertical="center" wrapText="1"/>
      <protection locked="0"/>
    </xf>
    <xf numFmtId="0" fontId="10" fillId="0" borderId="1" xfId="0" applyFont="1" applyBorder="1" applyAlignment="1" applyProtection="1">
      <alignment horizontal="center" vertical="center" wrapText="1"/>
      <protection locked="0"/>
    </xf>
    <xf numFmtId="171" fontId="10" fillId="10" borderId="1" xfId="22" applyNumberFormat="1" applyFont="1" applyFill="1" applyBorder="1" applyAlignment="1" applyProtection="1">
      <alignment horizontal="center" vertical="center" wrapText="1"/>
      <protection locked="0"/>
    </xf>
    <xf numFmtId="171" fontId="10" fillId="13" borderId="1" xfId="22" applyNumberFormat="1" applyFont="1" applyFill="1" applyBorder="1" applyAlignment="1" applyProtection="1">
      <alignment horizontal="center" vertical="center" wrapText="1"/>
      <protection locked="0"/>
    </xf>
    <xf numFmtId="171" fontId="10" fillId="31" borderId="1" xfId="22" applyNumberFormat="1" applyFont="1" applyFill="1" applyBorder="1" applyAlignment="1" applyProtection="1">
      <alignment horizontal="center" vertical="center" wrapText="1"/>
      <protection locked="0"/>
    </xf>
    <xf numFmtId="171" fontId="10" fillId="32" borderId="3" xfId="22" applyNumberFormat="1" applyFont="1" applyFill="1" applyBorder="1" applyAlignment="1" applyProtection="1">
      <alignment horizontal="center" vertical="center" wrapText="1"/>
      <protection locked="0"/>
    </xf>
    <xf numFmtId="171" fontId="1" fillId="10" borderId="1" xfId="22" applyNumberFormat="1" applyFont="1" applyFill="1" applyBorder="1" applyAlignment="1" applyProtection="1">
      <alignment horizontal="center" vertical="center"/>
      <protection locked="0"/>
    </xf>
    <xf numFmtId="171" fontId="1" fillId="13" borderId="1" xfId="22" applyNumberFormat="1" applyFont="1" applyFill="1" applyBorder="1" applyAlignment="1" applyProtection="1">
      <alignment horizontal="center" vertical="center"/>
      <protection locked="0"/>
    </xf>
    <xf numFmtId="171" fontId="1" fillId="31" borderId="1" xfId="22" applyNumberFormat="1" applyFont="1" applyFill="1" applyBorder="1" applyAlignment="1" applyProtection="1">
      <alignment horizontal="center" vertical="center"/>
      <protection locked="0"/>
    </xf>
    <xf numFmtId="171" fontId="1" fillId="32" borderId="3" xfId="22" applyNumberFormat="1" applyFont="1" applyFill="1" applyBorder="1" applyAlignment="1" applyProtection="1">
      <alignment horizontal="center" vertical="center"/>
      <protection locked="0"/>
    </xf>
    <xf numFmtId="0" fontId="0" fillId="0" borderId="1" xfId="0" applyBorder="1" applyAlignment="1">
      <alignment horizontal="center" vertical="center" wrapText="1"/>
    </xf>
    <xf numFmtId="0" fontId="21" fillId="0" borderId="0" xfId="0" applyFont="1" applyAlignment="1">
      <alignment horizontal="center"/>
    </xf>
    <xf numFmtId="0" fontId="22" fillId="0" borderId="0" xfId="0" applyFont="1" applyAlignment="1">
      <alignment horizontal="center"/>
    </xf>
    <xf numFmtId="0" fontId="0" fillId="0" borderId="0" xfId="0" applyAlignment="1">
      <alignment horizontal="center"/>
    </xf>
    <xf numFmtId="0" fontId="20" fillId="6" borderId="1" xfId="0" applyFont="1" applyFill="1" applyBorder="1" applyAlignment="1">
      <alignment horizontal="left" vertical="center" wrapText="1"/>
    </xf>
    <xf numFmtId="0" fontId="20" fillId="0" borderId="1" xfId="0" applyFont="1" applyBorder="1" applyAlignment="1">
      <alignment horizontal="left" vertical="center" wrapText="1"/>
    </xf>
    <xf numFmtId="0" fontId="0" fillId="0" borderId="1" xfId="0" applyFont="1" applyBorder="1" applyAlignment="1">
      <alignment horizontal="left" vertical="center" wrapText="1"/>
    </xf>
    <xf numFmtId="14" fontId="20" fillId="0" borderId="1" xfId="0" applyNumberFormat="1" applyFont="1" applyBorder="1" applyAlignment="1">
      <alignment horizontal="left" vertical="center" wrapText="1"/>
    </xf>
    <xf numFmtId="0" fontId="0" fillId="3" borderId="1" xfId="0" applyFont="1" applyFill="1" applyBorder="1" applyAlignment="1">
      <alignment horizontal="left" vertical="top" wrapText="1"/>
    </xf>
    <xf numFmtId="0" fontId="4" fillId="6" borderId="1" xfId="0" applyFont="1" applyFill="1" applyBorder="1" applyAlignment="1">
      <alignment horizontal="center" vertical="center" wrapText="1"/>
    </xf>
    <xf numFmtId="0" fontId="20" fillId="6" borderId="15" xfId="0" applyFont="1" applyFill="1" applyBorder="1" applyAlignment="1">
      <alignment horizontal="left" vertical="center" wrapText="1"/>
    </xf>
    <xf numFmtId="0" fontId="44" fillId="5" borderId="18" xfId="0" applyFont="1" applyFill="1" applyBorder="1" applyAlignment="1" applyProtection="1">
      <alignment horizontal="center" vertical="center"/>
      <protection locked="0"/>
    </xf>
    <xf numFmtId="0" fontId="44" fillId="5" borderId="34"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0" fontId="8" fillId="2" borderId="1" xfId="0" applyFont="1" applyFill="1" applyBorder="1" applyAlignment="1" applyProtection="1">
      <alignment horizontal="center" vertical="center" wrapText="1"/>
      <protection locked="0"/>
    </xf>
    <xf numFmtId="0" fontId="5" fillId="2" borderId="3" xfId="0" applyFont="1" applyFill="1" applyBorder="1" applyAlignment="1" applyProtection="1">
      <alignment horizontal="center" vertical="center" wrapText="1"/>
      <protection locked="0"/>
    </xf>
    <xf numFmtId="0" fontId="5" fillId="2" borderId="6" xfId="0" applyFont="1" applyFill="1" applyBorder="1" applyAlignment="1" applyProtection="1">
      <alignment horizontal="center" vertical="center" wrapText="1"/>
      <protection locked="0"/>
    </xf>
    <xf numFmtId="0" fontId="9" fillId="5" borderId="3" xfId="0" applyFont="1" applyFill="1" applyBorder="1" applyAlignment="1" applyProtection="1">
      <alignment horizontal="center" vertical="center" wrapText="1"/>
      <protection locked="0"/>
    </xf>
    <xf numFmtId="0" fontId="9" fillId="5" borderId="6" xfId="0" applyFont="1" applyFill="1" applyBorder="1" applyAlignment="1" applyProtection="1">
      <alignment horizontal="center" vertical="center" wrapText="1"/>
      <protection locked="0"/>
    </xf>
    <xf numFmtId="0" fontId="9" fillId="5" borderId="13" xfId="0" applyFont="1" applyFill="1" applyBorder="1" applyAlignment="1" applyProtection="1">
      <alignment horizontal="center" vertical="center" wrapText="1"/>
      <protection locked="0"/>
    </xf>
    <xf numFmtId="0" fontId="8" fillId="22" borderId="3" xfId="0" applyFont="1" applyFill="1" applyBorder="1" applyAlignment="1" applyProtection="1">
      <alignment horizontal="center" vertical="center" wrapText="1"/>
      <protection locked="0"/>
    </xf>
    <xf numFmtId="0" fontId="8" fillId="22" borderId="13" xfId="0" applyFont="1" applyFill="1" applyBorder="1" applyAlignment="1" applyProtection="1">
      <alignment horizontal="center" vertical="center" wrapText="1"/>
      <protection locked="0"/>
    </xf>
    <xf numFmtId="0" fontId="9" fillId="5" borderId="3" xfId="0" applyFont="1" applyFill="1" applyBorder="1" applyAlignment="1" applyProtection="1">
      <alignment horizontal="center" vertical="center"/>
      <protection locked="0"/>
    </xf>
    <xf numFmtId="0" fontId="9" fillId="5" borderId="6" xfId="0" applyFont="1" applyFill="1" applyBorder="1" applyAlignment="1" applyProtection="1">
      <alignment horizontal="center" vertical="center"/>
      <protection locked="0"/>
    </xf>
    <xf numFmtId="0" fontId="9" fillId="5" borderId="13" xfId="0" applyFont="1" applyFill="1" applyBorder="1" applyAlignment="1" applyProtection="1">
      <alignment horizontal="center" vertical="center"/>
      <protection locked="0"/>
    </xf>
    <xf numFmtId="0" fontId="8" fillId="24" borderId="3" xfId="0" applyFont="1" applyFill="1" applyBorder="1" applyAlignment="1" applyProtection="1">
      <alignment horizontal="center" vertical="center" wrapText="1"/>
      <protection locked="0"/>
    </xf>
    <xf numFmtId="0" fontId="8" fillId="24" borderId="6" xfId="0" applyFont="1" applyFill="1" applyBorder="1" applyAlignment="1" applyProtection="1">
      <alignment horizontal="center" vertical="center" wrapText="1"/>
      <protection locked="0"/>
    </xf>
    <xf numFmtId="0" fontId="8" fillId="24" borderId="13" xfId="0" applyFont="1" applyFill="1" applyBorder="1" applyAlignment="1" applyProtection="1">
      <alignment horizontal="center" vertical="center" wrapText="1"/>
      <protection locked="0"/>
    </xf>
    <xf numFmtId="0" fontId="9" fillId="3" borderId="3" xfId="0" applyFont="1" applyFill="1" applyBorder="1" applyAlignment="1" applyProtection="1">
      <alignment horizontal="center" vertical="center"/>
      <protection locked="0"/>
    </xf>
    <xf numFmtId="0" fontId="9" fillId="3" borderId="6" xfId="0" applyFont="1" applyFill="1" applyBorder="1" applyAlignment="1" applyProtection="1">
      <alignment horizontal="center" vertical="center"/>
      <protection locked="0"/>
    </xf>
    <xf numFmtId="0" fontId="9" fillId="3" borderId="13" xfId="0" applyFont="1" applyFill="1" applyBorder="1" applyAlignment="1" applyProtection="1">
      <alignment horizontal="center" vertical="center"/>
      <protection locked="0"/>
    </xf>
    <xf numFmtId="0" fontId="9" fillId="14" borderId="3" xfId="0" applyFont="1" applyFill="1" applyBorder="1" applyAlignment="1" applyProtection="1">
      <alignment horizontal="center" vertical="center" wrapText="1"/>
      <protection locked="0"/>
    </xf>
    <xf numFmtId="0" fontId="9" fillId="14" borderId="6" xfId="0" applyFont="1" applyFill="1" applyBorder="1" applyAlignment="1" applyProtection="1">
      <alignment horizontal="center" vertical="center" wrapText="1"/>
      <protection locked="0"/>
    </xf>
    <xf numFmtId="0" fontId="9" fillId="14" borderId="13" xfId="0" applyFont="1" applyFill="1" applyBorder="1" applyAlignment="1" applyProtection="1">
      <alignment horizontal="center" vertical="center" wrapText="1"/>
      <protection locked="0"/>
    </xf>
    <xf numFmtId="0" fontId="0" fillId="0" borderId="1" xfId="0" applyBorder="1" applyAlignment="1">
      <alignment horizontal="center"/>
    </xf>
    <xf numFmtId="0" fontId="32" fillId="6" borderId="33" xfId="0" applyFont="1" applyFill="1" applyBorder="1" applyAlignment="1">
      <alignment horizontal="center" vertical="center" wrapText="1"/>
    </xf>
    <xf numFmtId="15" fontId="21" fillId="6" borderId="33" xfId="0" applyNumberFormat="1" applyFont="1" applyFill="1" applyBorder="1" applyAlignment="1">
      <alignment horizontal="center" vertical="center" wrapText="1"/>
    </xf>
    <xf numFmtId="0" fontId="20" fillId="0" borderId="0" xfId="0" applyFont="1" applyAlignment="1">
      <alignment horizontal="center"/>
    </xf>
    <xf numFmtId="0" fontId="21" fillId="6" borderId="33" xfId="0" applyFont="1" applyFill="1" applyBorder="1" applyAlignment="1">
      <alignment horizontal="center" vertical="center" wrapText="1"/>
    </xf>
    <xf numFmtId="15" fontId="21" fillId="6" borderId="40" xfId="0" applyNumberFormat="1" applyFont="1" applyFill="1" applyBorder="1" applyAlignment="1">
      <alignment horizontal="center" vertical="center" wrapText="1"/>
    </xf>
    <xf numFmtId="0" fontId="21" fillId="6" borderId="40" xfId="0" applyFont="1" applyFill="1" applyBorder="1" applyAlignment="1">
      <alignment horizontal="center" vertical="center" wrapText="1"/>
    </xf>
    <xf numFmtId="0" fontId="4" fillId="3" borderId="15" xfId="0" applyFont="1" applyFill="1" applyBorder="1" applyAlignment="1">
      <alignment horizontal="left" vertical="center" wrapText="1"/>
    </xf>
    <xf numFmtId="0" fontId="4" fillId="3" borderId="29" xfId="0" applyFont="1" applyFill="1" applyBorder="1" applyAlignment="1">
      <alignment horizontal="left" vertical="center" wrapText="1"/>
    </xf>
    <xf numFmtId="0" fontId="4" fillId="3" borderId="14" xfId="0" applyFont="1" applyFill="1" applyBorder="1" applyAlignment="1">
      <alignment horizontal="left" vertical="center" wrapText="1"/>
    </xf>
    <xf numFmtId="0" fontId="4" fillId="13" borderId="1" xfId="0" applyFont="1" applyFill="1" applyBorder="1" applyAlignment="1">
      <alignment horizontal="center" vertical="center" wrapText="1"/>
    </xf>
    <xf numFmtId="0" fontId="4" fillId="13" borderId="3" xfId="0" applyFont="1" applyFill="1" applyBorder="1" applyAlignment="1">
      <alignment horizontal="center" vertical="center" wrapText="1"/>
    </xf>
    <xf numFmtId="0" fontId="4" fillId="13" borderId="13" xfId="0" applyFont="1" applyFill="1" applyBorder="1" applyAlignment="1">
      <alignment horizontal="center" vertical="center" wrapText="1"/>
    </xf>
    <xf numFmtId="0" fontId="4" fillId="13" borderId="6" xfId="0" applyFont="1" applyFill="1" applyBorder="1" applyAlignment="1">
      <alignment horizontal="center" vertical="center" wrapText="1"/>
    </xf>
    <xf numFmtId="0" fontId="4" fillId="3" borderId="1" xfId="0" applyFont="1" applyFill="1" applyBorder="1" applyAlignment="1">
      <alignment horizontal="left" vertical="center" wrapText="1"/>
    </xf>
    <xf numFmtId="173" fontId="4" fillId="0" borderId="15" xfId="21" applyNumberFormat="1" applyFont="1" applyBorder="1" applyAlignment="1">
      <alignment horizontal="center" vertical="center" wrapText="1"/>
    </xf>
    <xf numFmtId="173" fontId="4" fillId="0" borderId="29" xfId="21" applyNumberFormat="1" applyFont="1" applyBorder="1" applyAlignment="1">
      <alignment horizontal="center" vertical="center" wrapText="1"/>
    </xf>
    <xf numFmtId="173" fontId="4" fillId="0" borderId="14" xfId="21" applyNumberFormat="1" applyFont="1" applyBorder="1" applyAlignment="1">
      <alignment horizontal="center" vertical="center" wrapText="1"/>
    </xf>
    <xf numFmtId="0" fontId="20" fillId="3" borderId="3" xfId="0" applyFont="1" applyFill="1" applyBorder="1" applyAlignment="1">
      <alignment horizontal="center" vertical="center" wrapText="1"/>
    </xf>
    <xf numFmtId="0" fontId="20" fillId="3" borderId="6" xfId="0" applyFont="1" applyFill="1" applyBorder="1" applyAlignment="1">
      <alignment horizontal="center" vertical="center" wrapText="1"/>
    </xf>
    <xf numFmtId="0" fontId="20" fillId="3" borderId="13" xfId="0" applyFont="1" applyFill="1" applyBorder="1" applyAlignment="1">
      <alignment horizontal="center" vertical="center" wrapText="1"/>
    </xf>
    <xf numFmtId="0" fontId="35" fillId="26" borderId="1" xfId="0" applyFont="1" applyFill="1" applyBorder="1" applyAlignment="1">
      <alignment horizontal="center" vertical="center" wrapText="1"/>
    </xf>
    <xf numFmtId="0" fontId="14" fillId="0" borderId="23" xfId="0" applyFont="1" applyBorder="1" applyAlignment="1">
      <alignment horizontal="center" vertical="center"/>
    </xf>
    <xf numFmtId="0" fontId="14" fillId="0" borderId="24" xfId="0" applyFont="1" applyBorder="1" applyAlignment="1">
      <alignment horizontal="center" vertical="center"/>
    </xf>
    <xf numFmtId="0" fontId="16" fillId="26" borderId="23" xfId="0" applyFont="1" applyFill="1" applyBorder="1" applyAlignment="1">
      <alignment horizontal="left" wrapText="1"/>
    </xf>
    <xf numFmtId="0" fontId="16" fillId="26" borderId="24" xfId="0" applyFont="1" applyFill="1" applyBorder="1" applyAlignment="1">
      <alignment horizontal="left" wrapText="1"/>
    </xf>
    <xf numFmtId="0" fontId="15" fillId="13" borderId="35" xfId="0" applyFont="1" applyFill="1" applyBorder="1" applyAlignment="1">
      <alignment horizontal="center" vertical="center" wrapText="1"/>
    </xf>
    <xf numFmtId="0" fontId="15" fillId="13" borderId="36" xfId="0" applyFont="1" applyFill="1" applyBorder="1" applyAlignment="1">
      <alignment horizontal="center" vertical="center" wrapText="1"/>
    </xf>
    <xf numFmtId="0" fontId="15" fillId="13" borderId="38" xfId="0" applyFont="1" applyFill="1" applyBorder="1" applyAlignment="1">
      <alignment horizontal="center" vertical="center" wrapText="1"/>
    </xf>
    <xf numFmtId="0" fontId="15" fillId="13" borderId="16" xfId="0" applyFont="1" applyFill="1" applyBorder="1" applyAlignment="1">
      <alignment horizontal="center" vertical="center" wrapText="1"/>
    </xf>
    <xf numFmtId="0" fontId="15" fillId="13" borderId="0" xfId="0" applyFont="1" applyFill="1" applyAlignment="1">
      <alignment horizontal="center" vertical="center" wrapText="1"/>
    </xf>
    <xf numFmtId="0" fontId="15" fillId="13" borderId="41" xfId="0" applyFont="1" applyFill="1" applyBorder="1" applyAlignment="1">
      <alignment horizontal="center" vertical="center" wrapText="1"/>
    </xf>
    <xf numFmtId="0" fontId="15" fillId="13" borderId="18" xfId="0" applyFont="1" applyFill="1" applyBorder="1" applyAlignment="1">
      <alignment horizontal="center" vertical="center" wrapText="1"/>
    </xf>
    <xf numFmtId="0" fontId="15" fillId="13" borderId="34" xfId="0" applyFont="1" applyFill="1" applyBorder="1" applyAlignment="1">
      <alignment horizontal="center" vertical="center" wrapText="1"/>
    </xf>
    <xf numFmtId="0" fontId="15" fillId="13" borderId="25" xfId="0" applyFont="1" applyFill="1" applyBorder="1" applyAlignment="1">
      <alignment horizontal="center" vertical="center" wrapText="1"/>
    </xf>
    <xf numFmtId="0" fontId="16" fillId="0" borderId="43" xfId="0" applyFont="1" applyBorder="1" applyAlignment="1">
      <alignment horizontal="left"/>
    </xf>
    <xf numFmtId="0" fontId="16" fillId="0" borderId="20" xfId="0" applyFont="1" applyBorder="1" applyAlignment="1">
      <alignment horizontal="left"/>
    </xf>
    <xf numFmtId="0" fontId="16" fillId="0" borderId="21" xfId="0" applyFont="1" applyBorder="1" applyAlignment="1">
      <alignment horizontal="left"/>
    </xf>
    <xf numFmtId="0" fontId="33" fillId="2" borderId="4" xfId="0" applyFont="1" applyFill="1" applyBorder="1" applyAlignment="1" applyProtection="1">
      <alignment horizontal="center" vertical="center" wrapText="1"/>
      <protection locked="0"/>
    </xf>
    <xf numFmtId="0" fontId="33" fillId="2" borderId="8" xfId="0" applyFont="1" applyFill="1" applyBorder="1" applyAlignment="1" applyProtection="1">
      <alignment horizontal="center" vertical="center" wrapText="1"/>
      <protection locked="0"/>
    </xf>
    <xf numFmtId="0" fontId="33" fillId="25" borderId="7" xfId="0" applyFont="1" applyFill="1" applyBorder="1" applyAlignment="1" applyProtection="1">
      <alignment horizontal="center" vertical="center"/>
      <protection locked="0"/>
    </xf>
    <xf numFmtId="0" fontId="33" fillId="25" borderId="4" xfId="0" applyFont="1" applyFill="1" applyBorder="1" applyAlignment="1" applyProtection="1">
      <alignment horizontal="center" vertical="center"/>
      <protection locked="0"/>
    </xf>
    <xf numFmtId="0" fontId="33" fillId="25" borderId="8" xfId="0" applyFont="1" applyFill="1" applyBorder="1" applyAlignment="1" applyProtection="1">
      <alignment horizontal="center" vertical="center"/>
      <protection locked="0"/>
    </xf>
    <xf numFmtId="0" fontId="4" fillId="2" borderId="7" xfId="0" applyFont="1" applyFill="1" applyBorder="1" applyAlignment="1" applyProtection="1">
      <alignment horizontal="center" vertical="center" wrapText="1"/>
      <protection locked="0"/>
    </xf>
    <xf numFmtId="0" fontId="4" fillId="2" borderId="9" xfId="0" applyFont="1" applyFill="1" applyBorder="1" applyAlignment="1" applyProtection="1">
      <alignment horizontal="center" vertical="center" wrapText="1"/>
      <protection locked="0"/>
    </xf>
    <xf numFmtId="0" fontId="33" fillId="2" borderId="7" xfId="0" applyFont="1" applyFill="1" applyBorder="1" applyAlignment="1" applyProtection="1">
      <alignment horizontal="center" vertical="center"/>
      <protection locked="0"/>
    </xf>
    <xf numFmtId="0" fontId="33" fillId="2" borderId="4" xfId="0" applyFont="1" applyFill="1" applyBorder="1" applyAlignment="1" applyProtection="1">
      <alignment horizontal="center" vertical="center"/>
      <protection locked="0"/>
    </xf>
    <xf numFmtId="0" fontId="33" fillId="2" borderId="8" xfId="0" applyFont="1" applyFill="1" applyBorder="1" applyAlignment="1" applyProtection="1">
      <alignment horizontal="center" vertical="center"/>
      <protection locked="0"/>
    </xf>
    <xf numFmtId="0" fontId="4" fillId="2" borderId="44" xfId="0" applyFont="1" applyFill="1" applyBorder="1" applyAlignment="1">
      <alignment horizontal="center" vertical="center"/>
    </xf>
    <xf numFmtId="0" fontId="4" fillId="2" borderId="45" xfId="0" applyFont="1" applyFill="1" applyBorder="1" applyAlignment="1">
      <alignment horizontal="center" vertical="center"/>
    </xf>
    <xf numFmtId="0" fontId="4" fillId="2" borderId="46" xfId="0" applyFont="1" applyFill="1" applyBorder="1" applyAlignment="1">
      <alignment horizontal="center" vertical="center"/>
    </xf>
    <xf numFmtId="0" fontId="5" fillId="0" borderId="16" xfId="0" applyFont="1" applyBorder="1" applyAlignment="1">
      <alignment horizontal="center" vertical="center" wrapText="1"/>
    </xf>
    <xf numFmtId="0" fontId="5" fillId="0" borderId="0" xfId="0" applyFont="1" applyBorder="1" applyAlignment="1">
      <alignment horizontal="center" vertical="center" wrapText="1"/>
    </xf>
    <xf numFmtId="0" fontId="4" fillId="2" borderId="23"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24" xfId="0" applyFont="1" applyFill="1" applyBorder="1" applyAlignment="1">
      <alignment horizontal="center" vertical="center"/>
    </xf>
    <xf numFmtId="0" fontId="4" fillId="2" borderId="27" xfId="0" applyFont="1" applyFill="1" applyBorder="1" applyAlignment="1">
      <alignment horizontal="center" vertical="center" wrapText="1"/>
    </xf>
    <xf numFmtId="0" fontId="4" fillId="2" borderId="28" xfId="0" applyFont="1" applyFill="1" applyBorder="1" applyAlignment="1">
      <alignment horizontal="center" vertical="center" wrapText="1"/>
    </xf>
    <xf numFmtId="0" fontId="4" fillId="2" borderId="4"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8" xfId="0" applyFont="1" applyFill="1" applyBorder="1" applyAlignment="1">
      <alignment horizontal="center" vertical="center"/>
    </xf>
    <xf numFmtId="0" fontId="4" fillId="2" borderId="12" xfId="0" applyFont="1" applyFill="1" applyBorder="1" applyAlignment="1">
      <alignment horizontal="center" vertical="center"/>
    </xf>
    <xf numFmtId="0" fontId="4" fillId="2" borderId="19" xfId="0" applyFont="1" applyFill="1" applyBorder="1" applyAlignment="1">
      <alignment horizontal="center" vertical="center"/>
    </xf>
    <xf numFmtId="0" fontId="4" fillId="2" borderId="20" xfId="0" applyFont="1" applyFill="1" applyBorder="1" applyAlignment="1">
      <alignment horizontal="center" vertical="center"/>
    </xf>
    <xf numFmtId="0" fontId="4" fillId="2" borderId="21" xfId="0" applyFont="1" applyFill="1" applyBorder="1" applyAlignment="1">
      <alignment horizontal="center" vertical="center"/>
    </xf>
    <xf numFmtId="0" fontId="38" fillId="28" borderId="3" xfId="0" applyFont="1" applyFill="1" applyBorder="1" applyAlignment="1">
      <alignment horizontal="center" vertical="center"/>
    </xf>
    <xf numFmtId="0" fontId="38" fillId="28" borderId="6" xfId="0" applyFont="1" applyFill="1" applyBorder="1" applyAlignment="1">
      <alignment horizontal="center" vertical="center"/>
    </xf>
    <xf numFmtId="0" fontId="38" fillId="28" borderId="13" xfId="0" applyFont="1" applyFill="1" applyBorder="1" applyAlignment="1">
      <alignment horizontal="center" vertical="center"/>
    </xf>
    <xf numFmtId="0" fontId="1" fillId="3" borderId="15" xfId="0" applyFont="1" applyFill="1" applyBorder="1" applyAlignment="1">
      <alignment horizontal="left" vertical="center" wrapText="1"/>
    </xf>
    <xf numFmtId="0" fontId="1" fillId="3" borderId="14" xfId="0" applyFont="1" applyFill="1" applyBorder="1" applyAlignment="1">
      <alignment horizontal="left" vertical="center" wrapText="1"/>
    </xf>
    <xf numFmtId="0" fontId="1" fillId="3" borderId="15" xfId="0" applyFont="1" applyFill="1" applyBorder="1" applyAlignment="1">
      <alignment horizontal="left" vertical="center"/>
    </xf>
    <xf numFmtId="0" fontId="1" fillId="3" borderId="29" xfId="0" applyFont="1" applyFill="1" applyBorder="1" applyAlignment="1">
      <alignment horizontal="left" vertical="center"/>
    </xf>
    <xf numFmtId="0" fontId="1" fillId="3" borderId="14" xfId="0" applyFont="1" applyFill="1" applyBorder="1" applyAlignment="1">
      <alignment horizontal="left" vertical="center"/>
    </xf>
    <xf numFmtId="0" fontId="1" fillId="3" borderId="1" xfId="0" applyFont="1" applyFill="1" applyBorder="1" applyAlignment="1">
      <alignment horizontal="center" vertical="center"/>
    </xf>
    <xf numFmtId="0" fontId="1" fillId="3" borderId="1" xfId="0" applyFont="1" applyFill="1" applyBorder="1" applyAlignment="1">
      <alignment horizontal="left" vertical="center" wrapText="1"/>
    </xf>
    <xf numFmtId="0" fontId="1" fillId="29" borderId="1" xfId="0" applyFont="1" applyFill="1" applyBorder="1" applyAlignment="1">
      <alignment horizontal="center" vertical="center" wrapText="1"/>
    </xf>
    <xf numFmtId="0" fontId="39" fillId="28" borderId="1" xfId="0" applyFont="1" applyFill="1" applyBorder="1" applyAlignment="1">
      <alignment horizontal="left" vertical="center"/>
    </xf>
    <xf numFmtId="0" fontId="40" fillId="28" borderId="1" xfId="0" applyFont="1" applyFill="1" applyBorder="1" applyAlignment="1">
      <alignment horizontal="left" vertical="center" wrapText="1"/>
    </xf>
    <xf numFmtId="0" fontId="41" fillId="28" borderId="1" xfId="0" applyFont="1" applyFill="1" applyBorder="1" applyAlignment="1">
      <alignment horizontal="left" vertical="center" wrapText="1"/>
    </xf>
    <xf numFmtId="0" fontId="1" fillId="3" borderId="1" xfId="0" applyFont="1" applyFill="1" applyBorder="1" applyAlignment="1" applyProtection="1">
      <alignment horizontal="center" vertical="center"/>
      <protection locked="0"/>
    </xf>
    <xf numFmtId="0" fontId="1" fillId="3" borderId="1" xfId="0" applyFont="1" applyFill="1" applyBorder="1" applyAlignment="1">
      <alignment vertical="center" wrapText="1"/>
    </xf>
    <xf numFmtId="0" fontId="30" fillId="19" borderId="1" xfId="0" applyFont="1" applyFill="1" applyBorder="1" applyAlignment="1">
      <alignment horizontal="center" vertical="center" wrapText="1"/>
    </xf>
  </cellXfs>
  <cellStyles count="23">
    <cellStyle name="40% - Accent5 2" xfId="11" xr:uid="{00000000-0005-0000-0000-000000000000}"/>
    <cellStyle name="40% - Accent5 2 2" xfId="18" xr:uid="{00000000-0005-0000-0000-000001000000}"/>
    <cellStyle name="Accent5 2" xfId="10" xr:uid="{00000000-0005-0000-0000-000002000000}"/>
    <cellStyle name="BodyStyle" xfId="8" xr:uid="{00000000-0005-0000-0000-000003000000}"/>
    <cellStyle name="Bueno" xfId="19" builtinId="26"/>
    <cellStyle name="Énfasis1" xfId="5" builtinId="29"/>
    <cellStyle name="HeaderStyle" xfId="6" xr:uid="{00000000-0005-0000-0000-000006000000}"/>
    <cellStyle name="Hipervínculo" xfId="9" builtinId="8"/>
    <cellStyle name="Hyperlink" xfId="15" xr:uid="{00000000-0005-0000-0000-000008000000}"/>
    <cellStyle name="Millares" xfId="22" builtinId="3"/>
    <cellStyle name="Moneda" xfId="21" builtinId="4"/>
    <cellStyle name="Moneda [0]" xfId="1" builtinId="7"/>
    <cellStyle name="Moneda [0] 2" xfId="3" xr:uid="{00000000-0005-0000-0000-00000B000000}"/>
    <cellStyle name="Moneda [0] 3" xfId="7" xr:uid="{00000000-0005-0000-0000-00000C000000}"/>
    <cellStyle name="Moneda 2" xfId="4" xr:uid="{00000000-0005-0000-0000-00000D000000}"/>
    <cellStyle name="Normal" xfId="0" builtinId="0"/>
    <cellStyle name="Normal 2" xfId="13" xr:uid="{00000000-0005-0000-0000-00000F000000}"/>
    <cellStyle name="Normal 2 2" xfId="16" xr:uid="{00000000-0005-0000-0000-000010000000}"/>
    <cellStyle name="Normal 3" xfId="20" xr:uid="{C46C5FD3-5897-4359-BC50-CF55402518A9}"/>
    <cellStyle name="Output 2" xfId="12" xr:uid="{00000000-0005-0000-0000-000011000000}"/>
    <cellStyle name="Percent 2" xfId="14" xr:uid="{00000000-0005-0000-0000-000012000000}"/>
    <cellStyle name="Percent 2 2" xfId="17" xr:uid="{00000000-0005-0000-0000-000013000000}"/>
    <cellStyle name="Porcentaje" xfId="2" builtinId="5"/>
  </cellStyles>
  <dxfs count="34">
    <dxf>
      <numFmt numFmtId="13" formatCode="0%"/>
    </dxf>
    <dxf>
      <numFmt numFmtId="13" formatCode="0%"/>
    </dxf>
    <dxf>
      <numFmt numFmtId="14" formatCode="0.00%"/>
    </dxf>
    <dxf>
      <numFmt numFmtId="14" formatCode="0.00%"/>
    </dxf>
    <dxf>
      <numFmt numFmtId="174" formatCode="0.000%"/>
    </dxf>
    <dxf>
      <numFmt numFmtId="14" formatCode="0.00%"/>
    </dxf>
    <dxf>
      <fill>
        <patternFill patternType="none">
          <bgColor auto="1"/>
        </patternFill>
      </fill>
    </dxf>
    <dxf>
      <numFmt numFmtId="168" formatCode="0.0%"/>
    </dxf>
    <dxf>
      <fill>
        <patternFill patternType="none">
          <bgColor auto="1"/>
        </patternFill>
      </fill>
    </dxf>
    <dxf>
      <numFmt numFmtId="14" formatCode="0.00%"/>
    </dxf>
    <dxf>
      <numFmt numFmtId="14" formatCode="0.00%"/>
    </dxf>
    <dxf>
      <numFmt numFmtId="14" formatCode="0.00%"/>
    </dxf>
    <dxf>
      <numFmt numFmtId="14" formatCode="0.00%"/>
    </dxf>
    <dxf>
      <numFmt numFmtId="14" formatCode="0.00%"/>
    </dxf>
    <dxf>
      <numFmt numFmtId="174" formatCode="0.000%"/>
    </dxf>
    <dxf>
      <fill>
        <patternFill>
          <bgColor theme="1" tint="0.34998626667073579"/>
        </patternFill>
      </fill>
    </dxf>
    <dxf>
      <fill>
        <patternFill>
          <bgColor theme="1" tint="0.34998626667073579"/>
        </patternFill>
      </fill>
    </dxf>
    <dxf>
      <fill>
        <patternFill>
          <bgColor theme="1" tint="0.34998626667073579"/>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numFmt numFmtId="14" formatCode="0.00%"/>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2" defaultPivotStyle="PivotStyleLight16"/>
  <colors>
    <mruColors>
      <color rgb="FFFF1919"/>
      <color rgb="FFCC0000"/>
      <color rgb="FFF151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5.xml"/><Relationship Id="rId89" Type="http://schemas.openxmlformats.org/officeDocument/2006/relationships/pivotCacheDefinition" Target="pivotCache/pivotCacheDefinition2.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pivotCacheDefinition" Target="pivotCache/pivotCacheDefinition3.xml"/><Relationship Id="rId95" Type="http://schemas.openxmlformats.org/officeDocument/2006/relationships/customXml" Target="../customXml/item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externalLink" Target="externalLinks/externalLink1.xml"/><Relationship Id="rId85" Type="http://schemas.openxmlformats.org/officeDocument/2006/relationships/externalLink" Target="externalLinks/externalLink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4.xml"/><Relationship Id="rId88" Type="http://schemas.openxmlformats.org/officeDocument/2006/relationships/pivotCacheDefinition" Target="pivotCache/pivotCacheDefinition1.xml"/><Relationship Id="rId91" Type="http://schemas.openxmlformats.org/officeDocument/2006/relationships/theme" Target="theme/theme1.xml"/><Relationship Id="rId9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externalLink" Target="externalLinks/externalLink2.xml"/><Relationship Id="rId86" Type="http://schemas.openxmlformats.org/officeDocument/2006/relationships/externalLink" Target="externalLinks/externalLink7.xml"/><Relationship Id="rId9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8.xml"/><Relationship Id="rId61" Type="http://schemas.openxmlformats.org/officeDocument/2006/relationships/worksheet" Target="worksheets/sheet61.xml"/><Relationship Id="rId82" Type="http://schemas.openxmlformats.org/officeDocument/2006/relationships/externalLink" Target="externalLinks/externalLink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3" Type="http://schemas.openxmlformats.org/officeDocument/2006/relationships/chartUserShapes" Target="../drawings/drawing139.xml"/><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3" Type="http://schemas.openxmlformats.org/officeDocument/2006/relationships/chartUserShapes" Target="../drawings/drawing141.xml"/><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3" Type="http://schemas.openxmlformats.org/officeDocument/2006/relationships/chartUserShapes" Target="../drawings/drawing143.xml"/><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3" Type="http://schemas.openxmlformats.org/officeDocument/2006/relationships/chartUserShapes" Target="../drawings/drawing145.xml"/><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3" Type="http://schemas.openxmlformats.org/officeDocument/2006/relationships/chartUserShapes" Target="../drawings/drawing147.xml"/><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3" Type="http://schemas.openxmlformats.org/officeDocument/2006/relationships/chartUserShapes" Target="../drawings/drawing149.xml"/><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3" Type="http://schemas.openxmlformats.org/officeDocument/2006/relationships/themeOverride" Target="../theme/themeOverride27.xml"/><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3" Type="http://schemas.openxmlformats.org/officeDocument/2006/relationships/themeOverride" Target="../theme/themeOverride28.xml"/><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3" Type="http://schemas.openxmlformats.org/officeDocument/2006/relationships/themeOverride" Target="../theme/themeOverride29.xml"/><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3" Type="http://schemas.openxmlformats.org/officeDocument/2006/relationships/themeOverride" Target="../theme/themeOverride30.xml"/><Relationship Id="rId2" Type="http://schemas.microsoft.com/office/2011/relationships/chartColorStyle" Target="colors112.xml"/><Relationship Id="rId1" Type="http://schemas.microsoft.com/office/2011/relationships/chartStyle" Target="style112.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76.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78.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80.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82.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84.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86.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90.xml"/><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92.xml"/><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94.xml"/><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98.xml"/><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100.xml"/><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3" Type="http://schemas.openxmlformats.org/officeDocument/2006/relationships/chartUserShapes" Target="../drawings/drawing104.xml"/><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3" Type="http://schemas.openxmlformats.org/officeDocument/2006/relationships/chartUserShapes" Target="../drawings/drawing105.xml"/><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3" Type="http://schemas.openxmlformats.org/officeDocument/2006/relationships/chartUserShapes" Target="../drawings/drawing106.xml"/><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3" Type="http://schemas.openxmlformats.org/officeDocument/2006/relationships/chartUserShapes" Target="../drawings/drawing107.xml"/><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3" Type="http://schemas.openxmlformats.org/officeDocument/2006/relationships/chartUserShapes" Target="../drawings/drawing108.xml"/><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3" Type="http://schemas.openxmlformats.org/officeDocument/2006/relationships/chartUserShapes" Target="../drawings/drawing109.xml"/><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3" Type="http://schemas.openxmlformats.org/officeDocument/2006/relationships/chartUserShapes" Target="../drawings/drawing111.xml"/><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3" Type="http://schemas.openxmlformats.org/officeDocument/2006/relationships/chartUserShapes" Target="../drawings/drawing113.xml"/><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3" Type="http://schemas.openxmlformats.org/officeDocument/2006/relationships/chartUserShapes" Target="../drawings/drawing115.xml"/><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3" Type="http://schemas.openxmlformats.org/officeDocument/2006/relationships/chartUserShapes" Target="../drawings/drawing117.xml"/><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3" Type="http://schemas.openxmlformats.org/officeDocument/2006/relationships/chartUserShapes" Target="../drawings/drawing119.xml"/><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3" Type="http://schemas.openxmlformats.org/officeDocument/2006/relationships/chartUserShapes" Target="../drawings/drawing121.xml"/><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3" Type="http://schemas.openxmlformats.org/officeDocument/2006/relationships/chartUserShapes" Target="../drawings/drawing123.xml"/><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3" Type="http://schemas.openxmlformats.org/officeDocument/2006/relationships/chartUserShapes" Target="../drawings/drawing125.xml"/><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3" Type="http://schemas.openxmlformats.org/officeDocument/2006/relationships/chartUserShapes" Target="../drawings/drawing127.xml"/><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3" Type="http://schemas.openxmlformats.org/officeDocument/2006/relationships/chartUserShapes" Target="../drawings/drawing129.xml"/><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3" Type="http://schemas.openxmlformats.org/officeDocument/2006/relationships/chartUserShapes" Target="../drawings/drawing131.xml"/><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3" Type="http://schemas.openxmlformats.org/officeDocument/2006/relationships/chartUserShapes" Target="../drawings/drawing133.xml"/><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3" Type="http://schemas.openxmlformats.org/officeDocument/2006/relationships/chartUserShapes" Target="../drawings/drawing135.xml"/><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3" Type="http://schemas.openxmlformats.org/officeDocument/2006/relationships/chartUserShapes" Target="../drawings/drawing137.xml"/><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59502759680697"/>
          <c:y val="0.20454573764632719"/>
          <c:w val="0.59380724152653253"/>
          <c:h val="0.73271752696454162"/>
        </c:manualLayout>
      </c:layout>
      <c:doughnutChart>
        <c:varyColors val="1"/>
        <c:ser>
          <c:idx val="0"/>
          <c:order val="0"/>
          <c:tx>
            <c:strRef>
              <c:f>PAACC!$A$8</c:f>
              <c:strCache>
                <c:ptCount val="1"/>
                <c:pt idx="0">
                  <c:v>Fill</c:v>
                </c:pt>
              </c:strCache>
            </c:strRef>
          </c:tx>
          <c:spPr>
            <a:ln>
              <a:noFill/>
            </a:ln>
          </c:spPr>
          <c:dPt>
            <c:idx val="0"/>
            <c:bubble3D val="0"/>
            <c:spPr>
              <a:solidFill>
                <a:schemeClr val="bg2"/>
              </a:solidFill>
              <a:ln w="19050">
                <a:noFill/>
              </a:ln>
              <a:effectLst/>
            </c:spPr>
            <c:extLst>
              <c:ext xmlns:c16="http://schemas.microsoft.com/office/drawing/2014/chart" uri="{C3380CC4-5D6E-409C-BE32-E72D297353CC}">
                <c16:uniqueId val="{00000001-F1F7-45AA-9F91-F250EE63C5DD}"/>
              </c:ext>
            </c:extLst>
          </c:dPt>
          <c:dPt>
            <c:idx val="1"/>
            <c:bubble3D val="0"/>
            <c:spPr>
              <a:solidFill>
                <a:srgbClr val="FF1919"/>
              </a:solidFill>
              <a:ln w="22225">
                <a:noFill/>
              </a:ln>
              <a:effectLst/>
            </c:spPr>
            <c:extLst>
              <c:ext xmlns:c16="http://schemas.microsoft.com/office/drawing/2014/chart" uri="{C3380CC4-5D6E-409C-BE32-E72D297353CC}">
                <c16:uniqueId val="{00000003-F1F7-45AA-9F91-F250EE63C5DD}"/>
              </c:ext>
            </c:extLst>
          </c:dPt>
          <c:cat>
            <c:strRef>
              <c:f>PAACC!$A$9:$A$10</c:f>
              <c:strCache>
                <c:ptCount val="2"/>
                <c:pt idx="0">
                  <c:v>Remainder</c:v>
                </c:pt>
                <c:pt idx="1">
                  <c:v>Percentage</c:v>
                </c:pt>
              </c:strCache>
            </c:strRef>
          </c:cat>
          <c:val>
            <c:numRef>
              <c:f>PAACC!$B$9:$B$10</c:f>
              <c:numCache>
                <c:formatCode>0%</c:formatCode>
                <c:ptCount val="2"/>
                <c:pt idx="0">
                  <c:v>0.63</c:v>
                </c:pt>
                <c:pt idx="1">
                  <c:v>0.37</c:v>
                </c:pt>
              </c:numCache>
            </c:numRef>
          </c:val>
          <c:extLst>
            <c:ext xmlns:c16="http://schemas.microsoft.com/office/drawing/2014/chart" uri="{C3380CC4-5D6E-409C-BE32-E72D297353CC}">
              <c16:uniqueId val="{00000004-F1F7-45AA-9F91-F250EE63C5DD}"/>
            </c:ext>
          </c:extLst>
        </c:ser>
        <c:dLbls>
          <c:showLegendKey val="0"/>
          <c:showVal val="0"/>
          <c:showCatName val="0"/>
          <c:showSerName val="0"/>
          <c:showPercent val="0"/>
          <c:showBubbleSize val="0"/>
          <c:showLeaderLines val="1"/>
        </c:dLbls>
        <c:firstSliceAng val="0"/>
        <c:holeSize val="74"/>
      </c:doughnutChart>
      <c:scatterChart>
        <c:scatterStyle val="lineMarker"/>
        <c:varyColors val="0"/>
        <c:ser>
          <c:idx val="1"/>
          <c:order val="1"/>
          <c:tx>
            <c:strRef>
              <c:f>PAACC!$A$12</c:f>
              <c:strCache>
                <c:ptCount val="1"/>
                <c:pt idx="0">
                  <c:v>End points</c:v>
                </c:pt>
              </c:strCache>
            </c:strRef>
          </c:tx>
          <c:spPr>
            <a:ln w="28575" cap="rnd">
              <a:noFill/>
              <a:round/>
            </a:ln>
            <a:effectLst/>
          </c:spPr>
          <c:marker>
            <c:symbol val="circle"/>
            <c:size val="30"/>
            <c:spPr>
              <a:solidFill>
                <a:srgbClr val="FF1919"/>
              </a:solidFill>
              <a:ln w="9525">
                <a:noFill/>
              </a:ln>
              <a:effectLst/>
            </c:spPr>
          </c:marker>
          <c:dPt>
            <c:idx val="0"/>
            <c:marker>
              <c:symbol val="circle"/>
              <c:size val="30"/>
              <c:spPr>
                <a:solidFill>
                  <a:srgbClr val="FF1919"/>
                </a:solidFill>
                <a:ln w="9525">
                  <a:noFill/>
                </a:ln>
                <a:effectLst/>
              </c:spPr>
            </c:marker>
            <c:bubble3D val="0"/>
            <c:extLst>
              <c:ext xmlns:c16="http://schemas.microsoft.com/office/drawing/2014/chart" uri="{C3380CC4-5D6E-409C-BE32-E72D297353CC}">
                <c16:uniqueId val="{00000005-F1F7-45AA-9F91-F250EE63C5DD}"/>
              </c:ext>
            </c:extLst>
          </c:dPt>
          <c:dPt>
            <c:idx val="1"/>
            <c:marker>
              <c:symbol val="circle"/>
              <c:size val="30"/>
              <c:spPr>
                <a:solidFill>
                  <a:srgbClr val="FF1919"/>
                </a:solidFill>
                <a:ln w="9525">
                  <a:noFill/>
                </a:ln>
                <a:effectLst/>
              </c:spPr>
            </c:marker>
            <c:bubble3D val="0"/>
            <c:extLst>
              <c:ext xmlns:c16="http://schemas.microsoft.com/office/drawing/2014/chart" uri="{C3380CC4-5D6E-409C-BE32-E72D297353CC}">
                <c16:uniqueId val="{00000006-F1F7-45AA-9F91-F250EE63C5DD}"/>
              </c:ext>
            </c:extLst>
          </c:dPt>
          <c:xVal>
            <c:numRef>
              <c:f>PAACC!$A$14:$A$15</c:f>
              <c:numCache>
                <c:formatCode>General</c:formatCode>
                <c:ptCount val="2"/>
                <c:pt idx="0">
                  <c:v>0</c:v>
                </c:pt>
                <c:pt idx="1">
                  <c:v>-0.73982529407181452</c:v>
                </c:pt>
              </c:numCache>
            </c:numRef>
          </c:xVal>
          <c:yVal>
            <c:numRef>
              <c:f>PAACC!$B$14:$B$15</c:f>
              <c:numCache>
                <c:formatCode>General</c:formatCode>
                <c:ptCount val="2"/>
                <c:pt idx="0">
                  <c:v>1</c:v>
                </c:pt>
                <c:pt idx="1">
                  <c:v>-0.67279902961549598</c:v>
                </c:pt>
              </c:numCache>
            </c:numRef>
          </c:yVal>
          <c:smooth val="0"/>
          <c:extLst>
            <c:ext xmlns:c16="http://schemas.microsoft.com/office/drawing/2014/chart" uri="{C3380CC4-5D6E-409C-BE32-E72D297353CC}">
              <c16:uniqueId val="{00000007-F1F7-45AA-9F91-F250EE63C5DD}"/>
            </c:ext>
          </c:extLst>
        </c:ser>
        <c:dLbls>
          <c:showLegendKey val="0"/>
          <c:showVal val="0"/>
          <c:showCatName val="0"/>
          <c:showSerName val="0"/>
          <c:showPercent val="0"/>
          <c:showBubbleSize val="0"/>
        </c:dLbls>
        <c:axId val="224504064"/>
        <c:axId val="224502528"/>
      </c:scatterChart>
      <c:valAx>
        <c:axId val="224502528"/>
        <c:scaling>
          <c:orientation val="minMax"/>
          <c:max val="1.1500000000000001"/>
          <c:min val="-1.1500000000000001"/>
        </c:scaling>
        <c:delete val="1"/>
        <c:axPos val="l"/>
        <c:numFmt formatCode="General" sourceLinked="1"/>
        <c:majorTickMark val="out"/>
        <c:minorTickMark val="none"/>
        <c:tickLblPos val="nextTo"/>
        <c:crossAx val="224504064"/>
        <c:crosses val="autoZero"/>
        <c:crossBetween val="midCat"/>
      </c:valAx>
      <c:valAx>
        <c:axId val="224504064"/>
        <c:scaling>
          <c:orientation val="minMax"/>
          <c:max val="1.1500000000000001"/>
          <c:min val="-1.1500000000000001"/>
        </c:scaling>
        <c:delete val="1"/>
        <c:axPos val="b"/>
        <c:numFmt formatCode="General" sourceLinked="1"/>
        <c:majorTickMark val="out"/>
        <c:minorTickMark val="none"/>
        <c:tickLblPos val="nextTo"/>
        <c:crossAx val="2245025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sz="1600" b="1" i="0" baseline="0">
                <a:solidFill>
                  <a:sysClr val="windowText" lastClr="000000"/>
                </a:solidFill>
                <a:effectLst/>
                <a:latin typeface="Arial" panose="020B0604020202020204" pitchFamily="34" charset="0"/>
                <a:cs typeface="Arial" panose="020B0604020202020204" pitchFamily="34" charset="0"/>
              </a:rPr>
              <a:t>TRANSVERSAL</a:t>
            </a:r>
          </a:p>
        </c:rich>
      </c:tx>
      <c:layout>
        <c:manualLayout>
          <c:xMode val="edge"/>
          <c:yMode val="edge"/>
          <c:x val="0.33340196875046829"/>
          <c:y val="0.10504032627667714"/>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CO"/>
        </a:p>
      </c:txPr>
    </c:title>
    <c:autoTitleDeleted val="0"/>
    <c:plotArea>
      <c:layout>
        <c:manualLayout>
          <c:layoutTarget val="inner"/>
          <c:xMode val="edge"/>
          <c:yMode val="edge"/>
          <c:x val="0.2159502759680697"/>
          <c:y val="0.20454573764632719"/>
          <c:w val="0.59380724152653253"/>
          <c:h val="0.73271752696454162"/>
        </c:manualLayout>
      </c:layout>
      <c:doughnutChart>
        <c:varyColors val="1"/>
        <c:ser>
          <c:idx val="0"/>
          <c:order val="0"/>
          <c:tx>
            <c:strRef>
              <c:f>'avance g'!$A$110</c:f>
              <c:strCache>
                <c:ptCount val="1"/>
                <c:pt idx="0">
                  <c:v>Fill</c:v>
                </c:pt>
              </c:strCache>
            </c:strRef>
          </c:tx>
          <c:explosion val="1"/>
          <c:dPt>
            <c:idx val="0"/>
            <c:bubble3D val="0"/>
            <c:spPr>
              <a:solidFill>
                <a:schemeClr val="tx2">
                  <a:lumMod val="20000"/>
                  <a:lumOff val="80000"/>
                </a:schemeClr>
              </a:solidFill>
              <a:ln w="19050">
                <a:solidFill>
                  <a:schemeClr val="lt1"/>
                </a:solidFill>
              </a:ln>
              <a:effectLst/>
            </c:spPr>
            <c:extLst>
              <c:ext xmlns:c16="http://schemas.microsoft.com/office/drawing/2014/chart" uri="{C3380CC4-5D6E-409C-BE32-E72D297353CC}">
                <c16:uniqueId val="{00000001-4D3B-4B0A-B1D3-4A958808056B}"/>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4D3B-4B0A-B1D3-4A958808056B}"/>
              </c:ext>
            </c:extLst>
          </c:dPt>
          <c:cat>
            <c:strRef>
              <c:f>'avance g'!$A$9:$A$10</c:f>
              <c:strCache>
                <c:ptCount val="2"/>
                <c:pt idx="0">
                  <c:v>Remainder</c:v>
                </c:pt>
                <c:pt idx="1">
                  <c:v>Percentage</c:v>
                </c:pt>
              </c:strCache>
            </c:strRef>
          </c:cat>
          <c:val>
            <c:numRef>
              <c:f>'avance g'!$B$111:$B$112</c:f>
              <c:numCache>
                <c:formatCode>0%</c:formatCode>
                <c:ptCount val="2"/>
                <c:pt idx="0">
                  <c:v>0.5</c:v>
                </c:pt>
                <c:pt idx="1">
                  <c:v>0.5</c:v>
                </c:pt>
              </c:numCache>
            </c:numRef>
          </c:val>
          <c:extLst>
            <c:ext xmlns:c16="http://schemas.microsoft.com/office/drawing/2014/chart" uri="{C3380CC4-5D6E-409C-BE32-E72D297353CC}">
              <c16:uniqueId val="{00000004-4D3B-4B0A-B1D3-4A958808056B}"/>
            </c:ext>
          </c:extLst>
        </c:ser>
        <c:dLbls>
          <c:showLegendKey val="0"/>
          <c:showVal val="0"/>
          <c:showCatName val="0"/>
          <c:showSerName val="0"/>
          <c:showPercent val="0"/>
          <c:showBubbleSize val="0"/>
          <c:showLeaderLines val="1"/>
        </c:dLbls>
        <c:firstSliceAng val="0"/>
        <c:holeSize val="74"/>
      </c:doughnutChart>
      <c:scatterChart>
        <c:scatterStyle val="lineMarker"/>
        <c:varyColors val="0"/>
        <c:ser>
          <c:idx val="1"/>
          <c:order val="1"/>
          <c:tx>
            <c:strRef>
              <c:f>'avance g'!$A$114</c:f>
              <c:strCache>
                <c:ptCount val="1"/>
                <c:pt idx="0">
                  <c:v>End points</c:v>
                </c:pt>
              </c:strCache>
            </c:strRef>
          </c:tx>
          <c:spPr>
            <a:ln w="25400" cap="rnd">
              <a:noFill/>
              <a:round/>
            </a:ln>
            <a:effectLst/>
          </c:spPr>
          <c:marker>
            <c:symbol val="circle"/>
            <c:size val="30"/>
            <c:spPr>
              <a:solidFill>
                <a:srgbClr val="FFC000"/>
              </a:solidFill>
              <a:ln w="9525">
                <a:noFill/>
              </a:ln>
              <a:effectLst/>
            </c:spPr>
          </c:marker>
          <c:xVal>
            <c:numRef>
              <c:f>'avance g'!$A$116:$A$117</c:f>
              <c:numCache>
                <c:formatCode>General</c:formatCode>
                <c:ptCount val="2"/>
                <c:pt idx="0">
                  <c:v>0</c:v>
                </c:pt>
                <c:pt idx="1">
                  <c:v>1.8742850741942974E-2</c:v>
                </c:pt>
              </c:numCache>
            </c:numRef>
          </c:xVal>
          <c:yVal>
            <c:numRef>
              <c:f>'avance g'!$B$116:$B$117</c:f>
              <c:numCache>
                <c:formatCode>General</c:formatCode>
                <c:ptCount val="2"/>
                <c:pt idx="0">
                  <c:v>1</c:v>
                </c:pt>
                <c:pt idx="1">
                  <c:v>-0.99982433734434828</c:v>
                </c:pt>
              </c:numCache>
            </c:numRef>
          </c:yVal>
          <c:smooth val="0"/>
          <c:extLst>
            <c:ext xmlns:c16="http://schemas.microsoft.com/office/drawing/2014/chart" uri="{C3380CC4-5D6E-409C-BE32-E72D297353CC}">
              <c16:uniqueId val="{00000005-4D3B-4B0A-B1D3-4A958808056B}"/>
            </c:ext>
          </c:extLst>
        </c:ser>
        <c:dLbls>
          <c:showLegendKey val="0"/>
          <c:showVal val="0"/>
          <c:showCatName val="0"/>
          <c:showSerName val="0"/>
          <c:showPercent val="0"/>
          <c:showBubbleSize val="0"/>
        </c:dLbls>
        <c:axId val="225056256"/>
        <c:axId val="225054080"/>
      </c:scatterChart>
      <c:valAx>
        <c:axId val="225054080"/>
        <c:scaling>
          <c:orientation val="minMax"/>
          <c:max val="1.1500000000000001"/>
          <c:min val="-1.1500000000000001"/>
        </c:scaling>
        <c:delete val="1"/>
        <c:axPos val="l"/>
        <c:numFmt formatCode="General" sourceLinked="1"/>
        <c:majorTickMark val="out"/>
        <c:minorTickMark val="none"/>
        <c:tickLblPos val="nextTo"/>
        <c:crossAx val="225056256"/>
        <c:crosses val="autoZero"/>
        <c:crossBetween val="midCat"/>
      </c:valAx>
      <c:valAx>
        <c:axId val="225056256"/>
        <c:scaling>
          <c:orientation val="minMax"/>
          <c:max val="1.1500000000000001"/>
          <c:min val="-1.1500000000000001"/>
        </c:scaling>
        <c:delete val="1"/>
        <c:axPos val="b"/>
        <c:numFmt formatCode="General" sourceLinked="1"/>
        <c:majorTickMark val="out"/>
        <c:minorTickMark val="none"/>
        <c:tickLblPos val="nextTo"/>
        <c:crossAx val="22505408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effectLst/>
                <a:latin typeface="Arial" panose="020B0604020202020204" pitchFamily="34" charset="0"/>
                <a:cs typeface="Arial" panose="020B0604020202020204" pitchFamily="34" charset="0"/>
              </a:rPr>
              <a:t>GESTIÓN DOCUMENTAL</a:t>
            </a:r>
          </a:p>
        </c:rich>
      </c:tx>
      <c:layout>
        <c:manualLayout>
          <c:xMode val="edge"/>
          <c:yMode val="edge"/>
          <c:x val="0.19870205649853845"/>
          <c:y val="5.078265772238780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2159502759680697"/>
          <c:y val="0.20454573764632719"/>
          <c:w val="0.59380724152653253"/>
          <c:h val="0.73271752696454162"/>
        </c:manualLayout>
      </c:layout>
      <c:doughnutChart>
        <c:varyColors val="1"/>
        <c:ser>
          <c:idx val="0"/>
          <c:order val="0"/>
          <c:tx>
            <c:strRef>
              <c:f>GD!$A$8</c:f>
              <c:strCache>
                <c:ptCount val="1"/>
                <c:pt idx="0">
                  <c:v>Fill</c:v>
                </c:pt>
              </c:strCache>
            </c:strRef>
          </c:tx>
          <c:spPr>
            <a:ln>
              <a:noFill/>
            </a:ln>
          </c:spPr>
          <c:explosion val="1"/>
          <c:dPt>
            <c:idx val="0"/>
            <c:bubble3D val="0"/>
            <c:spPr>
              <a:solidFill>
                <a:schemeClr val="bg2"/>
              </a:solidFill>
              <a:ln w="19050">
                <a:noFill/>
              </a:ln>
              <a:effectLst/>
            </c:spPr>
            <c:extLst>
              <c:ext xmlns:c16="http://schemas.microsoft.com/office/drawing/2014/chart" uri="{C3380CC4-5D6E-409C-BE32-E72D297353CC}">
                <c16:uniqueId val="{00000001-81EA-6C48-84D3-9B6F99EB37C4}"/>
              </c:ext>
            </c:extLst>
          </c:dPt>
          <c:dPt>
            <c:idx val="1"/>
            <c:bubble3D val="0"/>
            <c:spPr>
              <a:solidFill>
                <a:srgbClr val="00B050"/>
              </a:solidFill>
              <a:ln w="22225">
                <a:noFill/>
              </a:ln>
              <a:effectLst/>
            </c:spPr>
            <c:extLst>
              <c:ext xmlns:c16="http://schemas.microsoft.com/office/drawing/2014/chart" uri="{C3380CC4-5D6E-409C-BE32-E72D297353CC}">
                <c16:uniqueId val="{00000003-81EA-6C48-84D3-9B6F99EB37C4}"/>
              </c:ext>
            </c:extLst>
          </c:dPt>
          <c:cat>
            <c:strRef>
              <c:f>GD!$A$9:$A$10</c:f>
              <c:strCache>
                <c:ptCount val="2"/>
                <c:pt idx="0">
                  <c:v>Remainder</c:v>
                </c:pt>
                <c:pt idx="1">
                  <c:v>Percentage</c:v>
                </c:pt>
              </c:strCache>
            </c:strRef>
          </c:cat>
          <c:val>
            <c:numRef>
              <c:f>GD!$B$9:$B$10</c:f>
              <c:numCache>
                <c:formatCode>0%</c:formatCode>
                <c:ptCount val="2"/>
                <c:pt idx="0">
                  <c:v>0.77</c:v>
                </c:pt>
                <c:pt idx="1">
                  <c:v>0.23</c:v>
                </c:pt>
              </c:numCache>
            </c:numRef>
          </c:val>
          <c:extLst>
            <c:ext xmlns:c16="http://schemas.microsoft.com/office/drawing/2014/chart" uri="{C3380CC4-5D6E-409C-BE32-E72D297353CC}">
              <c16:uniqueId val="{00000004-81EA-6C48-84D3-9B6F99EB37C4}"/>
            </c:ext>
          </c:extLst>
        </c:ser>
        <c:dLbls>
          <c:showLegendKey val="0"/>
          <c:showVal val="0"/>
          <c:showCatName val="0"/>
          <c:showSerName val="0"/>
          <c:showPercent val="0"/>
          <c:showBubbleSize val="0"/>
          <c:showLeaderLines val="1"/>
        </c:dLbls>
        <c:firstSliceAng val="0"/>
        <c:holeSize val="74"/>
      </c:doughnutChart>
      <c:scatterChart>
        <c:scatterStyle val="lineMarker"/>
        <c:varyColors val="0"/>
        <c:ser>
          <c:idx val="1"/>
          <c:order val="1"/>
          <c:tx>
            <c:strRef>
              <c:f>GD!$A$12</c:f>
              <c:strCache>
                <c:ptCount val="1"/>
                <c:pt idx="0">
                  <c:v>End points</c:v>
                </c:pt>
              </c:strCache>
            </c:strRef>
          </c:tx>
          <c:spPr>
            <a:ln w="28575" cap="rnd">
              <a:noFill/>
              <a:round/>
            </a:ln>
            <a:effectLst/>
          </c:spPr>
          <c:marker>
            <c:symbol val="circle"/>
            <c:size val="30"/>
            <c:spPr>
              <a:solidFill>
                <a:schemeClr val="accent5"/>
              </a:solidFill>
              <a:ln w="9525">
                <a:noFill/>
              </a:ln>
              <a:effectLst/>
            </c:spPr>
          </c:marker>
          <c:dPt>
            <c:idx val="0"/>
            <c:marker>
              <c:symbol val="circle"/>
              <c:size val="30"/>
              <c:spPr>
                <a:solidFill>
                  <a:srgbClr val="00B050"/>
                </a:solidFill>
                <a:ln w="9525">
                  <a:noFill/>
                </a:ln>
                <a:effectLst/>
              </c:spPr>
            </c:marker>
            <c:bubble3D val="0"/>
            <c:extLst>
              <c:ext xmlns:c16="http://schemas.microsoft.com/office/drawing/2014/chart" uri="{C3380CC4-5D6E-409C-BE32-E72D297353CC}">
                <c16:uniqueId val="{00000004-786F-024F-972F-B83426CE9C95}"/>
              </c:ext>
            </c:extLst>
          </c:dPt>
          <c:dPt>
            <c:idx val="1"/>
            <c:marker>
              <c:symbol val="circle"/>
              <c:size val="30"/>
              <c:spPr>
                <a:solidFill>
                  <a:srgbClr val="00B050"/>
                </a:solidFill>
                <a:ln w="9525">
                  <a:noFill/>
                </a:ln>
                <a:effectLst/>
              </c:spPr>
            </c:marker>
            <c:bubble3D val="0"/>
            <c:extLst>
              <c:ext xmlns:c16="http://schemas.microsoft.com/office/drawing/2014/chart" uri="{C3380CC4-5D6E-409C-BE32-E72D297353CC}">
                <c16:uniqueId val="{00000005-786F-024F-972F-B83426CE9C95}"/>
              </c:ext>
            </c:extLst>
          </c:dPt>
          <c:xVal>
            <c:numRef>
              <c:f>GD!$A$14:$A$15</c:f>
              <c:numCache>
                <c:formatCode>General</c:formatCode>
                <c:ptCount val="2"/>
                <c:pt idx="0">
                  <c:v>0</c:v>
                </c:pt>
                <c:pt idx="1">
                  <c:v>-0.99211470131447788</c:v>
                </c:pt>
              </c:numCache>
            </c:numRef>
          </c:xVal>
          <c:yVal>
            <c:numRef>
              <c:f>GD!$B$14:$B$15</c:f>
              <c:numCache>
                <c:formatCode>General</c:formatCode>
                <c:ptCount val="2"/>
                <c:pt idx="0">
                  <c:v>1</c:v>
                </c:pt>
                <c:pt idx="1">
                  <c:v>0.12533323356430426</c:v>
                </c:pt>
              </c:numCache>
            </c:numRef>
          </c:yVal>
          <c:smooth val="0"/>
          <c:extLst>
            <c:ext xmlns:c16="http://schemas.microsoft.com/office/drawing/2014/chart" uri="{C3380CC4-5D6E-409C-BE32-E72D297353CC}">
              <c16:uniqueId val="{00000005-81EA-6C48-84D3-9B6F99EB37C4}"/>
            </c:ext>
          </c:extLst>
        </c:ser>
        <c:dLbls>
          <c:showLegendKey val="0"/>
          <c:showVal val="0"/>
          <c:showCatName val="0"/>
          <c:showSerName val="0"/>
          <c:showPercent val="0"/>
          <c:showBubbleSize val="0"/>
        </c:dLbls>
        <c:axId val="298472032"/>
        <c:axId val="298471640"/>
      </c:scatterChart>
      <c:valAx>
        <c:axId val="298471640"/>
        <c:scaling>
          <c:orientation val="minMax"/>
          <c:max val="1.1500000000000001"/>
          <c:min val="-1.1500000000000001"/>
        </c:scaling>
        <c:delete val="1"/>
        <c:axPos val="l"/>
        <c:numFmt formatCode="General" sourceLinked="1"/>
        <c:majorTickMark val="out"/>
        <c:minorTickMark val="none"/>
        <c:tickLblPos val="nextTo"/>
        <c:crossAx val="298472032"/>
        <c:crosses val="autoZero"/>
        <c:crossBetween val="midCat"/>
      </c:valAx>
      <c:valAx>
        <c:axId val="298472032"/>
        <c:scaling>
          <c:orientation val="minMax"/>
          <c:max val="1.1500000000000001"/>
          <c:min val="-1.1500000000000001"/>
        </c:scaling>
        <c:delete val="1"/>
        <c:axPos val="b"/>
        <c:numFmt formatCode="General" sourceLinked="1"/>
        <c:majorTickMark val="out"/>
        <c:minorTickMark val="none"/>
        <c:tickLblPos val="nextTo"/>
        <c:crossAx val="29847164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effectLst/>
                <a:latin typeface="Arial" panose="020B0604020202020204" pitchFamily="34" charset="0"/>
                <a:cs typeface="Arial" panose="020B0604020202020204" pitchFamily="34" charset="0"/>
              </a:rPr>
              <a:t>INFRAESTRUCTURA</a:t>
            </a:r>
          </a:p>
        </c:rich>
      </c:tx>
      <c:layout>
        <c:manualLayout>
          <c:xMode val="edge"/>
          <c:yMode val="edge"/>
          <c:x val="0.24509007203636343"/>
          <c:y val="5.078265772238780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2159502759680697"/>
          <c:y val="0.20454573764632719"/>
          <c:w val="0.59380724152653253"/>
          <c:h val="0.73271752696454162"/>
        </c:manualLayout>
      </c:layout>
      <c:doughnutChart>
        <c:varyColors val="1"/>
        <c:ser>
          <c:idx val="0"/>
          <c:order val="0"/>
          <c:tx>
            <c:strRef>
              <c:f>INF!$A$8</c:f>
              <c:strCache>
                <c:ptCount val="1"/>
                <c:pt idx="0">
                  <c:v>Fill</c:v>
                </c:pt>
              </c:strCache>
            </c:strRef>
          </c:tx>
          <c:spPr>
            <a:ln>
              <a:noFill/>
            </a:ln>
          </c:spPr>
          <c:explosion val="1"/>
          <c:dPt>
            <c:idx val="0"/>
            <c:bubble3D val="0"/>
            <c:spPr>
              <a:solidFill>
                <a:schemeClr val="bg2"/>
              </a:solidFill>
              <a:ln w="19050">
                <a:noFill/>
              </a:ln>
              <a:effectLst/>
            </c:spPr>
            <c:extLst>
              <c:ext xmlns:c16="http://schemas.microsoft.com/office/drawing/2014/chart" uri="{C3380CC4-5D6E-409C-BE32-E72D297353CC}">
                <c16:uniqueId val="{00000001-81EA-6C48-84D3-9B6F99EB37C4}"/>
              </c:ext>
            </c:extLst>
          </c:dPt>
          <c:dPt>
            <c:idx val="1"/>
            <c:bubble3D val="0"/>
            <c:spPr>
              <a:solidFill>
                <a:srgbClr val="00B050"/>
              </a:solidFill>
              <a:ln w="22225">
                <a:noFill/>
              </a:ln>
              <a:effectLst/>
            </c:spPr>
            <c:extLst>
              <c:ext xmlns:c16="http://schemas.microsoft.com/office/drawing/2014/chart" uri="{C3380CC4-5D6E-409C-BE32-E72D297353CC}">
                <c16:uniqueId val="{00000003-81EA-6C48-84D3-9B6F99EB37C4}"/>
              </c:ext>
            </c:extLst>
          </c:dPt>
          <c:cat>
            <c:strRef>
              <c:f>INF!$A$9:$A$10</c:f>
              <c:strCache>
                <c:ptCount val="2"/>
                <c:pt idx="0">
                  <c:v>Remainder</c:v>
                </c:pt>
                <c:pt idx="1">
                  <c:v>Percentage</c:v>
                </c:pt>
              </c:strCache>
            </c:strRef>
          </c:cat>
          <c:val>
            <c:numRef>
              <c:f>INF!$B$9:$B$10</c:f>
              <c:numCache>
                <c:formatCode>0%</c:formatCode>
                <c:ptCount val="2"/>
                <c:pt idx="0">
                  <c:v>0.74</c:v>
                </c:pt>
                <c:pt idx="1">
                  <c:v>0.26</c:v>
                </c:pt>
              </c:numCache>
            </c:numRef>
          </c:val>
          <c:extLst>
            <c:ext xmlns:c16="http://schemas.microsoft.com/office/drawing/2014/chart" uri="{C3380CC4-5D6E-409C-BE32-E72D297353CC}">
              <c16:uniqueId val="{00000004-81EA-6C48-84D3-9B6F99EB37C4}"/>
            </c:ext>
          </c:extLst>
        </c:ser>
        <c:dLbls>
          <c:showLegendKey val="0"/>
          <c:showVal val="0"/>
          <c:showCatName val="0"/>
          <c:showSerName val="0"/>
          <c:showPercent val="0"/>
          <c:showBubbleSize val="0"/>
          <c:showLeaderLines val="1"/>
        </c:dLbls>
        <c:firstSliceAng val="0"/>
        <c:holeSize val="74"/>
      </c:doughnutChart>
      <c:scatterChart>
        <c:scatterStyle val="lineMarker"/>
        <c:varyColors val="0"/>
        <c:ser>
          <c:idx val="1"/>
          <c:order val="1"/>
          <c:tx>
            <c:strRef>
              <c:f>INF!$A$12</c:f>
              <c:strCache>
                <c:ptCount val="1"/>
                <c:pt idx="0">
                  <c:v>End points</c:v>
                </c:pt>
              </c:strCache>
            </c:strRef>
          </c:tx>
          <c:spPr>
            <a:ln w="28575" cap="rnd">
              <a:noFill/>
              <a:round/>
            </a:ln>
            <a:effectLst/>
          </c:spPr>
          <c:marker>
            <c:symbol val="circle"/>
            <c:size val="30"/>
            <c:spPr>
              <a:solidFill>
                <a:srgbClr val="00B050"/>
              </a:solidFill>
              <a:ln w="9525">
                <a:noFill/>
              </a:ln>
              <a:effectLst/>
            </c:spPr>
          </c:marker>
          <c:xVal>
            <c:numRef>
              <c:f>INF!$A$14:$A$15</c:f>
              <c:numCache>
                <c:formatCode>General</c:formatCode>
                <c:ptCount val="2"/>
                <c:pt idx="0">
                  <c:v>0</c:v>
                </c:pt>
                <c:pt idx="1">
                  <c:v>-0.99802672842827156</c:v>
                </c:pt>
              </c:numCache>
            </c:numRef>
          </c:xVal>
          <c:yVal>
            <c:numRef>
              <c:f>INF!$B$14:$B$15</c:f>
              <c:numCache>
                <c:formatCode>General</c:formatCode>
                <c:ptCount val="2"/>
                <c:pt idx="0">
                  <c:v>1</c:v>
                </c:pt>
                <c:pt idx="1">
                  <c:v>-6.2790519529313402E-2</c:v>
                </c:pt>
              </c:numCache>
            </c:numRef>
          </c:yVal>
          <c:smooth val="0"/>
          <c:extLst>
            <c:ext xmlns:c16="http://schemas.microsoft.com/office/drawing/2014/chart" uri="{C3380CC4-5D6E-409C-BE32-E72D297353CC}">
              <c16:uniqueId val="{00000005-81EA-6C48-84D3-9B6F99EB37C4}"/>
            </c:ext>
          </c:extLst>
        </c:ser>
        <c:dLbls>
          <c:showLegendKey val="0"/>
          <c:showVal val="0"/>
          <c:showCatName val="0"/>
          <c:showSerName val="0"/>
          <c:showPercent val="0"/>
          <c:showBubbleSize val="0"/>
        </c:dLbls>
        <c:axId val="298473208"/>
        <c:axId val="298472816"/>
      </c:scatterChart>
      <c:valAx>
        <c:axId val="298472816"/>
        <c:scaling>
          <c:orientation val="minMax"/>
          <c:max val="1.1500000000000001"/>
          <c:min val="-1.1500000000000001"/>
        </c:scaling>
        <c:delete val="1"/>
        <c:axPos val="l"/>
        <c:numFmt formatCode="General" sourceLinked="1"/>
        <c:majorTickMark val="out"/>
        <c:minorTickMark val="none"/>
        <c:tickLblPos val="nextTo"/>
        <c:crossAx val="298473208"/>
        <c:crosses val="autoZero"/>
        <c:crossBetween val="midCat"/>
      </c:valAx>
      <c:valAx>
        <c:axId val="298473208"/>
        <c:scaling>
          <c:orientation val="minMax"/>
          <c:max val="1.1500000000000001"/>
          <c:min val="-1.1500000000000001"/>
        </c:scaling>
        <c:delete val="1"/>
        <c:axPos val="b"/>
        <c:numFmt formatCode="General" sourceLinked="1"/>
        <c:majorTickMark val="out"/>
        <c:minorTickMark val="none"/>
        <c:tickLblPos val="nextTo"/>
        <c:crossAx val="29847281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effectLst/>
                <a:latin typeface="Arial" panose="020B0604020202020204" pitchFamily="34" charset="0"/>
                <a:cs typeface="Arial" panose="020B0604020202020204" pitchFamily="34" charset="0"/>
              </a:rPr>
              <a:t>SERVICIO AL CIUDADANO</a:t>
            </a:r>
          </a:p>
        </c:rich>
      </c:tx>
      <c:layout>
        <c:manualLayout>
          <c:xMode val="edge"/>
          <c:yMode val="edge"/>
          <c:x val="0.17661397193409292"/>
          <c:y val="5.71304899376862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2159502759680697"/>
          <c:y val="0.20454573764632719"/>
          <c:w val="0.59380724152653253"/>
          <c:h val="0.73271752696454162"/>
        </c:manualLayout>
      </c:layout>
      <c:doughnutChart>
        <c:varyColors val="1"/>
        <c:ser>
          <c:idx val="0"/>
          <c:order val="0"/>
          <c:tx>
            <c:strRef>
              <c:f>SC!$A$8</c:f>
              <c:strCache>
                <c:ptCount val="1"/>
                <c:pt idx="0">
                  <c:v>Fill</c:v>
                </c:pt>
              </c:strCache>
            </c:strRef>
          </c:tx>
          <c:spPr>
            <a:ln>
              <a:noFill/>
            </a:ln>
          </c:spPr>
          <c:explosion val="1"/>
          <c:dPt>
            <c:idx val="0"/>
            <c:bubble3D val="0"/>
            <c:spPr>
              <a:solidFill>
                <a:schemeClr val="bg2"/>
              </a:solidFill>
              <a:ln w="19050">
                <a:noFill/>
              </a:ln>
              <a:effectLst/>
            </c:spPr>
            <c:extLst>
              <c:ext xmlns:c16="http://schemas.microsoft.com/office/drawing/2014/chart" uri="{C3380CC4-5D6E-409C-BE32-E72D297353CC}">
                <c16:uniqueId val="{00000001-81EA-6C48-84D3-9B6F99EB37C4}"/>
              </c:ext>
            </c:extLst>
          </c:dPt>
          <c:dPt>
            <c:idx val="1"/>
            <c:bubble3D val="0"/>
            <c:spPr>
              <a:solidFill>
                <a:srgbClr val="FFFF00"/>
              </a:solidFill>
              <a:ln w="22225">
                <a:noFill/>
              </a:ln>
              <a:effectLst/>
            </c:spPr>
            <c:extLst>
              <c:ext xmlns:c16="http://schemas.microsoft.com/office/drawing/2014/chart" uri="{C3380CC4-5D6E-409C-BE32-E72D297353CC}">
                <c16:uniqueId val="{00000003-81EA-6C48-84D3-9B6F99EB37C4}"/>
              </c:ext>
            </c:extLst>
          </c:dPt>
          <c:cat>
            <c:strRef>
              <c:f>SC!$A$9:$A$10</c:f>
              <c:strCache>
                <c:ptCount val="2"/>
                <c:pt idx="0">
                  <c:v>Remainder</c:v>
                </c:pt>
                <c:pt idx="1">
                  <c:v>Percentage</c:v>
                </c:pt>
              </c:strCache>
            </c:strRef>
          </c:cat>
          <c:val>
            <c:numRef>
              <c:f>SC!$B$9:$B$10</c:f>
              <c:numCache>
                <c:formatCode>0%</c:formatCode>
                <c:ptCount val="2"/>
                <c:pt idx="0">
                  <c:v>0.78</c:v>
                </c:pt>
                <c:pt idx="1">
                  <c:v>0.22</c:v>
                </c:pt>
              </c:numCache>
            </c:numRef>
          </c:val>
          <c:extLst>
            <c:ext xmlns:c16="http://schemas.microsoft.com/office/drawing/2014/chart" uri="{C3380CC4-5D6E-409C-BE32-E72D297353CC}">
              <c16:uniqueId val="{00000004-81EA-6C48-84D3-9B6F99EB37C4}"/>
            </c:ext>
          </c:extLst>
        </c:ser>
        <c:dLbls>
          <c:showLegendKey val="0"/>
          <c:showVal val="0"/>
          <c:showCatName val="0"/>
          <c:showSerName val="0"/>
          <c:showPercent val="0"/>
          <c:showBubbleSize val="0"/>
          <c:showLeaderLines val="1"/>
        </c:dLbls>
        <c:firstSliceAng val="0"/>
        <c:holeSize val="74"/>
      </c:doughnutChart>
      <c:scatterChart>
        <c:scatterStyle val="lineMarker"/>
        <c:varyColors val="0"/>
        <c:ser>
          <c:idx val="1"/>
          <c:order val="1"/>
          <c:tx>
            <c:strRef>
              <c:f>SC!$A$12</c:f>
              <c:strCache>
                <c:ptCount val="1"/>
                <c:pt idx="0">
                  <c:v>End points</c:v>
                </c:pt>
              </c:strCache>
            </c:strRef>
          </c:tx>
          <c:spPr>
            <a:ln w="28575" cap="rnd">
              <a:noFill/>
              <a:round/>
            </a:ln>
            <a:effectLst/>
          </c:spPr>
          <c:marker>
            <c:symbol val="circle"/>
            <c:size val="30"/>
            <c:spPr>
              <a:solidFill>
                <a:srgbClr val="FFFF00"/>
              </a:solidFill>
              <a:ln w="9525">
                <a:noFill/>
              </a:ln>
              <a:effectLst/>
            </c:spPr>
          </c:marker>
          <c:xVal>
            <c:numRef>
              <c:f>SC!$A$14:$A$15</c:f>
              <c:numCache>
                <c:formatCode>General</c:formatCode>
                <c:ptCount val="2"/>
                <c:pt idx="0">
                  <c:v>0</c:v>
                </c:pt>
                <c:pt idx="1">
                  <c:v>-0.98228725072868861</c:v>
                </c:pt>
              </c:numCache>
            </c:numRef>
          </c:xVal>
          <c:yVal>
            <c:numRef>
              <c:f>SC!$B$14:$B$15</c:f>
              <c:numCache>
                <c:formatCode>General</c:formatCode>
                <c:ptCount val="2"/>
                <c:pt idx="0">
                  <c:v>1</c:v>
                </c:pt>
                <c:pt idx="1">
                  <c:v>0.18738131458572474</c:v>
                </c:pt>
              </c:numCache>
            </c:numRef>
          </c:yVal>
          <c:smooth val="0"/>
          <c:extLst>
            <c:ext xmlns:c16="http://schemas.microsoft.com/office/drawing/2014/chart" uri="{C3380CC4-5D6E-409C-BE32-E72D297353CC}">
              <c16:uniqueId val="{00000005-81EA-6C48-84D3-9B6F99EB37C4}"/>
            </c:ext>
          </c:extLst>
        </c:ser>
        <c:dLbls>
          <c:showLegendKey val="0"/>
          <c:showVal val="0"/>
          <c:showCatName val="0"/>
          <c:showSerName val="0"/>
          <c:showPercent val="0"/>
          <c:showBubbleSize val="0"/>
        </c:dLbls>
        <c:axId val="298474384"/>
        <c:axId val="298473992"/>
      </c:scatterChart>
      <c:valAx>
        <c:axId val="298473992"/>
        <c:scaling>
          <c:orientation val="minMax"/>
          <c:max val="1.1500000000000001"/>
          <c:min val="-1.1500000000000001"/>
        </c:scaling>
        <c:delete val="1"/>
        <c:axPos val="l"/>
        <c:numFmt formatCode="General" sourceLinked="1"/>
        <c:majorTickMark val="out"/>
        <c:minorTickMark val="none"/>
        <c:tickLblPos val="nextTo"/>
        <c:crossAx val="298474384"/>
        <c:crosses val="autoZero"/>
        <c:crossBetween val="midCat"/>
      </c:valAx>
      <c:valAx>
        <c:axId val="298474384"/>
        <c:scaling>
          <c:orientation val="minMax"/>
          <c:max val="1.1500000000000001"/>
          <c:min val="-1.1500000000000001"/>
        </c:scaling>
        <c:delete val="1"/>
        <c:axPos val="b"/>
        <c:numFmt formatCode="General" sourceLinked="1"/>
        <c:majorTickMark val="out"/>
        <c:minorTickMark val="none"/>
        <c:tickLblPos val="nextTo"/>
        <c:crossAx val="29847399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effectLst/>
                <a:latin typeface="Arial" panose="020B0604020202020204" pitchFamily="34" charset="0"/>
                <a:cs typeface="Arial" panose="020B0604020202020204" pitchFamily="34" charset="0"/>
              </a:rPr>
              <a:t>TALENTO HUMANO</a:t>
            </a:r>
          </a:p>
        </c:rich>
      </c:tx>
      <c:layout>
        <c:manualLayout>
          <c:xMode val="edge"/>
          <c:yMode val="edge"/>
          <c:x val="0.25841453165513945"/>
          <c:y val="4.126090939944009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2159502759680697"/>
          <c:y val="0.20454573764632719"/>
          <c:w val="0.59380724152653253"/>
          <c:h val="0.73271752696454162"/>
        </c:manualLayout>
      </c:layout>
      <c:doughnutChart>
        <c:varyColors val="1"/>
        <c:ser>
          <c:idx val="0"/>
          <c:order val="0"/>
          <c:tx>
            <c:strRef>
              <c:f>TH!$A$8</c:f>
              <c:strCache>
                <c:ptCount val="1"/>
                <c:pt idx="0">
                  <c:v>Fill</c:v>
                </c:pt>
              </c:strCache>
            </c:strRef>
          </c:tx>
          <c:spPr>
            <a:ln>
              <a:noFill/>
            </a:ln>
          </c:spPr>
          <c:explosion val="1"/>
          <c:dPt>
            <c:idx val="0"/>
            <c:bubble3D val="0"/>
            <c:spPr>
              <a:solidFill>
                <a:schemeClr val="bg2"/>
              </a:solidFill>
              <a:ln w="19050">
                <a:noFill/>
              </a:ln>
              <a:effectLst/>
            </c:spPr>
            <c:extLst>
              <c:ext xmlns:c16="http://schemas.microsoft.com/office/drawing/2014/chart" uri="{C3380CC4-5D6E-409C-BE32-E72D297353CC}">
                <c16:uniqueId val="{00000001-81EA-6C48-84D3-9B6F99EB37C4}"/>
              </c:ext>
            </c:extLst>
          </c:dPt>
          <c:dPt>
            <c:idx val="1"/>
            <c:bubble3D val="0"/>
            <c:spPr>
              <a:solidFill>
                <a:srgbClr val="00B050"/>
              </a:solidFill>
              <a:ln w="22225">
                <a:noFill/>
              </a:ln>
              <a:effectLst/>
            </c:spPr>
            <c:extLst>
              <c:ext xmlns:c16="http://schemas.microsoft.com/office/drawing/2014/chart" uri="{C3380CC4-5D6E-409C-BE32-E72D297353CC}">
                <c16:uniqueId val="{00000003-81EA-6C48-84D3-9B6F99EB37C4}"/>
              </c:ext>
            </c:extLst>
          </c:dPt>
          <c:cat>
            <c:strRef>
              <c:f>TH!$A$9:$A$10</c:f>
              <c:strCache>
                <c:ptCount val="2"/>
                <c:pt idx="0">
                  <c:v>Remainder</c:v>
                </c:pt>
                <c:pt idx="1">
                  <c:v>Percentage</c:v>
                </c:pt>
              </c:strCache>
            </c:strRef>
          </c:cat>
          <c:val>
            <c:numRef>
              <c:f>TH!$B$9:$B$10</c:f>
              <c:numCache>
                <c:formatCode>0%</c:formatCode>
                <c:ptCount val="2"/>
                <c:pt idx="0">
                  <c:v>0.75</c:v>
                </c:pt>
                <c:pt idx="1">
                  <c:v>0.25</c:v>
                </c:pt>
              </c:numCache>
            </c:numRef>
          </c:val>
          <c:extLst>
            <c:ext xmlns:c16="http://schemas.microsoft.com/office/drawing/2014/chart" uri="{C3380CC4-5D6E-409C-BE32-E72D297353CC}">
              <c16:uniqueId val="{00000004-81EA-6C48-84D3-9B6F99EB37C4}"/>
            </c:ext>
          </c:extLst>
        </c:ser>
        <c:dLbls>
          <c:showLegendKey val="0"/>
          <c:showVal val="0"/>
          <c:showCatName val="0"/>
          <c:showSerName val="0"/>
          <c:showPercent val="0"/>
          <c:showBubbleSize val="0"/>
          <c:showLeaderLines val="1"/>
        </c:dLbls>
        <c:firstSliceAng val="0"/>
        <c:holeSize val="74"/>
      </c:doughnutChart>
      <c:scatterChart>
        <c:scatterStyle val="lineMarker"/>
        <c:varyColors val="0"/>
        <c:ser>
          <c:idx val="1"/>
          <c:order val="1"/>
          <c:tx>
            <c:strRef>
              <c:f>TH!$A$12</c:f>
              <c:strCache>
                <c:ptCount val="1"/>
                <c:pt idx="0">
                  <c:v>End points</c:v>
                </c:pt>
              </c:strCache>
            </c:strRef>
          </c:tx>
          <c:spPr>
            <a:ln w="28575" cap="rnd">
              <a:noFill/>
              <a:round/>
            </a:ln>
            <a:effectLst/>
          </c:spPr>
          <c:marker>
            <c:symbol val="circle"/>
            <c:size val="30"/>
            <c:spPr>
              <a:solidFill>
                <a:srgbClr val="00B050"/>
              </a:solidFill>
              <a:ln w="9525">
                <a:noFill/>
              </a:ln>
              <a:effectLst/>
            </c:spPr>
          </c:marker>
          <c:xVal>
            <c:numRef>
              <c:f>TH!$A$14:$A$15</c:f>
              <c:numCache>
                <c:formatCode>General</c:formatCode>
                <c:ptCount val="2"/>
                <c:pt idx="0">
                  <c:v>0</c:v>
                </c:pt>
                <c:pt idx="1">
                  <c:v>-1</c:v>
                </c:pt>
              </c:numCache>
            </c:numRef>
          </c:xVal>
          <c:yVal>
            <c:numRef>
              <c:f>TH!$B$14:$B$15</c:f>
              <c:numCache>
                <c:formatCode>General</c:formatCode>
                <c:ptCount val="2"/>
                <c:pt idx="0">
                  <c:v>1</c:v>
                </c:pt>
                <c:pt idx="1">
                  <c:v>6.1257422745431001E-17</c:v>
                </c:pt>
              </c:numCache>
            </c:numRef>
          </c:yVal>
          <c:smooth val="0"/>
          <c:extLst>
            <c:ext xmlns:c16="http://schemas.microsoft.com/office/drawing/2014/chart" uri="{C3380CC4-5D6E-409C-BE32-E72D297353CC}">
              <c16:uniqueId val="{00000005-81EA-6C48-84D3-9B6F99EB37C4}"/>
            </c:ext>
          </c:extLst>
        </c:ser>
        <c:dLbls>
          <c:showLegendKey val="0"/>
          <c:showVal val="0"/>
          <c:showCatName val="0"/>
          <c:showSerName val="0"/>
          <c:showPercent val="0"/>
          <c:showBubbleSize val="0"/>
        </c:dLbls>
        <c:axId val="298475952"/>
        <c:axId val="298475560"/>
      </c:scatterChart>
      <c:valAx>
        <c:axId val="298475560"/>
        <c:scaling>
          <c:orientation val="minMax"/>
          <c:max val="1.1500000000000001"/>
          <c:min val="-1.1500000000000001"/>
        </c:scaling>
        <c:delete val="1"/>
        <c:axPos val="l"/>
        <c:numFmt formatCode="General" sourceLinked="1"/>
        <c:majorTickMark val="out"/>
        <c:minorTickMark val="none"/>
        <c:tickLblPos val="nextTo"/>
        <c:crossAx val="298475952"/>
        <c:crosses val="autoZero"/>
        <c:crossBetween val="midCat"/>
      </c:valAx>
      <c:valAx>
        <c:axId val="298475952"/>
        <c:scaling>
          <c:orientation val="minMax"/>
          <c:max val="1.1500000000000001"/>
          <c:min val="-1.1500000000000001"/>
        </c:scaling>
        <c:delete val="1"/>
        <c:axPos val="b"/>
        <c:numFmt formatCode="General" sourceLinked="1"/>
        <c:majorTickMark val="out"/>
        <c:minorTickMark val="none"/>
        <c:tickLblPos val="nextTo"/>
        <c:crossAx val="29847556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effectLst/>
                <a:latin typeface="Arial" panose="020B0604020202020204" pitchFamily="34" charset="0"/>
                <a:cs typeface="Arial" panose="020B0604020202020204" pitchFamily="34" charset="0"/>
              </a:rPr>
              <a:t>CONTROL INTERNO </a:t>
            </a:r>
          </a:p>
          <a:p>
            <a:pPr>
              <a:defRPr/>
            </a:pPr>
            <a:r>
              <a:rPr lang="en-US" sz="1800" b="1" i="0" baseline="0">
                <a:effectLst/>
                <a:latin typeface="Arial" panose="020B0604020202020204" pitchFamily="34" charset="0"/>
                <a:cs typeface="Arial" panose="020B0604020202020204" pitchFamily="34" charset="0"/>
              </a:rPr>
              <a:t>DE GESTIÓN</a:t>
            </a:r>
            <a:endParaRPr lang="es-CO" sz="1400">
              <a:effectLst/>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2159502759680697"/>
          <c:y val="0.20454573764632719"/>
          <c:w val="0.59380724152653253"/>
          <c:h val="0.73271752696454162"/>
        </c:manualLayout>
      </c:layout>
      <c:doughnutChart>
        <c:varyColors val="1"/>
        <c:ser>
          <c:idx val="0"/>
          <c:order val="0"/>
          <c:tx>
            <c:strRef>
              <c:f>CIG!$A$8</c:f>
              <c:strCache>
                <c:ptCount val="1"/>
                <c:pt idx="0">
                  <c:v>Fill</c:v>
                </c:pt>
              </c:strCache>
            </c:strRef>
          </c:tx>
          <c:spPr>
            <a:ln>
              <a:noFill/>
            </a:ln>
          </c:spPr>
          <c:explosion val="1"/>
          <c:dPt>
            <c:idx val="0"/>
            <c:bubble3D val="0"/>
            <c:spPr>
              <a:solidFill>
                <a:schemeClr val="bg2"/>
              </a:solidFill>
              <a:ln w="19050">
                <a:noFill/>
              </a:ln>
              <a:effectLst/>
            </c:spPr>
            <c:extLst>
              <c:ext xmlns:c16="http://schemas.microsoft.com/office/drawing/2014/chart" uri="{C3380CC4-5D6E-409C-BE32-E72D297353CC}">
                <c16:uniqueId val="{00000001-81EA-6C48-84D3-9B6F99EB37C4}"/>
              </c:ext>
            </c:extLst>
          </c:dPt>
          <c:dPt>
            <c:idx val="1"/>
            <c:bubble3D val="0"/>
            <c:spPr>
              <a:solidFill>
                <a:srgbClr val="00B050"/>
              </a:solidFill>
              <a:ln w="22225">
                <a:noFill/>
              </a:ln>
              <a:effectLst/>
            </c:spPr>
            <c:extLst>
              <c:ext xmlns:c16="http://schemas.microsoft.com/office/drawing/2014/chart" uri="{C3380CC4-5D6E-409C-BE32-E72D297353CC}">
                <c16:uniqueId val="{00000003-81EA-6C48-84D3-9B6F99EB37C4}"/>
              </c:ext>
            </c:extLst>
          </c:dPt>
          <c:cat>
            <c:strRef>
              <c:f>CIG!$A$9:$A$10</c:f>
              <c:strCache>
                <c:ptCount val="2"/>
                <c:pt idx="0">
                  <c:v>Remainder</c:v>
                </c:pt>
                <c:pt idx="1">
                  <c:v>Percentage</c:v>
                </c:pt>
              </c:strCache>
            </c:strRef>
          </c:cat>
          <c:val>
            <c:numRef>
              <c:f>CIG!$B$9:$B$10</c:f>
              <c:numCache>
                <c:formatCode>0%</c:formatCode>
                <c:ptCount val="2"/>
                <c:pt idx="0">
                  <c:v>0.66999999999999993</c:v>
                </c:pt>
                <c:pt idx="1">
                  <c:v>0.33</c:v>
                </c:pt>
              </c:numCache>
            </c:numRef>
          </c:val>
          <c:extLst>
            <c:ext xmlns:c16="http://schemas.microsoft.com/office/drawing/2014/chart" uri="{C3380CC4-5D6E-409C-BE32-E72D297353CC}">
              <c16:uniqueId val="{00000004-81EA-6C48-84D3-9B6F99EB37C4}"/>
            </c:ext>
          </c:extLst>
        </c:ser>
        <c:dLbls>
          <c:showLegendKey val="0"/>
          <c:showVal val="0"/>
          <c:showCatName val="0"/>
          <c:showSerName val="0"/>
          <c:showPercent val="0"/>
          <c:showBubbleSize val="0"/>
          <c:showLeaderLines val="1"/>
        </c:dLbls>
        <c:firstSliceAng val="0"/>
        <c:holeSize val="74"/>
      </c:doughnutChart>
      <c:scatterChart>
        <c:scatterStyle val="lineMarker"/>
        <c:varyColors val="0"/>
        <c:ser>
          <c:idx val="1"/>
          <c:order val="1"/>
          <c:tx>
            <c:strRef>
              <c:f>CIG!$A$12</c:f>
              <c:strCache>
                <c:ptCount val="1"/>
                <c:pt idx="0">
                  <c:v>End points</c:v>
                </c:pt>
              </c:strCache>
            </c:strRef>
          </c:tx>
          <c:spPr>
            <a:ln w="28575" cap="rnd">
              <a:noFill/>
              <a:round/>
            </a:ln>
            <a:effectLst/>
          </c:spPr>
          <c:marker>
            <c:symbol val="circle"/>
            <c:size val="30"/>
            <c:spPr>
              <a:solidFill>
                <a:schemeClr val="accent5"/>
              </a:solidFill>
              <a:ln w="9525">
                <a:noFill/>
              </a:ln>
              <a:effectLst/>
            </c:spPr>
          </c:marker>
          <c:dPt>
            <c:idx val="0"/>
            <c:marker>
              <c:symbol val="circle"/>
              <c:size val="30"/>
              <c:spPr>
                <a:solidFill>
                  <a:srgbClr val="00B050"/>
                </a:solidFill>
                <a:ln w="9525">
                  <a:noFill/>
                </a:ln>
                <a:effectLst/>
              </c:spPr>
            </c:marker>
            <c:bubble3D val="0"/>
            <c:extLst>
              <c:ext xmlns:c16="http://schemas.microsoft.com/office/drawing/2014/chart" uri="{C3380CC4-5D6E-409C-BE32-E72D297353CC}">
                <c16:uniqueId val="{00000004-1F48-174E-A078-203401DB8A4A}"/>
              </c:ext>
            </c:extLst>
          </c:dPt>
          <c:dPt>
            <c:idx val="1"/>
            <c:marker>
              <c:symbol val="circle"/>
              <c:size val="30"/>
              <c:spPr>
                <a:solidFill>
                  <a:srgbClr val="00B050"/>
                </a:solidFill>
                <a:ln w="9525">
                  <a:noFill/>
                </a:ln>
                <a:effectLst/>
              </c:spPr>
            </c:marker>
            <c:bubble3D val="0"/>
            <c:extLst>
              <c:ext xmlns:c16="http://schemas.microsoft.com/office/drawing/2014/chart" uri="{C3380CC4-5D6E-409C-BE32-E72D297353CC}">
                <c16:uniqueId val="{00000005-1F48-174E-A078-203401DB8A4A}"/>
              </c:ext>
            </c:extLst>
          </c:dPt>
          <c:xVal>
            <c:numRef>
              <c:f>CIG!$A$14:$A$15</c:f>
              <c:numCache>
                <c:formatCode>General</c:formatCode>
                <c:ptCount val="2"/>
                <c:pt idx="0">
                  <c:v>0</c:v>
                </c:pt>
                <c:pt idx="1">
                  <c:v>-0.87630668004386347</c:v>
                </c:pt>
              </c:numCache>
            </c:numRef>
          </c:xVal>
          <c:yVal>
            <c:numRef>
              <c:f>CIG!$B$14:$B$15</c:f>
              <c:numCache>
                <c:formatCode>General</c:formatCode>
                <c:ptCount val="2"/>
                <c:pt idx="0">
                  <c:v>1</c:v>
                </c:pt>
                <c:pt idx="1">
                  <c:v>-0.48175367410171543</c:v>
                </c:pt>
              </c:numCache>
            </c:numRef>
          </c:yVal>
          <c:smooth val="0"/>
          <c:extLst>
            <c:ext xmlns:c16="http://schemas.microsoft.com/office/drawing/2014/chart" uri="{C3380CC4-5D6E-409C-BE32-E72D297353CC}">
              <c16:uniqueId val="{00000005-81EA-6C48-84D3-9B6F99EB37C4}"/>
            </c:ext>
          </c:extLst>
        </c:ser>
        <c:dLbls>
          <c:showLegendKey val="0"/>
          <c:showVal val="0"/>
          <c:showCatName val="0"/>
          <c:showSerName val="0"/>
          <c:showPercent val="0"/>
          <c:showBubbleSize val="0"/>
        </c:dLbls>
        <c:axId val="298387104"/>
        <c:axId val="298386712"/>
      </c:scatterChart>
      <c:valAx>
        <c:axId val="298386712"/>
        <c:scaling>
          <c:orientation val="minMax"/>
          <c:max val="1.1500000000000001"/>
          <c:min val="-1.1500000000000001"/>
        </c:scaling>
        <c:delete val="1"/>
        <c:axPos val="l"/>
        <c:numFmt formatCode="General" sourceLinked="1"/>
        <c:majorTickMark val="out"/>
        <c:minorTickMark val="none"/>
        <c:tickLblPos val="nextTo"/>
        <c:crossAx val="298387104"/>
        <c:crosses val="autoZero"/>
        <c:crossBetween val="midCat"/>
      </c:valAx>
      <c:valAx>
        <c:axId val="298387104"/>
        <c:scaling>
          <c:orientation val="minMax"/>
          <c:max val="1.1500000000000001"/>
          <c:min val="-1.1500000000000001"/>
        </c:scaling>
        <c:delete val="1"/>
        <c:axPos val="b"/>
        <c:numFmt formatCode="General" sourceLinked="1"/>
        <c:majorTickMark val="out"/>
        <c:minorTickMark val="none"/>
        <c:tickLblPos val="nextTo"/>
        <c:crossAx val="29838671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US" sz="1800" b="1" i="0" baseline="0">
                <a:effectLst/>
                <a:latin typeface="Arial" panose="020B0604020202020204" pitchFamily="34" charset="0"/>
                <a:cs typeface="Arial" panose="020B0604020202020204" pitchFamily="34" charset="0"/>
              </a:rPr>
              <a:t>MEDICIÓN</a:t>
            </a:r>
          </a:p>
        </c:rich>
      </c:tx>
      <c:layout>
        <c:manualLayout>
          <c:xMode val="edge"/>
          <c:yMode val="edge"/>
          <c:x val="0.38362924898322853"/>
          <c:y val="8.6724790486222197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2159502759680697"/>
          <c:y val="0.20454573764632719"/>
          <c:w val="0.59380724152653253"/>
          <c:h val="0.73271752696454162"/>
        </c:manualLayout>
      </c:layout>
      <c:doughnutChart>
        <c:varyColors val="1"/>
        <c:ser>
          <c:idx val="0"/>
          <c:order val="0"/>
          <c:tx>
            <c:strRef>
              <c:f>MED!$A$8</c:f>
              <c:strCache>
                <c:ptCount val="1"/>
                <c:pt idx="0">
                  <c:v>Fill</c:v>
                </c:pt>
              </c:strCache>
            </c:strRef>
          </c:tx>
          <c:spPr>
            <a:ln>
              <a:noFill/>
            </a:ln>
          </c:spPr>
          <c:explosion val="1"/>
          <c:dPt>
            <c:idx val="0"/>
            <c:bubble3D val="0"/>
            <c:spPr>
              <a:solidFill>
                <a:schemeClr val="bg2"/>
              </a:solidFill>
              <a:ln w="19050">
                <a:noFill/>
              </a:ln>
              <a:effectLst/>
            </c:spPr>
            <c:extLst>
              <c:ext xmlns:c16="http://schemas.microsoft.com/office/drawing/2014/chart" uri="{C3380CC4-5D6E-409C-BE32-E72D297353CC}">
                <c16:uniqueId val="{00000001-ADCD-4ABF-9659-2A39597C51CC}"/>
              </c:ext>
            </c:extLst>
          </c:dPt>
          <c:dPt>
            <c:idx val="1"/>
            <c:bubble3D val="0"/>
            <c:spPr>
              <a:solidFill>
                <a:srgbClr val="FF1919"/>
              </a:solidFill>
              <a:ln w="22225">
                <a:noFill/>
              </a:ln>
              <a:effectLst/>
            </c:spPr>
            <c:extLst>
              <c:ext xmlns:c16="http://schemas.microsoft.com/office/drawing/2014/chart" uri="{C3380CC4-5D6E-409C-BE32-E72D297353CC}">
                <c16:uniqueId val="{00000003-ADCD-4ABF-9659-2A39597C51CC}"/>
              </c:ext>
            </c:extLst>
          </c:dPt>
          <c:cat>
            <c:strRef>
              <c:f>MED!$A$9:$A$10</c:f>
              <c:strCache>
                <c:ptCount val="2"/>
                <c:pt idx="0">
                  <c:v>Remainder</c:v>
                </c:pt>
                <c:pt idx="1">
                  <c:v>Percentage</c:v>
                </c:pt>
              </c:strCache>
            </c:strRef>
          </c:cat>
          <c:val>
            <c:numRef>
              <c:f>MED!$B$9:$B$10</c:f>
              <c:numCache>
                <c:formatCode>0%</c:formatCode>
                <c:ptCount val="2"/>
                <c:pt idx="0">
                  <c:v>0.66999999999999993</c:v>
                </c:pt>
                <c:pt idx="1">
                  <c:v>0.33</c:v>
                </c:pt>
              </c:numCache>
            </c:numRef>
          </c:val>
          <c:extLst>
            <c:ext xmlns:c16="http://schemas.microsoft.com/office/drawing/2014/chart" uri="{C3380CC4-5D6E-409C-BE32-E72D297353CC}">
              <c16:uniqueId val="{00000004-ADCD-4ABF-9659-2A39597C51CC}"/>
            </c:ext>
          </c:extLst>
        </c:ser>
        <c:dLbls>
          <c:showLegendKey val="0"/>
          <c:showVal val="0"/>
          <c:showCatName val="0"/>
          <c:showSerName val="0"/>
          <c:showPercent val="0"/>
          <c:showBubbleSize val="0"/>
          <c:showLeaderLines val="1"/>
        </c:dLbls>
        <c:firstSliceAng val="0"/>
        <c:holeSize val="74"/>
      </c:doughnutChart>
      <c:scatterChart>
        <c:scatterStyle val="lineMarker"/>
        <c:varyColors val="0"/>
        <c:ser>
          <c:idx val="1"/>
          <c:order val="1"/>
          <c:tx>
            <c:strRef>
              <c:f>MED!$A$12</c:f>
              <c:strCache>
                <c:ptCount val="1"/>
                <c:pt idx="0">
                  <c:v>End points</c:v>
                </c:pt>
              </c:strCache>
            </c:strRef>
          </c:tx>
          <c:spPr>
            <a:ln w="28575" cap="rnd">
              <a:noFill/>
              <a:round/>
            </a:ln>
            <a:effectLst/>
          </c:spPr>
          <c:marker>
            <c:symbol val="circle"/>
            <c:size val="30"/>
            <c:spPr>
              <a:solidFill>
                <a:srgbClr val="FF1919"/>
              </a:solidFill>
              <a:ln w="9525">
                <a:noFill/>
              </a:ln>
              <a:effectLst/>
            </c:spPr>
          </c:marker>
          <c:dPt>
            <c:idx val="0"/>
            <c:marker>
              <c:symbol val="circle"/>
              <c:size val="30"/>
              <c:spPr>
                <a:solidFill>
                  <a:srgbClr val="FF1919"/>
                </a:solidFill>
                <a:ln w="9525">
                  <a:noFill/>
                </a:ln>
                <a:effectLst/>
              </c:spPr>
            </c:marker>
            <c:bubble3D val="0"/>
            <c:extLst>
              <c:ext xmlns:c16="http://schemas.microsoft.com/office/drawing/2014/chart" uri="{C3380CC4-5D6E-409C-BE32-E72D297353CC}">
                <c16:uniqueId val="{00000005-ADCD-4ABF-9659-2A39597C51CC}"/>
              </c:ext>
            </c:extLst>
          </c:dPt>
          <c:dPt>
            <c:idx val="1"/>
            <c:marker>
              <c:symbol val="circle"/>
              <c:size val="30"/>
              <c:spPr>
                <a:solidFill>
                  <a:srgbClr val="FF1919"/>
                </a:solidFill>
                <a:ln w="9525">
                  <a:noFill/>
                </a:ln>
                <a:effectLst/>
              </c:spPr>
            </c:marker>
            <c:bubble3D val="0"/>
            <c:extLst>
              <c:ext xmlns:c16="http://schemas.microsoft.com/office/drawing/2014/chart" uri="{C3380CC4-5D6E-409C-BE32-E72D297353CC}">
                <c16:uniqueId val="{00000006-ADCD-4ABF-9659-2A39597C51CC}"/>
              </c:ext>
            </c:extLst>
          </c:dPt>
          <c:xVal>
            <c:numRef>
              <c:f>MED!$A$14:$A$15</c:f>
              <c:numCache>
                <c:formatCode>General</c:formatCode>
                <c:ptCount val="2"/>
                <c:pt idx="0">
                  <c:v>0</c:v>
                </c:pt>
                <c:pt idx="1">
                  <c:v>-0.87630668004386347</c:v>
                </c:pt>
              </c:numCache>
            </c:numRef>
          </c:xVal>
          <c:yVal>
            <c:numRef>
              <c:f>MED!$B$14:$B$15</c:f>
              <c:numCache>
                <c:formatCode>General</c:formatCode>
                <c:ptCount val="2"/>
                <c:pt idx="0">
                  <c:v>1</c:v>
                </c:pt>
                <c:pt idx="1">
                  <c:v>-0.48175367410171605</c:v>
                </c:pt>
              </c:numCache>
            </c:numRef>
          </c:yVal>
          <c:smooth val="0"/>
          <c:extLst>
            <c:ext xmlns:c16="http://schemas.microsoft.com/office/drawing/2014/chart" uri="{C3380CC4-5D6E-409C-BE32-E72D297353CC}">
              <c16:uniqueId val="{00000007-ADCD-4ABF-9659-2A39597C51CC}"/>
            </c:ext>
          </c:extLst>
        </c:ser>
        <c:dLbls>
          <c:showLegendKey val="0"/>
          <c:showVal val="0"/>
          <c:showCatName val="0"/>
          <c:showSerName val="0"/>
          <c:showPercent val="0"/>
          <c:showBubbleSize val="0"/>
        </c:dLbls>
        <c:axId val="298388280"/>
        <c:axId val="298387888"/>
      </c:scatterChart>
      <c:valAx>
        <c:axId val="298387888"/>
        <c:scaling>
          <c:orientation val="minMax"/>
          <c:max val="1.1500000000000001"/>
          <c:min val="-1.1500000000000001"/>
        </c:scaling>
        <c:delete val="1"/>
        <c:axPos val="l"/>
        <c:numFmt formatCode="General" sourceLinked="1"/>
        <c:majorTickMark val="out"/>
        <c:minorTickMark val="none"/>
        <c:tickLblPos val="nextTo"/>
        <c:crossAx val="298388280"/>
        <c:crosses val="autoZero"/>
        <c:crossBetween val="midCat"/>
      </c:valAx>
      <c:valAx>
        <c:axId val="298388280"/>
        <c:scaling>
          <c:orientation val="minMax"/>
          <c:max val="1.1500000000000001"/>
          <c:min val="-1.1500000000000001"/>
        </c:scaling>
        <c:delete val="1"/>
        <c:axPos val="b"/>
        <c:numFmt formatCode="General" sourceLinked="1"/>
        <c:majorTickMark val="out"/>
        <c:minorTickMark val="none"/>
        <c:tickLblPos val="nextTo"/>
        <c:crossAx val="29838788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CO" sz="1400"/>
              <a:t>COMPONENTE 1: GESTIÓN DEL RIESGO DE CORRUPCIÓN - MAPA DE RIESGOS DE CORRUPCIÓN</a:t>
            </a:r>
          </a:p>
        </c:rich>
      </c:tx>
      <c:layout>
        <c:manualLayout>
          <c:xMode val="edge"/>
          <c:yMode val="edge"/>
          <c:x val="0.10557877731751489"/>
          <c:y val="7.7994428969359333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'Informe PAAC 2'!$A$15</c:f>
              <c:strCache>
                <c:ptCount val="1"/>
                <c:pt idx="0">
                  <c:v>PAAC - COMPONENTE 1: GESTIÓN DEL RIESGO DE CORRUPCIÓN - MAPA DE RIESGOS DE CORRUPCIÓN</c:v>
                </c:pt>
              </c:strCache>
            </c:strRef>
          </c:tx>
          <c:dPt>
            <c:idx val="0"/>
            <c:bubble3D val="0"/>
            <c:spPr>
              <a:solidFill>
                <a:srgbClr val="92D05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B7AF-4889-A2F4-409D10E4B6C3}"/>
              </c:ext>
            </c:extLst>
          </c:dPt>
          <c:dPt>
            <c:idx val="1"/>
            <c:bubble3D val="0"/>
            <c:spPr>
              <a:solidFill>
                <a:srgbClr val="FFC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B7AF-4889-A2F4-409D10E4B6C3}"/>
              </c:ext>
            </c:extLst>
          </c:dPt>
          <c:dPt>
            <c:idx val="2"/>
            <c:bubble3D val="0"/>
            <c:spPr>
              <a:solidFill>
                <a:srgbClr val="FF1919"/>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B7AF-4889-A2F4-409D10E4B6C3}"/>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c:ext xmlns:c16="http://schemas.microsoft.com/office/drawing/2014/chart" uri="{C3380CC4-5D6E-409C-BE32-E72D297353CC}">
                  <c16:uniqueId val="{00000001-B7AF-4889-A2F4-409D10E4B6C3}"/>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c:ext xmlns:c16="http://schemas.microsoft.com/office/drawing/2014/chart" uri="{C3380CC4-5D6E-409C-BE32-E72D297353CC}">
                  <c16:uniqueId val="{00000003-B7AF-4889-A2F4-409D10E4B6C3}"/>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c:ext xmlns:c16="http://schemas.microsoft.com/office/drawing/2014/chart" uri="{C3380CC4-5D6E-409C-BE32-E72D297353CC}">
                  <c16:uniqueId val="{00000005-B7AF-4889-A2F4-409D10E4B6C3}"/>
                </c:ext>
              </c:extLst>
            </c:dLbl>
            <c:spPr>
              <a:noFill/>
              <a:ln>
                <a:noFill/>
              </a:ln>
              <a:effectLst/>
            </c:sp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'Informe PAAC 2'!$B$14:$D$14</c:f>
              <c:strCache>
                <c:ptCount val="3"/>
                <c:pt idx="0">
                  <c:v>SATISFACTORIO</c:v>
                </c:pt>
                <c:pt idx="1">
                  <c:v>ALERTA</c:v>
                </c:pt>
                <c:pt idx="2">
                  <c:v>INSATISFACTORIO</c:v>
                </c:pt>
              </c:strCache>
            </c:strRef>
          </c:cat>
          <c:val>
            <c:numRef>
              <c:f>'Informe PAAC 2'!$B$15:$D$15</c:f>
              <c:numCache>
                <c:formatCode>General</c:formatCode>
                <c:ptCount val="3"/>
                <c:pt idx="0">
                  <c:v>2</c:v>
                </c:pt>
                <c:pt idx="2">
                  <c:v>1</c:v>
                </c:pt>
              </c:numCache>
            </c:numRef>
          </c:val>
          <c:extLst>
            <c:ext xmlns:c16="http://schemas.microsoft.com/office/drawing/2014/chart" uri="{C3380CC4-5D6E-409C-BE32-E72D297353CC}">
              <c16:uniqueId val="{00000008-B7AF-4889-A2F4-409D10E4B6C3}"/>
            </c:ext>
          </c:extLst>
        </c:ser>
        <c:dLbls>
          <c:showLegendKey val="0"/>
          <c:showVal val="0"/>
          <c:showCatName val="0"/>
          <c:showSerName val="0"/>
          <c:showPercent val="1"/>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CO"/>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CO" sz="1400"/>
              <a:t>COMPONENTE 2: RACIONALIZACIÓN DE TRÁMITES</a:t>
            </a:r>
          </a:p>
        </c:rich>
      </c:tx>
      <c:layout>
        <c:manualLayout>
          <c:xMode val="edge"/>
          <c:yMode val="edge"/>
          <c:x val="0.1913660419869275"/>
          <c:y val="5.5710306406685235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1"/>
          <c:order val="1"/>
          <c:tx>
            <c:strRef>
              <c:f>'Informe PAAC 2'!$A$16</c:f>
              <c:strCache>
                <c:ptCount val="1"/>
                <c:pt idx="0">
                  <c:v>PAAC - COMPONENTE 2: RACIONALIZACIÓN DE TRÁMITES</c:v>
                </c:pt>
              </c:strCache>
            </c:strRef>
          </c:tx>
          <c:dPt>
            <c:idx val="0"/>
            <c:bubble3D val="0"/>
            <c:spPr>
              <a:solidFill>
                <a:srgbClr val="92D05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0-82B1-4238-9E9E-16487F3FE831}"/>
              </c:ext>
            </c:extLst>
          </c:dPt>
          <c:dPt>
            <c:idx val="1"/>
            <c:bubble3D val="0"/>
            <c:spPr>
              <a:solidFill>
                <a:srgbClr val="FFC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82B1-4238-9E9E-16487F3FE831}"/>
              </c:ext>
            </c:extLst>
          </c:dPt>
          <c:dPt>
            <c:idx val="2"/>
            <c:bubble3D val="0"/>
            <c:spPr>
              <a:solidFill>
                <a:srgbClr val="FF1919"/>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2-82B1-4238-9E9E-16487F3FE831}"/>
              </c:ext>
            </c:extLst>
          </c:dPt>
          <c:dPt>
            <c:idx val="3"/>
            <c:bubble3D val="0"/>
            <c:spPr>
              <a:solidFill>
                <a:srgbClr val="E7E6E6">
                  <a:lumMod val="90000"/>
                </a:srgb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3-82B1-4238-9E9E-16487F3FE831}"/>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c:ext xmlns:c16="http://schemas.microsoft.com/office/drawing/2014/chart" uri="{C3380CC4-5D6E-409C-BE32-E72D297353CC}">
                  <c16:uniqueId val="{00000010-82B1-4238-9E9E-16487F3FE831}"/>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c:ext xmlns:c16="http://schemas.microsoft.com/office/drawing/2014/chart" uri="{C3380CC4-5D6E-409C-BE32-E72D297353CC}">
                  <c16:uniqueId val="{00000011-82B1-4238-9E9E-16487F3FE831}"/>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c:ext xmlns:c16="http://schemas.microsoft.com/office/drawing/2014/chart" uri="{C3380CC4-5D6E-409C-BE32-E72D297353CC}">
                  <c16:uniqueId val="{00000012-82B1-4238-9E9E-16487F3FE831}"/>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c:ext xmlns:c16="http://schemas.microsoft.com/office/drawing/2014/chart" uri="{C3380CC4-5D6E-409C-BE32-E72D297353CC}">
                  <c16:uniqueId val="{00000013-82B1-4238-9E9E-16487F3FE831}"/>
                </c:ext>
              </c:extLst>
            </c:dLbl>
            <c:spPr>
              <a:noFill/>
              <a:ln>
                <a:noFill/>
              </a:ln>
              <a:effectLst/>
            </c:sp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'Informe PAAC 2'!$B$14:$E$14</c:f>
              <c:strCache>
                <c:ptCount val="4"/>
                <c:pt idx="0">
                  <c:v>SATISFACTORIO</c:v>
                </c:pt>
                <c:pt idx="1">
                  <c:v>ALERTA</c:v>
                </c:pt>
                <c:pt idx="2">
                  <c:v>INSATISFACTORIO</c:v>
                </c:pt>
                <c:pt idx="3">
                  <c:v>META RETIRADA</c:v>
                </c:pt>
              </c:strCache>
            </c:strRef>
          </c:cat>
          <c:val>
            <c:numRef>
              <c:f>'Informe PAAC 2'!$B$16:$E$16</c:f>
              <c:numCache>
                <c:formatCode>General</c:formatCode>
                <c:ptCount val="4"/>
                <c:pt idx="0">
                  <c:v>1</c:v>
                </c:pt>
              </c:numCache>
            </c:numRef>
          </c:val>
          <c:extLst>
            <c:ext xmlns:c16="http://schemas.microsoft.com/office/drawing/2014/chart" uri="{C3380CC4-5D6E-409C-BE32-E72D297353CC}">
              <c16:uniqueId val="{0000000A-82B1-4238-9E9E-16487F3FE831}"/>
            </c:ext>
          </c:extLst>
        </c:ser>
        <c:dLbls>
          <c:showLegendKey val="0"/>
          <c:showVal val="0"/>
          <c:showCatName val="0"/>
          <c:showSerName val="0"/>
          <c:showPercent val="1"/>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'Informe PAAC 2'!$A$15</c15:sqref>
                        </c15:formulaRef>
                      </c:ext>
                    </c:extLst>
                    <c:strCache>
                      <c:ptCount val="1"/>
                      <c:pt idx="0">
                        <c:v>PAAC - COMPONENTE 1: GESTIÓN DEL RIESGO DE CORRUPCIÓN - MAPA DE RIESGOS DE CORRUPCIÓN</c:v>
                      </c:pt>
                    </c:strCache>
                  </c:strRef>
                </c:tx>
                <c:dPt>
                  <c:idx val="0"/>
                  <c:bubble3D val="0"/>
                  <c:spPr>
                    <a:solidFill>
                      <a:srgbClr val="92D05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82B1-4238-9E9E-16487F3FE831}"/>
                    </c:ext>
                  </c:extLst>
                </c:dPt>
                <c:dPt>
                  <c:idx val="1"/>
                  <c:bubble3D val="0"/>
                  <c:spPr>
                    <a:solidFill>
                      <a:srgbClr val="FFC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82B1-4238-9E9E-16487F3FE831}"/>
                    </c:ext>
                  </c:extLst>
                </c:dPt>
                <c:dPt>
                  <c:idx val="2"/>
                  <c:bubble3D val="0"/>
                  <c:spPr>
                    <a:solidFill>
                      <a:srgbClr val="FF1919"/>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82B1-4238-9E9E-16487F3FE831}"/>
                    </c:ext>
                  </c:extLst>
                </c:dPt>
                <c:dPt>
                  <c:idx val="3"/>
                  <c:bubble3D val="0"/>
                  <c:spPr>
                    <a:solidFill>
                      <a:srgbClr val="E7E6E6">
                        <a:lumMod val="90000"/>
                      </a:srgb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82B1-4238-9E9E-16487F3FE831}"/>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c:ext xmlns:c16="http://schemas.microsoft.com/office/drawing/2014/chart" uri="{C3380CC4-5D6E-409C-BE32-E72D297353CC}">
                        <c16:uniqueId val="{00000001-82B1-4238-9E9E-16487F3FE831}"/>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c:ext xmlns:c16="http://schemas.microsoft.com/office/drawing/2014/chart" uri="{C3380CC4-5D6E-409C-BE32-E72D297353CC}">
                        <c16:uniqueId val="{00000003-82B1-4238-9E9E-16487F3FE831}"/>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c:ext xmlns:c16="http://schemas.microsoft.com/office/drawing/2014/chart" uri="{C3380CC4-5D6E-409C-BE32-E72D297353CC}">
                        <c16:uniqueId val="{00000005-82B1-4238-9E9E-16487F3FE831}"/>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c:ext xmlns:c16="http://schemas.microsoft.com/office/drawing/2014/chart" uri="{C3380CC4-5D6E-409C-BE32-E72D297353CC}">
                        <c16:uniqueId val="{00000007-82B1-4238-9E9E-16487F3FE831}"/>
                      </c:ext>
                    </c:extLst>
                  </c:dLbl>
                  <c:spPr>
                    <a:noFill/>
                    <a:ln>
                      <a:noFill/>
                    </a:ln>
                    <a:effectLst/>
                  </c:sp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'Informe PAAC 2'!$B$14:$E$14</c15:sqref>
                        </c15:formulaRef>
                      </c:ext>
                    </c:extLst>
                    <c:strCache>
                      <c:ptCount val="4"/>
                      <c:pt idx="0">
                        <c:v>SATISFACTORIO</c:v>
                      </c:pt>
                      <c:pt idx="1">
                        <c:v>ALERTA</c:v>
                      </c:pt>
                      <c:pt idx="2">
                        <c:v>INSATISFACTORIO</c:v>
                      </c:pt>
                      <c:pt idx="3">
                        <c:v>META RETIRADA</c:v>
                      </c:pt>
                    </c:strCache>
                  </c:strRef>
                </c:cat>
                <c:val>
                  <c:numRef>
                    <c:extLst>
                      <c:ext uri="{02D57815-91ED-43cb-92C2-25804820EDAC}">
                        <c15:formulaRef>
                          <c15:sqref>'Informe PAAC 2'!$B$15:$E$15</c15:sqref>
                        </c15:formulaRef>
                      </c:ext>
                    </c:extLst>
                    <c:numCache>
                      <c:formatCode>General</c:formatCode>
                      <c:ptCount val="4"/>
                      <c:pt idx="0">
                        <c:v>2</c:v>
                      </c:pt>
                      <c:pt idx="2">
                        <c:v>1</c:v>
                      </c:pt>
                      <c:pt idx="3">
                        <c:v>1</c:v>
                      </c:pt>
                    </c:numCache>
                  </c:numRef>
                </c:val>
                <c:extLst>
                  <c:ext xmlns:c16="http://schemas.microsoft.com/office/drawing/2014/chart" uri="{C3380CC4-5D6E-409C-BE32-E72D297353CC}">
                    <c16:uniqueId val="{00000008-82B1-4238-9E9E-16487F3FE831}"/>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'Informe PAAC 2'!$A$17</c15:sqref>
                        </c15:formulaRef>
                      </c:ext>
                    </c:extLst>
                    <c:strCache>
                      <c:ptCount val="1"/>
                      <c:pt idx="0">
                        <c:v>PAAC - COMPONENTE 3: RENDICIÓN DE CUENTAS</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14-82B1-4238-9E9E-16487F3FE831}"/>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15-82B1-4238-9E9E-16487F3FE831}"/>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16-82B1-4238-9E9E-16487F3FE831}"/>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17-82B1-4238-9E9E-16487F3FE831}"/>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14-82B1-4238-9E9E-16487F3FE831}"/>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15-82B1-4238-9E9E-16487F3FE831}"/>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16-82B1-4238-9E9E-16487F3FE831}"/>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17-82B1-4238-9E9E-16487F3FE831}"/>
                      </c:ext>
                    </c:extLst>
                  </c:dLbl>
                  <c:spPr>
                    <a:noFill/>
                    <a:ln>
                      <a:noFill/>
                    </a:ln>
                    <a:effectLst/>
                  </c:sp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'Informe PAAC 2'!$B$14:$E$14</c15:sqref>
                        </c15:formulaRef>
                      </c:ext>
                    </c:extLst>
                    <c:strCache>
                      <c:ptCount val="4"/>
                      <c:pt idx="0">
                        <c:v>SATISFACTORIO</c:v>
                      </c:pt>
                      <c:pt idx="1">
                        <c:v>ALERTA</c:v>
                      </c:pt>
                      <c:pt idx="2">
                        <c:v>INSATISFACTORIO</c:v>
                      </c:pt>
                      <c:pt idx="3">
                        <c:v>META RETIRADA</c:v>
                      </c:pt>
                    </c:strCache>
                  </c:strRef>
                </c:cat>
                <c:val>
                  <c:numRef>
                    <c:extLst xmlns:c15="http://schemas.microsoft.com/office/drawing/2012/chart">
                      <c:ext xmlns:c15="http://schemas.microsoft.com/office/drawing/2012/chart" uri="{02D57815-91ED-43cb-92C2-25804820EDAC}">
                        <c15:formulaRef>
                          <c15:sqref>'Informe PAAC 2'!$B$17:$E$17</c15:sqref>
                        </c15:formulaRef>
                      </c:ext>
                    </c:extLst>
                    <c:numCache>
                      <c:formatCode>General</c:formatCode>
                      <c:ptCount val="4"/>
                      <c:pt idx="0">
                        <c:v>6</c:v>
                      </c:pt>
                      <c:pt idx="2">
                        <c:v>1</c:v>
                      </c:pt>
                      <c:pt idx="3">
                        <c:v>1</c:v>
                      </c:pt>
                    </c:numCache>
                  </c:numRef>
                </c:val>
                <c:extLst xmlns:c15="http://schemas.microsoft.com/office/drawing/2012/chart">
                  <c:ext xmlns:c16="http://schemas.microsoft.com/office/drawing/2014/chart" uri="{C3380CC4-5D6E-409C-BE32-E72D297353CC}">
                    <c16:uniqueId val="{0000000B-82B1-4238-9E9E-16487F3FE831}"/>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'Informe PAAC 2'!$A$18</c15:sqref>
                        </c15:formulaRef>
                      </c:ext>
                    </c:extLst>
                    <c:strCache>
                      <c:ptCount val="1"/>
                      <c:pt idx="0">
                        <c:v>PAAC - COMPONENTE 4: ATENCIÓN AL CIUDADANO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18-82B1-4238-9E9E-16487F3FE831}"/>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19-82B1-4238-9E9E-16487F3FE831}"/>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1A-82B1-4238-9E9E-16487F3FE831}"/>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1B-82B1-4238-9E9E-16487F3FE831}"/>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18-82B1-4238-9E9E-16487F3FE831}"/>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19-82B1-4238-9E9E-16487F3FE831}"/>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1A-82B1-4238-9E9E-16487F3FE831}"/>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1B-82B1-4238-9E9E-16487F3FE831}"/>
                      </c:ext>
                    </c:extLst>
                  </c:dLbl>
                  <c:spPr>
                    <a:noFill/>
                    <a:ln>
                      <a:noFill/>
                    </a:ln>
                    <a:effectLst/>
                  </c:sp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'Informe PAAC 2'!$B$14:$E$14</c15:sqref>
                        </c15:formulaRef>
                      </c:ext>
                    </c:extLst>
                    <c:strCache>
                      <c:ptCount val="4"/>
                      <c:pt idx="0">
                        <c:v>SATISFACTORIO</c:v>
                      </c:pt>
                      <c:pt idx="1">
                        <c:v>ALERTA</c:v>
                      </c:pt>
                      <c:pt idx="2">
                        <c:v>INSATISFACTORIO</c:v>
                      </c:pt>
                      <c:pt idx="3">
                        <c:v>META RETIRADA</c:v>
                      </c:pt>
                    </c:strCache>
                  </c:strRef>
                </c:cat>
                <c:val>
                  <c:numRef>
                    <c:extLst xmlns:c15="http://schemas.microsoft.com/office/drawing/2012/chart">
                      <c:ext xmlns:c15="http://schemas.microsoft.com/office/drawing/2012/chart" uri="{02D57815-91ED-43cb-92C2-25804820EDAC}">
                        <c15:formulaRef>
                          <c15:sqref>'Informe PAAC 2'!$B$18:$E$18</c15:sqref>
                        </c15:formulaRef>
                      </c:ext>
                    </c:extLst>
                    <c:numCache>
                      <c:formatCode>General</c:formatCode>
                      <c:ptCount val="4"/>
                      <c:pt idx="0">
                        <c:v>3</c:v>
                      </c:pt>
                      <c:pt idx="1">
                        <c:v>3</c:v>
                      </c:pt>
                      <c:pt idx="2">
                        <c:v>1</c:v>
                      </c:pt>
                    </c:numCache>
                  </c:numRef>
                </c:val>
                <c:extLst xmlns:c15="http://schemas.microsoft.com/office/drawing/2012/chart">
                  <c:ext xmlns:c16="http://schemas.microsoft.com/office/drawing/2014/chart" uri="{C3380CC4-5D6E-409C-BE32-E72D297353CC}">
                    <c16:uniqueId val="{0000000C-82B1-4238-9E9E-16487F3FE831}"/>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'Informe PAAC 2'!$A$19</c15:sqref>
                        </c15:formulaRef>
                      </c:ext>
                    </c:extLst>
                    <c:strCache>
                      <c:ptCount val="1"/>
                      <c:pt idx="0">
                        <c:v>PAAC - COMPONENTE 5: TRANSPARENCIA Y ACCESO DE LA INFORMACIÓN</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1C-82B1-4238-9E9E-16487F3FE831}"/>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1D-82B1-4238-9E9E-16487F3FE831}"/>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1E-82B1-4238-9E9E-16487F3FE831}"/>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1F-82B1-4238-9E9E-16487F3FE831}"/>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1C-82B1-4238-9E9E-16487F3FE831}"/>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1D-82B1-4238-9E9E-16487F3FE831}"/>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1E-82B1-4238-9E9E-16487F3FE831}"/>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1F-82B1-4238-9E9E-16487F3FE831}"/>
                      </c:ext>
                    </c:extLst>
                  </c:dLbl>
                  <c:spPr>
                    <a:noFill/>
                    <a:ln>
                      <a:noFill/>
                    </a:ln>
                    <a:effectLst/>
                  </c:sp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'Informe PAAC 2'!$B$14:$E$14</c15:sqref>
                        </c15:formulaRef>
                      </c:ext>
                    </c:extLst>
                    <c:strCache>
                      <c:ptCount val="4"/>
                      <c:pt idx="0">
                        <c:v>SATISFACTORIO</c:v>
                      </c:pt>
                      <c:pt idx="1">
                        <c:v>ALERTA</c:v>
                      </c:pt>
                      <c:pt idx="2">
                        <c:v>INSATISFACTORIO</c:v>
                      </c:pt>
                      <c:pt idx="3">
                        <c:v>META RETIRADA</c:v>
                      </c:pt>
                    </c:strCache>
                  </c:strRef>
                </c:cat>
                <c:val>
                  <c:numRef>
                    <c:extLst xmlns:c15="http://schemas.microsoft.com/office/drawing/2012/chart">
                      <c:ext xmlns:c15="http://schemas.microsoft.com/office/drawing/2012/chart" uri="{02D57815-91ED-43cb-92C2-25804820EDAC}">
                        <c15:formulaRef>
                          <c15:sqref>'Informe PAAC 2'!$B$19:$E$19</c15:sqref>
                        </c15:formulaRef>
                      </c:ext>
                    </c:extLst>
                    <c:numCache>
                      <c:formatCode>General</c:formatCode>
                      <c:ptCount val="4"/>
                      <c:pt idx="0">
                        <c:v>1</c:v>
                      </c:pt>
                      <c:pt idx="2">
                        <c:v>2</c:v>
                      </c:pt>
                      <c:pt idx="3">
                        <c:v>1</c:v>
                      </c:pt>
                    </c:numCache>
                  </c:numRef>
                </c:val>
                <c:extLst xmlns:c15="http://schemas.microsoft.com/office/drawing/2012/chart">
                  <c:ext xmlns:c16="http://schemas.microsoft.com/office/drawing/2014/chart" uri="{C3380CC4-5D6E-409C-BE32-E72D297353CC}">
                    <c16:uniqueId val="{0000000D-82B1-4238-9E9E-16487F3FE831}"/>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'Informe PAAC 2'!$A$20</c15:sqref>
                        </c15:formulaRef>
                      </c:ext>
                    </c:extLst>
                    <c:strCache>
                      <c:ptCount val="1"/>
                      <c:pt idx="0">
                        <c:v>PAAC - COMPONENTE 6: INICIATIVAS ADICIONALES</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20-82B1-4238-9E9E-16487F3FE831}"/>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21-82B1-4238-9E9E-16487F3FE831}"/>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22-82B1-4238-9E9E-16487F3FE831}"/>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23-82B1-4238-9E9E-16487F3FE831}"/>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20-82B1-4238-9E9E-16487F3FE831}"/>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21-82B1-4238-9E9E-16487F3FE831}"/>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22-82B1-4238-9E9E-16487F3FE831}"/>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23-82B1-4238-9E9E-16487F3FE831}"/>
                      </c:ext>
                    </c:extLst>
                  </c:dLbl>
                  <c:spPr>
                    <a:noFill/>
                    <a:ln>
                      <a:noFill/>
                    </a:ln>
                    <a:effectLst/>
                  </c:sp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'Informe PAAC 2'!$B$14:$E$14</c15:sqref>
                        </c15:formulaRef>
                      </c:ext>
                    </c:extLst>
                    <c:strCache>
                      <c:ptCount val="4"/>
                      <c:pt idx="0">
                        <c:v>SATISFACTORIO</c:v>
                      </c:pt>
                      <c:pt idx="1">
                        <c:v>ALERTA</c:v>
                      </c:pt>
                      <c:pt idx="2">
                        <c:v>INSATISFACTORIO</c:v>
                      </c:pt>
                      <c:pt idx="3">
                        <c:v>META RETIRADA</c:v>
                      </c:pt>
                    </c:strCache>
                  </c:strRef>
                </c:cat>
                <c:val>
                  <c:numRef>
                    <c:extLst xmlns:c15="http://schemas.microsoft.com/office/drawing/2012/chart">
                      <c:ext xmlns:c15="http://schemas.microsoft.com/office/drawing/2012/chart" uri="{02D57815-91ED-43cb-92C2-25804820EDAC}">
                        <c15:formulaRef>
                          <c15:sqref>'Informe PAAC 2'!$B$20:$E$20</c15:sqref>
                        </c15:formulaRef>
                      </c:ext>
                    </c:extLst>
                    <c:numCache>
                      <c:formatCode>General</c:formatCode>
                      <c:ptCount val="4"/>
                      <c:pt idx="0">
                        <c:v>2</c:v>
                      </c:pt>
                    </c:numCache>
                  </c:numRef>
                </c:val>
                <c:extLst xmlns:c15="http://schemas.microsoft.com/office/drawing/2012/chart">
                  <c:ext xmlns:c16="http://schemas.microsoft.com/office/drawing/2014/chart" uri="{C3380CC4-5D6E-409C-BE32-E72D297353CC}">
                    <c16:uniqueId val="{0000000E-82B1-4238-9E9E-16487F3FE831}"/>
                  </c:ext>
                </c:extLst>
              </c15:ser>
            </c15:filteredPieSeries>
            <c15:filteredPieSeries>
              <c15:ser>
                <c:idx val="6"/>
                <c:order val="6"/>
                <c:tx>
                  <c:strRef>
                    <c:extLst xmlns:c15="http://schemas.microsoft.com/office/drawing/2012/chart">
                      <c:ext xmlns:c15="http://schemas.microsoft.com/office/drawing/2012/chart" uri="{02D57815-91ED-43cb-92C2-25804820EDAC}">
                        <c15:formulaRef>
                          <c15:sqref>'Informe PAAC 2'!$A$21</c15:sqref>
                        </c15:formulaRef>
                      </c:ext>
                    </c:extLst>
                    <c:strCache>
                      <c:ptCount val="1"/>
                      <c:pt idx="0">
                        <c:v>Total general</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24-82B1-4238-9E9E-16487F3FE831}"/>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25-82B1-4238-9E9E-16487F3FE831}"/>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26-82B1-4238-9E9E-16487F3FE831}"/>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27-82B1-4238-9E9E-16487F3FE831}"/>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24-82B1-4238-9E9E-16487F3FE831}"/>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25-82B1-4238-9E9E-16487F3FE831}"/>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26-82B1-4238-9E9E-16487F3FE831}"/>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27-82B1-4238-9E9E-16487F3FE831}"/>
                      </c:ext>
                    </c:extLst>
                  </c:dLbl>
                  <c:spPr>
                    <a:noFill/>
                    <a:ln>
                      <a:noFill/>
                    </a:ln>
                    <a:effectLst/>
                  </c:sp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'Informe PAAC 2'!$B$14:$E$14</c15:sqref>
                        </c15:formulaRef>
                      </c:ext>
                    </c:extLst>
                    <c:strCache>
                      <c:ptCount val="4"/>
                      <c:pt idx="0">
                        <c:v>SATISFACTORIO</c:v>
                      </c:pt>
                      <c:pt idx="1">
                        <c:v>ALERTA</c:v>
                      </c:pt>
                      <c:pt idx="2">
                        <c:v>INSATISFACTORIO</c:v>
                      </c:pt>
                      <c:pt idx="3">
                        <c:v>META RETIRADA</c:v>
                      </c:pt>
                    </c:strCache>
                  </c:strRef>
                </c:cat>
                <c:val>
                  <c:numRef>
                    <c:extLst xmlns:c15="http://schemas.microsoft.com/office/drawing/2012/chart">
                      <c:ext xmlns:c15="http://schemas.microsoft.com/office/drawing/2012/chart" uri="{02D57815-91ED-43cb-92C2-25804820EDAC}">
                        <c15:formulaRef>
                          <c15:sqref>'Informe PAAC 2'!$B$21:$E$21</c15:sqref>
                        </c15:formulaRef>
                      </c:ext>
                    </c:extLst>
                    <c:numCache>
                      <c:formatCode>General</c:formatCode>
                      <c:ptCount val="4"/>
                      <c:pt idx="0">
                        <c:v>15</c:v>
                      </c:pt>
                      <c:pt idx="1">
                        <c:v>3</c:v>
                      </c:pt>
                      <c:pt idx="2">
                        <c:v>5</c:v>
                      </c:pt>
                      <c:pt idx="3">
                        <c:v>3</c:v>
                      </c:pt>
                    </c:numCache>
                  </c:numRef>
                </c:val>
                <c:extLst xmlns:c15="http://schemas.microsoft.com/office/drawing/2012/chart">
                  <c:ext xmlns:c16="http://schemas.microsoft.com/office/drawing/2014/chart" uri="{C3380CC4-5D6E-409C-BE32-E72D297353CC}">
                    <c16:uniqueId val="{0000000F-82B1-4238-9E9E-16487F3FE831}"/>
                  </c:ext>
                </c:extLst>
              </c15:ser>
            </c15:filteredPieSeries>
          </c:ext>
        </c:extLst>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CO"/>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CO" sz="1400"/>
              <a:t>COMPONENTE 3: RENDICIÓN DE CUENTAS</a:t>
            </a:r>
          </a:p>
        </c:rich>
      </c:tx>
      <c:layout>
        <c:manualLayout>
          <c:xMode val="edge"/>
          <c:yMode val="edge"/>
          <c:x val="0.25153995094875437"/>
          <c:y val="7.0566388115134632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2"/>
          <c:order val="2"/>
          <c:tx>
            <c:strRef>
              <c:f>'Informe PAAC 2'!$A$17</c:f>
              <c:strCache>
                <c:ptCount val="1"/>
                <c:pt idx="0">
                  <c:v>PAAC - COMPONENTE 3: RENDICIÓN DE CUENTAS</c:v>
                </c:pt>
              </c:strCache>
              <c:extLst xmlns:c15="http://schemas.microsoft.com/office/drawing/2012/chart"/>
            </c:strRef>
          </c:tx>
          <c:dPt>
            <c:idx val="0"/>
            <c:bubble3D val="0"/>
            <c:spPr>
              <a:solidFill>
                <a:srgbClr val="92D05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3-35F7-4177-8D48-E41B173AF17C}"/>
              </c:ext>
            </c:extLst>
          </c:dPt>
          <c:dPt>
            <c:idx val="1"/>
            <c:bubble3D val="0"/>
            <c:spPr>
              <a:solidFill>
                <a:srgbClr val="FFC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5-35F7-4177-8D48-E41B173AF17C}"/>
              </c:ext>
            </c:extLst>
          </c:dPt>
          <c:dPt>
            <c:idx val="2"/>
            <c:bubble3D val="0"/>
            <c:spPr>
              <a:solidFill>
                <a:srgbClr val="FF1919"/>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7-35F7-4177-8D48-E41B173AF17C}"/>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c:ext xmlns:c16="http://schemas.microsoft.com/office/drawing/2014/chart" uri="{C3380CC4-5D6E-409C-BE32-E72D297353CC}">
                  <c16:uniqueId val="{00000013-35F7-4177-8D48-E41B173AF17C}"/>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c:ext xmlns:c16="http://schemas.microsoft.com/office/drawing/2014/chart" uri="{C3380CC4-5D6E-409C-BE32-E72D297353CC}">
                  <c16:uniqueId val="{00000015-35F7-4177-8D48-E41B173AF17C}"/>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c:ext xmlns:c16="http://schemas.microsoft.com/office/drawing/2014/chart" uri="{C3380CC4-5D6E-409C-BE32-E72D297353CC}">
                  <c16:uniqueId val="{00000017-35F7-4177-8D48-E41B173AF17C}"/>
                </c:ext>
              </c:extLst>
            </c:dLbl>
            <c:spPr>
              <a:noFill/>
              <a:ln>
                <a:noFill/>
              </a:ln>
              <a:effectLst/>
            </c:sp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f>'Informe PAAC 2'!$B$14:$E$14</c:f>
              <c:strCache>
                <c:ptCount val="4"/>
                <c:pt idx="0">
                  <c:v>SATISFACTORIO</c:v>
                </c:pt>
                <c:pt idx="1">
                  <c:v>ALERTA</c:v>
                </c:pt>
                <c:pt idx="2">
                  <c:v>INSATISFACTORIO</c:v>
                </c:pt>
                <c:pt idx="3">
                  <c:v>META RETIRADA</c:v>
                </c:pt>
              </c:strCache>
              <c:extLst xmlns:c15="http://schemas.microsoft.com/office/drawing/2012/chart"/>
            </c:strRef>
          </c:cat>
          <c:val>
            <c:numRef>
              <c:f>'Informe PAAC 2'!$B$17:$D$17</c:f>
              <c:numCache>
                <c:formatCode>General</c:formatCode>
                <c:ptCount val="3"/>
                <c:pt idx="0">
                  <c:v>6</c:v>
                </c:pt>
                <c:pt idx="2">
                  <c:v>1</c:v>
                </c:pt>
              </c:numCache>
            </c:numRef>
          </c:val>
          <c:extLst>
            <c:ext xmlns:c16="http://schemas.microsoft.com/office/drawing/2014/chart" uri="{C3380CC4-5D6E-409C-BE32-E72D297353CC}">
              <c16:uniqueId val="{0000001A-35F7-4177-8D48-E41B173AF17C}"/>
            </c:ext>
          </c:extLst>
        </c:ser>
        <c:dLbls>
          <c:showLegendKey val="0"/>
          <c:showVal val="0"/>
          <c:showCatName val="0"/>
          <c:showSerName val="0"/>
          <c:showPercent val="1"/>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'Informe PAAC 2'!$A$15</c15:sqref>
                        </c15:formulaRef>
                      </c:ext>
                    </c:extLst>
                    <c:strCache>
                      <c:ptCount val="1"/>
                      <c:pt idx="0">
                        <c:v>PAAC - COMPONENTE 1: GESTIÓN DEL RIESGO DE CORRUPCIÓN - MAPA DE RIESGOS DE CORRUPCIÓN</c:v>
                      </c:pt>
                    </c:strCache>
                  </c:strRef>
                </c:tx>
                <c:dPt>
                  <c:idx val="0"/>
                  <c:bubble3D val="0"/>
                  <c:spPr>
                    <a:solidFill>
                      <a:srgbClr val="92D05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35F7-4177-8D48-E41B173AF17C}"/>
                    </c:ext>
                  </c:extLst>
                </c:dPt>
                <c:dPt>
                  <c:idx val="1"/>
                  <c:bubble3D val="0"/>
                  <c:spPr>
                    <a:solidFill>
                      <a:srgbClr val="FFC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C-35F7-4177-8D48-E41B173AF17C}"/>
                    </c:ext>
                  </c:extLst>
                </c:dPt>
                <c:dPt>
                  <c:idx val="2"/>
                  <c:bubble3D val="0"/>
                  <c:spPr>
                    <a:solidFill>
                      <a:srgbClr val="FF1919"/>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E-35F7-4177-8D48-E41B173AF17C}"/>
                    </c:ext>
                  </c:extLst>
                </c:dPt>
                <c:dPt>
                  <c:idx val="3"/>
                  <c:bubble3D val="0"/>
                  <c:spPr>
                    <a:solidFill>
                      <a:srgbClr val="E7E6E6">
                        <a:lumMod val="90000"/>
                      </a:srgb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0-35F7-4177-8D48-E41B173AF17C}"/>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c:ext xmlns:c16="http://schemas.microsoft.com/office/drawing/2014/chart" uri="{C3380CC4-5D6E-409C-BE32-E72D297353CC}">
                        <c16:uniqueId val="{0000000A-35F7-4177-8D48-E41B173AF17C}"/>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c:ext xmlns:c16="http://schemas.microsoft.com/office/drawing/2014/chart" uri="{C3380CC4-5D6E-409C-BE32-E72D297353CC}">
                        <c16:uniqueId val="{0000000C-35F7-4177-8D48-E41B173AF17C}"/>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c:ext xmlns:c16="http://schemas.microsoft.com/office/drawing/2014/chart" uri="{C3380CC4-5D6E-409C-BE32-E72D297353CC}">
                        <c16:uniqueId val="{0000000E-35F7-4177-8D48-E41B173AF17C}"/>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c:ext xmlns:c16="http://schemas.microsoft.com/office/drawing/2014/chart" uri="{C3380CC4-5D6E-409C-BE32-E72D297353CC}">
                        <c16:uniqueId val="{00000010-35F7-4177-8D48-E41B173AF17C}"/>
                      </c:ext>
                    </c:extLst>
                  </c:dLbl>
                  <c:spPr>
                    <a:noFill/>
                    <a:ln>
                      <a:noFill/>
                    </a:ln>
                    <a:effectLst/>
                  </c:sp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'Informe PAAC 2'!$B$14:$E$14</c15:sqref>
                        </c15:formulaRef>
                      </c:ext>
                    </c:extLst>
                    <c:strCache>
                      <c:ptCount val="4"/>
                      <c:pt idx="0">
                        <c:v>SATISFACTORIO</c:v>
                      </c:pt>
                      <c:pt idx="1">
                        <c:v>ALERTA</c:v>
                      </c:pt>
                      <c:pt idx="2">
                        <c:v>INSATISFACTORIO</c:v>
                      </c:pt>
                      <c:pt idx="3">
                        <c:v>META RETIRADA</c:v>
                      </c:pt>
                    </c:strCache>
                  </c:strRef>
                </c:cat>
                <c:val>
                  <c:numRef>
                    <c:extLst>
                      <c:ext uri="{02D57815-91ED-43cb-92C2-25804820EDAC}">
                        <c15:formulaRef>
                          <c15:sqref>'Informe PAAC 2'!$B$15:$E$15</c15:sqref>
                        </c15:formulaRef>
                      </c:ext>
                    </c:extLst>
                    <c:numCache>
                      <c:formatCode>General</c:formatCode>
                      <c:ptCount val="4"/>
                      <c:pt idx="0">
                        <c:v>2</c:v>
                      </c:pt>
                      <c:pt idx="2">
                        <c:v>1</c:v>
                      </c:pt>
                      <c:pt idx="3">
                        <c:v>1</c:v>
                      </c:pt>
                    </c:numCache>
                  </c:numRef>
                </c:val>
                <c:extLst>
                  <c:ext xmlns:c16="http://schemas.microsoft.com/office/drawing/2014/chart" uri="{C3380CC4-5D6E-409C-BE32-E72D297353CC}">
                    <c16:uniqueId val="{00000011-35F7-4177-8D48-E41B173AF17C}"/>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'Informe PAAC 2'!$A$16</c15:sqref>
                        </c15:formulaRef>
                      </c:ext>
                    </c:extLst>
                    <c:strCache>
                      <c:ptCount val="1"/>
                      <c:pt idx="0">
                        <c:v>PAAC - COMPONENTE 2: RACIONALIZACIÓN DE TRÁMITES</c:v>
                      </c:pt>
                    </c:strCache>
                  </c:strRef>
                </c:tx>
                <c:dPt>
                  <c:idx val="0"/>
                  <c:bubble3D val="0"/>
                  <c:spPr>
                    <a:solidFill>
                      <a:srgbClr val="92D05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01-35F7-4177-8D48-E41B173AF17C}"/>
                    </c:ext>
                  </c:extLst>
                </c:dPt>
                <c:dPt>
                  <c:idx val="1"/>
                  <c:bubble3D val="0"/>
                  <c:spPr>
                    <a:solidFill>
                      <a:srgbClr val="FFC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03-35F7-4177-8D48-E41B173AF17C}"/>
                    </c:ext>
                  </c:extLst>
                </c:dPt>
                <c:dPt>
                  <c:idx val="2"/>
                  <c:bubble3D val="0"/>
                  <c:spPr>
                    <a:solidFill>
                      <a:srgbClr val="FF1919"/>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05-35F7-4177-8D48-E41B173AF17C}"/>
                    </c:ext>
                  </c:extLst>
                </c:dPt>
                <c:dPt>
                  <c:idx val="3"/>
                  <c:bubble3D val="0"/>
                  <c:spPr>
                    <a:solidFill>
                      <a:srgbClr val="E7E6E6">
                        <a:lumMod val="90000"/>
                      </a:srgb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07-35F7-4177-8D48-E41B173AF17C}"/>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01-35F7-4177-8D48-E41B173AF17C}"/>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03-35F7-4177-8D48-E41B173AF17C}"/>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05-35F7-4177-8D48-E41B173AF17C}"/>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07-35F7-4177-8D48-E41B173AF17C}"/>
                      </c:ext>
                    </c:extLst>
                  </c:dLbl>
                  <c:spPr>
                    <a:noFill/>
                    <a:ln>
                      <a:noFill/>
                    </a:ln>
                    <a:effectLst/>
                  </c:sp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'Informe PAAC 2'!$B$14:$E$14</c15:sqref>
                        </c15:formulaRef>
                      </c:ext>
                    </c:extLst>
                    <c:strCache>
                      <c:ptCount val="4"/>
                      <c:pt idx="0">
                        <c:v>SATISFACTORIO</c:v>
                      </c:pt>
                      <c:pt idx="1">
                        <c:v>ALERTA</c:v>
                      </c:pt>
                      <c:pt idx="2">
                        <c:v>INSATISFACTORIO</c:v>
                      </c:pt>
                      <c:pt idx="3">
                        <c:v>META RETIRADA</c:v>
                      </c:pt>
                    </c:strCache>
                  </c:strRef>
                </c:cat>
                <c:val>
                  <c:numRef>
                    <c:extLst xmlns:c15="http://schemas.microsoft.com/office/drawing/2012/chart">
                      <c:ext xmlns:c15="http://schemas.microsoft.com/office/drawing/2012/chart" uri="{02D57815-91ED-43cb-92C2-25804820EDAC}">
                        <c15:formulaRef>
                          <c15:sqref>'Informe PAAC 2'!$B$16:$E$16</c15:sqref>
                        </c15:formulaRef>
                      </c:ext>
                    </c:extLst>
                    <c:numCache>
                      <c:formatCode>General</c:formatCode>
                      <c:ptCount val="4"/>
                      <c:pt idx="0">
                        <c:v>1</c:v>
                      </c:pt>
                    </c:numCache>
                  </c:numRef>
                </c:val>
                <c:extLst xmlns:c15="http://schemas.microsoft.com/office/drawing/2012/chart">
                  <c:ext xmlns:c16="http://schemas.microsoft.com/office/drawing/2014/chart" uri="{C3380CC4-5D6E-409C-BE32-E72D297353CC}">
                    <c16:uniqueId val="{00000008-35F7-4177-8D48-E41B173AF17C}"/>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'Informe PAAC 2'!$A$18</c15:sqref>
                        </c15:formulaRef>
                      </c:ext>
                    </c:extLst>
                    <c:strCache>
                      <c:ptCount val="1"/>
                      <c:pt idx="0">
                        <c:v>PAAC - COMPONENTE 4: ATENCIÓN AL CIUDADANO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1C-35F7-4177-8D48-E41B173AF17C}"/>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1E-35F7-4177-8D48-E41B173AF17C}"/>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20-35F7-4177-8D48-E41B173AF17C}"/>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22-35F7-4177-8D48-E41B173AF17C}"/>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1C-35F7-4177-8D48-E41B173AF17C}"/>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1E-35F7-4177-8D48-E41B173AF17C}"/>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20-35F7-4177-8D48-E41B173AF17C}"/>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22-35F7-4177-8D48-E41B173AF17C}"/>
                      </c:ext>
                    </c:extLst>
                  </c:dLbl>
                  <c:spPr>
                    <a:noFill/>
                    <a:ln>
                      <a:noFill/>
                    </a:ln>
                    <a:effectLst/>
                  </c:sp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'Informe PAAC 2'!$B$14:$E$14</c15:sqref>
                        </c15:formulaRef>
                      </c:ext>
                    </c:extLst>
                    <c:strCache>
                      <c:ptCount val="4"/>
                      <c:pt idx="0">
                        <c:v>SATISFACTORIO</c:v>
                      </c:pt>
                      <c:pt idx="1">
                        <c:v>ALERTA</c:v>
                      </c:pt>
                      <c:pt idx="2">
                        <c:v>INSATISFACTORIO</c:v>
                      </c:pt>
                      <c:pt idx="3">
                        <c:v>META RETIRADA</c:v>
                      </c:pt>
                    </c:strCache>
                  </c:strRef>
                </c:cat>
                <c:val>
                  <c:numRef>
                    <c:extLst xmlns:c15="http://schemas.microsoft.com/office/drawing/2012/chart">
                      <c:ext xmlns:c15="http://schemas.microsoft.com/office/drawing/2012/chart" uri="{02D57815-91ED-43cb-92C2-25804820EDAC}">
                        <c15:formulaRef>
                          <c15:sqref>'Informe PAAC 2'!$B$18:$E$18</c15:sqref>
                        </c15:formulaRef>
                      </c:ext>
                    </c:extLst>
                    <c:numCache>
                      <c:formatCode>General</c:formatCode>
                      <c:ptCount val="4"/>
                      <c:pt idx="0">
                        <c:v>3</c:v>
                      </c:pt>
                      <c:pt idx="1">
                        <c:v>3</c:v>
                      </c:pt>
                      <c:pt idx="2">
                        <c:v>1</c:v>
                      </c:pt>
                    </c:numCache>
                  </c:numRef>
                </c:val>
                <c:extLst xmlns:c15="http://schemas.microsoft.com/office/drawing/2012/chart">
                  <c:ext xmlns:c16="http://schemas.microsoft.com/office/drawing/2014/chart" uri="{C3380CC4-5D6E-409C-BE32-E72D297353CC}">
                    <c16:uniqueId val="{00000023-35F7-4177-8D48-E41B173AF17C}"/>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'Informe PAAC 2'!$A$19</c15:sqref>
                        </c15:formulaRef>
                      </c:ext>
                    </c:extLst>
                    <c:strCache>
                      <c:ptCount val="1"/>
                      <c:pt idx="0">
                        <c:v>PAAC - COMPONENTE 5: TRANSPARENCIA Y ACCESO DE LA INFORMACIÓN</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25-35F7-4177-8D48-E41B173AF17C}"/>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27-35F7-4177-8D48-E41B173AF17C}"/>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29-35F7-4177-8D48-E41B173AF17C}"/>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2B-35F7-4177-8D48-E41B173AF17C}"/>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25-35F7-4177-8D48-E41B173AF17C}"/>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27-35F7-4177-8D48-E41B173AF17C}"/>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29-35F7-4177-8D48-E41B173AF17C}"/>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2B-35F7-4177-8D48-E41B173AF17C}"/>
                      </c:ext>
                    </c:extLst>
                  </c:dLbl>
                  <c:spPr>
                    <a:noFill/>
                    <a:ln>
                      <a:noFill/>
                    </a:ln>
                    <a:effectLst/>
                  </c:sp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'Informe PAAC 2'!$B$14:$E$14</c15:sqref>
                        </c15:formulaRef>
                      </c:ext>
                    </c:extLst>
                    <c:strCache>
                      <c:ptCount val="4"/>
                      <c:pt idx="0">
                        <c:v>SATISFACTORIO</c:v>
                      </c:pt>
                      <c:pt idx="1">
                        <c:v>ALERTA</c:v>
                      </c:pt>
                      <c:pt idx="2">
                        <c:v>INSATISFACTORIO</c:v>
                      </c:pt>
                      <c:pt idx="3">
                        <c:v>META RETIRADA</c:v>
                      </c:pt>
                    </c:strCache>
                  </c:strRef>
                </c:cat>
                <c:val>
                  <c:numRef>
                    <c:extLst xmlns:c15="http://schemas.microsoft.com/office/drawing/2012/chart">
                      <c:ext xmlns:c15="http://schemas.microsoft.com/office/drawing/2012/chart" uri="{02D57815-91ED-43cb-92C2-25804820EDAC}">
                        <c15:formulaRef>
                          <c15:sqref>'Informe PAAC 2'!$B$19:$E$19</c15:sqref>
                        </c15:formulaRef>
                      </c:ext>
                    </c:extLst>
                    <c:numCache>
                      <c:formatCode>General</c:formatCode>
                      <c:ptCount val="4"/>
                      <c:pt idx="0">
                        <c:v>1</c:v>
                      </c:pt>
                      <c:pt idx="2">
                        <c:v>2</c:v>
                      </c:pt>
                      <c:pt idx="3">
                        <c:v>1</c:v>
                      </c:pt>
                    </c:numCache>
                  </c:numRef>
                </c:val>
                <c:extLst xmlns:c15="http://schemas.microsoft.com/office/drawing/2012/chart">
                  <c:ext xmlns:c16="http://schemas.microsoft.com/office/drawing/2014/chart" uri="{C3380CC4-5D6E-409C-BE32-E72D297353CC}">
                    <c16:uniqueId val="{0000002C-35F7-4177-8D48-E41B173AF17C}"/>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'Informe PAAC 2'!$A$20</c15:sqref>
                        </c15:formulaRef>
                      </c:ext>
                    </c:extLst>
                    <c:strCache>
                      <c:ptCount val="1"/>
                      <c:pt idx="0">
                        <c:v>PAAC - COMPONENTE 6: INICIATIVAS ADICIONALES</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2E-35F7-4177-8D48-E41B173AF17C}"/>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30-35F7-4177-8D48-E41B173AF17C}"/>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32-35F7-4177-8D48-E41B173AF17C}"/>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34-35F7-4177-8D48-E41B173AF17C}"/>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2E-35F7-4177-8D48-E41B173AF17C}"/>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30-35F7-4177-8D48-E41B173AF17C}"/>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32-35F7-4177-8D48-E41B173AF17C}"/>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34-35F7-4177-8D48-E41B173AF17C}"/>
                      </c:ext>
                    </c:extLst>
                  </c:dLbl>
                  <c:spPr>
                    <a:noFill/>
                    <a:ln>
                      <a:noFill/>
                    </a:ln>
                    <a:effectLst/>
                  </c:sp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'Informe PAAC 2'!$B$14:$E$14</c15:sqref>
                        </c15:formulaRef>
                      </c:ext>
                    </c:extLst>
                    <c:strCache>
                      <c:ptCount val="4"/>
                      <c:pt idx="0">
                        <c:v>SATISFACTORIO</c:v>
                      </c:pt>
                      <c:pt idx="1">
                        <c:v>ALERTA</c:v>
                      </c:pt>
                      <c:pt idx="2">
                        <c:v>INSATISFACTORIO</c:v>
                      </c:pt>
                      <c:pt idx="3">
                        <c:v>META RETIRADA</c:v>
                      </c:pt>
                    </c:strCache>
                  </c:strRef>
                </c:cat>
                <c:val>
                  <c:numRef>
                    <c:extLst xmlns:c15="http://schemas.microsoft.com/office/drawing/2012/chart">
                      <c:ext xmlns:c15="http://schemas.microsoft.com/office/drawing/2012/chart" uri="{02D57815-91ED-43cb-92C2-25804820EDAC}">
                        <c15:formulaRef>
                          <c15:sqref>'Informe PAAC 2'!$B$20:$E$20</c15:sqref>
                        </c15:formulaRef>
                      </c:ext>
                    </c:extLst>
                    <c:numCache>
                      <c:formatCode>General</c:formatCode>
                      <c:ptCount val="4"/>
                      <c:pt idx="0">
                        <c:v>2</c:v>
                      </c:pt>
                    </c:numCache>
                  </c:numRef>
                </c:val>
                <c:extLst xmlns:c15="http://schemas.microsoft.com/office/drawing/2012/chart">
                  <c:ext xmlns:c16="http://schemas.microsoft.com/office/drawing/2014/chart" uri="{C3380CC4-5D6E-409C-BE32-E72D297353CC}">
                    <c16:uniqueId val="{00000035-35F7-4177-8D48-E41B173AF17C}"/>
                  </c:ext>
                </c:extLst>
              </c15:ser>
            </c15:filteredPieSeries>
            <c15:filteredPieSeries>
              <c15:ser>
                <c:idx val="6"/>
                <c:order val="6"/>
                <c:tx>
                  <c:strRef>
                    <c:extLst xmlns:c15="http://schemas.microsoft.com/office/drawing/2012/chart">
                      <c:ext xmlns:c15="http://schemas.microsoft.com/office/drawing/2012/chart" uri="{02D57815-91ED-43cb-92C2-25804820EDAC}">
                        <c15:formulaRef>
                          <c15:sqref>'Informe PAAC 2'!$A$21</c15:sqref>
                        </c15:formulaRef>
                      </c:ext>
                    </c:extLst>
                    <c:strCache>
                      <c:ptCount val="1"/>
                      <c:pt idx="0">
                        <c:v>Total general</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37-35F7-4177-8D48-E41B173AF17C}"/>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39-35F7-4177-8D48-E41B173AF17C}"/>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3B-35F7-4177-8D48-E41B173AF17C}"/>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3D-35F7-4177-8D48-E41B173AF17C}"/>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37-35F7-4177-8D48-E41B173AF17C}"/>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39-35F7-4177-8D48-E41B173AF17C}"/>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3B-35F7-4177-8D48-E41B173AF17C}"/>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3D-35F7-4177-8D48-E41B173AF17C}"/>
                      </c:ext>
                    </c:extLst>
                  </c:dLbl>
                  <c:spPr>
                    <a:noFill/>
                    <a:ln>
                      <a:noFill/>
                    </a:ln>
                    <a:effectLst/>
                  </c:sp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'Informe PAAC 2'!$B$14:$E$14</c15:sqref>
                        </c15:formulaRef>
                      </c:ext>
                    </c:extLst>
                    <c:strCache>
                      <c:ptCount val="4"/>
                      <c:pt idx="0">
                        <c:v>SATISFACTORIO</c:v>
                      </c:pt>
                      <c:pt idx="1">
                        <c:v>ALERTA</c:v>
                      </c:pt>
                      <c:pt idx="2">
                        <c:v>INSATISFACTORIO</c:v>
                      </c:pt>
                      <c:pt idx="3">
                        <c:v>META RETIRADA</c:v>
                      </c:pt>
                    </c:strCache>
                  </c:strRef>
                </c:cat>
                <c:val>
                  <c:numRef>
                    <c:extLst xmlns:c15="http://schemas.microsoft.com/office/drawing/2012/chart">
                      <c:ext xmlns:c15="http://schemas.microsoft.com/office/drawing/2012/chart" uri="{02D57815-91ED-43cb-92C2-25804820EDAC}">
                        <c15:formulaRef>
                          <c15:sqref>'Informe PAAC 2'!$B$21:$E$21</c15:sqref>
                        </c15:formulaRef>
                      </c:ext>
                    </c:extLst>
                    <c:numCache>
                      <c:formatCode>General</c:formatCode>
                      <c:ptCount val="4"/>
                      <c:pt idx="0">
                        <c:v>15</c:v>
                      </c:pt>
                      <c:pt idx="1">
                        <c:v>3</c:v>
                      </c:pt>
                      <c:pt idx="2">
                        <c:v>5</c:v>
                      </c:pt>
                      <c:pt idx="3">
                        <c:v>3</c:v>
                      </c:pt>
                    </c:numCache>
                  </c:numRef>
                </c:val>
                <c:extLst xmlns:c15="http://schemas.microsoft.com/office/drawing/2012/chart">
                  <c:ext xmlns:c16="http://schemas.microsoft.com/office/drawing/2014/chart" uri="{C3380CC4-5D6E-409C-BE32-E72D297353CC}">
                    <c16:uniqueId val="{0000003E-35F7-4177-8D48-E41B173AF17C}"/>
                  </c:ext>
                </c:extLst>
              </c15:ser>
            </c15:filteredPieSeries>
          </c:ext>
        </c:extLst>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CO"/>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CO" sz="1400"/>
              <a:t>COMPONENTE 4: ATENCIÓN AL CIUDADANO</a:t>
            </a:r>
          </a:p>
        </c:rich>
      </c:tx>
      <c:layout>
        <c:manualLayout>
          <c:xMode val="edge"/>
          <c:yMode val="edge"/>
          <c:x val="0.23759562841530052"/>
          <c:y val="7.4280408542246976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3"/>
          <c:order val="3"/>
          <c:tx>
            <c:strRef>
              <c:f>'Informe PAAC 2'!$A$18</c:f>
              <c:strCache>
                <c:ptCount val="1"/>
                <c:pt idx="0">
                  <c:v>PAAC - COMPONENTE 4: ATENCIÓN AL CIUDADANO</c:v>
                </c:pt>
              </c:strCache>
              <c:extLst xmlns:c15="http://schemas.microsoft.com/office/drawing/2012/chart"/>
            </c:strRef>
          </c:tx>
          <c:dPt>
            <c:idx val="0"/>
            <c:bubble3D val="0"/>
            <c:spPr>
              <a:solidFill>
                <a:srgbClr val="92D05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C-F37F-4293-9B71-9B5A2CC7D363}"/>
              </c:ext>
            </c:extLst>
          </c:dPt>
          <c:dPt>
            <c:idx val="1"/>
            <c:bubble3D val="0"/>
            <c:spPr>
              <a:solidFill>
                <a:srgbClr val="FFC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E-F37F-4293-9B71-9B5A2CC7D363}"/>
              </c:ext>
            </c:extLst>
          </c:dPt>
          <c:dPt>
            <c:idx val="2"/>
            <c:bubble3D val="0"/>
            <c:spPr>
              <a:solidFill>
                <a:srgbClr val="FF1919"/>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20-F37F-4293-9B71-9B5A2CC7D363}"/>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c:ext xmlns:c16="http://schemas.microsoft.com/office/drawing/2014/chart" uri="{C3380CC4-5D6E-409C-BE32-E72D297353CC}">
                  <c16:uniqueId val="{0000001C-F37F-4293-9B71-9B5A2CC7D363}"/>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c:ext xmlns:c16="http://schemas.microsoft.com/office/drawing/2014/chart" uri="{C3380CC4-5D6E-409C-BE32-E72D297353CC}">
                  <c16:uniqueId val="{0000001E-F37F-4293-9B71-9B5A2CC7D363}"/>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c:ext xmlns:c16="http://schemas.microsoft.com/office/drawing/2014/chart" uri="{C3380CC4-5D6E-409C-BE32-E72D297353CC}">
                  <c16:uniqueId val="{00000020-F37F-4293-9B71-9B5A2CC7D363}"/>
                </c:ext>
              </c:extLst>
            </c:dLbl>
            <c:spPr>
              <a:noFill/>
              <a:ln>
                <a:noFill/>
              </a:ln>
              <a:effectLst/>
            </c:sp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f>'Informe PAAC 2'!$B$14:$E$14</c:f>
              <c:strCache>
                <c:ptCount val="4"/>
                <c:pt idx="0">
                  <c:v>SATISFACTORIO</c:v>
                </c:pt>
                <c:pt idx="1">
                  <c:v>ALERTA</c:v>
                </c:pt>
                <c:pt idx="2">
                  <c:v>INSATISFACTORIO</c:v>
                </c:pt>
                <c:pt idx="3">
                  <c:v>META RETIRADA</c:v>
                </c:pt>
              </c:strCache>
              <c:extLst xmlns:c15="http://schemas.microsoft.com/office/drawing/2012/chart"/>
            </c:strRef>
          </c:cat>
          <c:val>
            <c:numRef>
              <c:f>'Informe PAAC 2'!$B$18:$D$18</c:f>
              <c:numCache>
                <c:formatCode>General</c:formatCode>
                <c:ptCount val="3"/>
                <c:pt idx="0">
                  <c:v>3</c:v>
                </c:pt>
                <c:pt idx="1">
                  <c:v>3</c:v>
                </c:pt>
                <c:pt idx="2">
                  <c:v>1</c:v>
                </c:pt>
              </c:numCache>
            </c:numRef>
          </c:val>
          <c:extLst>
            <c:ext xmlns:c16="http://schemas.microsoft.com/office/drawing/2014/chart" uri="{C3380CC4-5D6E-409C-BE32-E72D297353CC}">
              <c16:uniqueId val="{00000023-F37F-4293-9B71-9B5A2CC7D363}"/>
            </c:ext>
          </c:extLst>
        </c:ser>
        <c:dLbls>
          <c:showLegendKey val="0"/>
          <c:showVal val="0"/>
          <c:showCatName val="0"/>
          <c:showSerName val="0"/>
          <c:showPercent val="1"/>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'Informe PAAC 2'!$A$15</c15:sqref>
                        </c15:formulaRef>
                      </c:ext>
                    </c:extLst>
                    <c:strCache>
                      <c:ptCount val="1"/>
                      <c:pt idx="0">
                        <c:v>PAAC - COMPONENTE 1: GESTIÓN DEL RIESGO DE CORRUPCIÓN - MAPA DE RIESGOS DE CORRUPCIÓN</c:v>
                      </c:pt>
                    </c:strCache>
                  </c:strRef>
                </c:tx>
                <c:dPt>
                  <c:idx val="0"/>
                  <c:bubble3D val="0"/>
                  <c:spPr>
                    <a:solidFill>
                      <a:srgbClr val="92D05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F37F-4293-9B71-9B5A2CC7D363}"/>
                    </c:ext>
                  </c:extLst>
                </c:dPt>
                <c:dPt>
                  <c:idx val="1"/>
                  <c:bubble3D val="0"/>
                  <c:spPr>
                    <a:solidFill>
                      <a:srgbClr val="FFC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C-F37F-4293-9B71-9B5A2CC7D363}"/>
                    </c:ext>
                  </c:extLst>
                </c:dPt>
                <c:dPt>
                  <c:idx val="2"/>
                  <c:bubble3D val="0"/>
                  <c:spPr>
                    <a:solidFill>
                      <a:srgbClr val="FF1919"/>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E-F37F-4293-9B71-9B5A2CC7D363}"/>
                    </c:ext>
                  </c:extLst>
                </c:dPt>
                <c:dPt>
                  <c:idx val="3"/>
                  <c:bubble3D val="0"/>
                  <c:spPr>
                    <a:solidFill>
                      <a:srgbClr val="E7E6E6">
                        <a:lumMod val="90000"/>
                      </a:srgb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0-F37F-4293-9B71-9B5A2CC7D363}"/>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c:ext xmlns:c16="http://schemas.microsoft.com/office/drawing/2014/chart" uri="{C3380CC4-5D6E-409C-BE32-E72D297353CC}">
                        <c16:uniqueId val="{0000000A-F37F-4293-9B71-9B5A2CC7D363}"/>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c:ext xmlns:c16="http://schemas.microsoft.com/office/drawing/2014/chart" uri="{C3380CC4-5D6E-409C-BE32-E72D297353CC}">
                        <c16:uniqueId val="{0000000C-F37F-4293-9B71-9B5A2CC7D363}"/>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c:ext xmlns:c16="http://schemas.microsoft.com/office/drawing/2014/chart" uri="{C3380CC4-5D6E-409C-BE32-E72D297353CC}">
                        <c16:uniqueId val="{0000000E-F37F-4293-9B71-9B5A2CC7D363}"/>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c:ext xmlns:c16="http://schemas.microsoft.com/office/drawing/2014/chart" uri="{C3380CC4-5D6E-409C-BE32-E72D297353CC}">
                        <c16:uniqueId val="{00000010-F37F-4293-9B71-9B5A2CC7D363}"/>
                      </c:ext>
                    </c:extLst>
                  </c:dLbl>
                  <c:spPr>
                    <a:noFill/>
                    <a:ln>
                      <a:noFill/>
                    </a:ln>
                    <a:effectLst/>
                  </c:sp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'Informe PAAC 2'!$B$14:$E$14</c15:sqref>
                        </c15:formulaRef>
                      </c:ext>
                    </c:extLst>
                    <c:strCache>
                      <c:ptCount val="4"/>
                      <c:pt idx="0">
                        <c:v>SATISFACTORIO</c:v>
                      </c:pt>
                      <c:pt idx="1">
                        <c:v>ALERTA</c:v>
                      </c:pt>
                      <c:pt idx="2">
                        <c:v>INSATISFACTORIO</c:v>
                      </c:pt>
                      <c:pt idx="3">
                        <c:v>META RETIRADA</c:v>
                      </c:pt>
                    </c:strCache>
                  </c:strRef>
                </c:cat>
                <c:val>
                  <c:numRef>
                    <c:extLst>
                      <c:ext uri="{02D57815-91ED-43cb-92C2-25804820EDAC}">
                        <c15:formulaRef>
                          <c15:sqref>'Informe PAAC 2'!$B$15:$E$15</c15:sqref>
                        </c15:formulaRef>
                      </c:ext>
                    </c:extLst>
                    <c:numCache>
                      <c:formatCode>General</c:formatCode>
                      <c:ptCount val="4"/>
                      <c:pt idx="0">
                        <c:v>2</c:v>
                      </c:pt>
                      <c:pt idx="2">
                        <c:v>1</c:v>
                      </c:pt>
                      <c:pt idx="3">
                        <c:v>1</c:v>
                      </c:pt>
                    </c:numCache>
                  </c:numRef>
                </c:val>
                <c:extLst>
                  <c:ext xmlns:c16="http://schemas.microsoft.com/office/drawing/2014/chart" uri="{C3380CC4-5D6E-409C-BE32-E72D297353CC}">
                    <c16:uniqueId val="{00000011-F37F-4293-9B71-9B5A2CC7D363}"/>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'Informe PAAC 2'!$A$16</c15:sqref>
                        </c15:formulaRef>
                      </c:ext>
                    </c:extLst>
                    <c:strCache>
                      <c:ptCount val="1"/>
                      <c:pt idx="0">
                        <c:v>PAAC - COMPONENTE 2: RACIONALIZACIÓN DE TRÁMITES</c:v>
                      </c:pt>
                    </c:strCache>
                  </c:strRef>
                </c:tx>
                <c:dPt>
                  <c:idx val="0"/>
                  <c:bubble3D val="0"/>
                  <c:spPr>
                    <a:solidFill>
                      <a:srgbClr val="92D05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13-F37F-4293-9B71-9B5A2CC7D363}"/>
                    </c:ext>
                  </c:extLst>
                </c:dPt>
                <c:dPt>
                  <c:idx val="1"/>
                  <c:bubble3D val="0"/>
                  <c:spPr>
                    <a:solidFill>
                      <a:srgbClr val="FFC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15-F37F-4293-9B71-9B5A2CC7D363}"/>
                    </c:ext>
                  </c:extLst>
                </c:dPt>
                <c:dPt>
                  <c:idx val="2"/>
                  <c:bubble3D val="0"/>
                  <c:spPr>
                    <a:solidFill>
                      <a:srgbClr val="FF1919"/>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17-F37F-4293-9B71-9B5A2CC7D363}"/>
                    </c:ext>
                  </c:extLst>
                </c:dPt>
                <c:dPt>
                  <c:idx val="3"/>
                  <c:bubble3D val="0"/>
                  <c:spPr>
                    <a:solidFill>
                      <a:srgbClr val="E7E6E6">
                        <a:lumMod val="90000"/>
                      </a:srgb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19-F37F-4293-9B71-9B5A2CC7D363}"/>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13-F37F-4293-9B71-9B5A2CC7D363}"/>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15-F37F-4293-9B71-9B5A2CC7D363}"/>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17-F37F-4293-9B71-9B5A2CC7D363}"/>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19-F37F-4293-9B71-9B5A2CC7D363}"/>
                      </c:ext>
                    </c:extLst>
                  </c:dLbl>
                  <c:spPr>
                    <a:noFill/>
                    <a:ln>
                      <a:noFill/>
                    </a:ln>
                    <a:effectLst/>
                  </c:sp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'Informe PAAC 2'!$B$14:$E$14</c15:sqref>
                        </c15:formulaRef>
                      </c:ext>
                    </c:extLst>
                    <c:strCache>
                      <c:ptCount val="4"/>
                      <c:pt idx="0">
                        <c:v>SATISFACTORIO</c:v>
                      </c:pt>
                      <c:pt idx="1">
                        <c:v>ALERTA</c:v>
                      </c:pt>
                      <c:pt idx="2">
                        <c:v>INSATISFACTORIO</c:v>
                      </c:pt>
                      <c:pt idx="3">
                        <c:v>META RETIRADA</c:v>
                      </c:pt>
                    </c:strCache>
                  </c:strRef>
                </c:cat>
                <c:val>
                  <c:numRef>
                    <c:extLst xmlns:c15="http://schemas.microsoft.com/office/drawing/2012/chart">
                      <c:ext xmlns:c15="http://schemas.microsoft.com/office/drawing/2012/chart" uri="{02D57815-91ED-43cb-92C2-25804820EDAC}">
                        <c15:formulaRef>
                          <c15:sqref>'Informe PAAC 2'!$B$16:$E$16</c15:sqref>
                        </c15:formulaRef>
                      </c:ext>
                    </c:extLst>
                    <c:numCache>
                      <c:formatCode>General</c:formatCode>
                      <c:ptCount val="4"/>
                      <c:pt idx="0">
                        <c:v>1</c:v>
                      </c:pt>
                    </c:numCache>
                  </c:numRef>
                </c:val>
                <c:extLst xmlns:c15="http://schemas.microsoft.com/office/drawing/2012/chart">
                  <c:ext xmlns:c16="http://schemas.microsoft.com/office/drawing/2014/chart" uri="{C3380CC4-5D6E-409C-BE32-E72D297353CC}">
                    <c16:uniqueId val="{0000001A-F37F-4293-9B71-9B5A2CC7D363}"/>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'Informe PAAC 2'!$A$17</c15:sqref>
                        </c15:formulaRef>
                      </c:ext>
                    </c:extLst>
                    <c:strCache>
                      <c:ptCount val="1"/>
                      <c:pt idx="0">
                        <c:v>PAAC - COMPONENTE 3: RENDICIÓN DE CUENTAS</c:v>
                      </c:pt>
                    </c:strCache>
                  </c:strRef>
                </c:tx>
                <c:dPt>
                  <c:idx val="0"/>
                  <c:bubble3D val="0"/>
                  <c:spPr>
                    <a:solidFill>
                      <a:srgbClr val="92D05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01-F37F-4293-9B71-9B5A2CC7D363}"/>
                    </c:ext>
                  </c:extLst>
                </c:dPt>
                <c:dPt>
                  <c:idx val="1"/>
                  <c:bubble3D val="0"/>
                  <c:spPr>
                    <a:solidFill>
                      <a:srgbClr val="FFC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03-F37F-4293-9B71-9B5A2CC7D363}"/>
                    </c:ext>
                  </c:extLst>
                </c:dPt>
                <c:dPt>
                  <c:idx val="2"/>
                  <c:bubble3D val="0"/>
                  <c:spPr>
                    <a:solidFill>
                      <a:srgbClr val="FF1919"/>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05-F37F-4293-9B71-9B5A2CC7D363}"/>
                    </c:ext>
                  </c:extLst>
                </c:dPt>
                <c:dPt>
                  <c:idx val="3"/>
                  <c:bubble3D val="0"/>
                  <c:spPr>
                    <a:solidFill>
                      <a:srgbClr val="E7E6E6">
                        <a:lumMod val="90000"/>
                      </a:srgb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07-F37F-4293-9B71-9B5A2CC7D363}"/>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01-F37F-4293-9B71-9B5A2CC7D363}"/>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03-F37F-4293-9B71-9B5A2CC7D363}"/>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05-F37F-4293-9B71-9B5A2CC7D363}"/>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07-F37F-4293-9B71-9B5A2CC7D363}"/>
                      </c:ext>
                    </c:extLst>
                  </c:dLbl>
                  <c:spPr>
                    <a:noFill/>
                    <a:ln>
                      <a:noFill/>
                    </a:ln>
                    <a:effectLst/>
                  </c:sp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'Informe PAAC 2'!$B$14:$E$14</c15:sqref>
                        </c15:formulaRef>
                      </c:ext>
                    </c:extLst>
                    <c:strCache>
                      <c:ptCount val="4"/>
                      <c:pt idx="0">
                        <c:v>SATISFACTORIO</c:v>
                      </c:pt>
                      <c:pt idx="1">
                        <c:v>ALERTA</c:v>
                      </c:pt>
                      <c:pt idx="2">
                        <c:v>INSATISFACTORIO</c:v>
                      </c:pt>
                      <c:pt idx="3">
                        <c:v>META RETIRADA</c:v>
                      </c:pt>
                    </c:strCache>
                  </c:strRef>
                </c:cat>
                <c:val>
                  <c:numRef>
                    <c:extLst xmlns:c15="http://schemas.microsoft.com/office/drawing/2012/chart">
                      <c:ext xmlns:c15="http://schemas.microsoft.com/office/drawing/2012/chart" uri="{02D57815-91ED-43cb-92C2-25804820EDAC}">
                        <c15:formulaRef>
                          <c15:sqref>'Informe PAAC 2'!$B$17:$E$17</c15:sqref>
                        </c15:formulaRef>
                      </c:ext>
                    </c:extLst>
                    <c:numCache>
                      <c:formatCode>General</c:formatCode>
                      <c:ptCount val="4"/>
                      <c:pt idx="0">
                        <c:v>6</c:v>
                      </c:pt>
                      <c:pt idx="2">
                        <c:v>1</c:v>
                      </c:pt>
                      <c:pt idx="3">
                        <c:v>1</c:v>
                      </c:pt>
                    </c:numCache>
                  </c:numRef>
                </c:val>
                <c:extLst xmlns:c15="http://schemas.microsoft.com/office/drawing/2012/chart">
                  <c:ext xmlns:c16="http://schemas.microsoft.com/office/drawing/2014/chart" uri="{C3380CC4-5D6E-409C-BE32-E72D297353CC}">
                    <c16:uniqueId val="{00000008-F37F-4293-9B71-9B5A2CC7D363}"/>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'Informe PAAC 2'!$A$19</c15:sqref>
                        </c15:formulaRef>
                      </c:ext>
                    </c:extLst>
                    <c:strCache>
                      <c:ptCount val="1"/>
                      <c:pt idx="0">
                        <c:v>PAAC - COMPONENTE 5: TRANSPARENCIA Y ACCESO DE LA INFORMACIÓN</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25-F37F-4293-9B71-9B5A2CC7D363}"/>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27-F37F-4293-9B71-9B5A2CC7D363}"/>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29-F37F-4293-9B71-9B5A2CC7D363}"/>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2B-F37F-4293-9B71-9B5A2CC7D363}"/>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25-F37F-4293-9B71-9B5A2CC7D363}"/>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27-F37F-4293-9B71-9B5A2CC7D363}"/>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29-F37F-4293-9B71-9B5A2CC7D363}"/>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2B-F37F-4293-9B71-9B5A2CC7D363}"/>
                      </c:ext>
                    </c:extLst>
                  </c:dLbl>
                  <c:spPr>
                    <a:noFill/>
                    <a:ln>
                      <a:noFill/>
                    </a:ln>
                    <a:effectLst/>
                  </c:sp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'Informe PAAC 2'!$B$14:$E$14</c15:sqref>
                        </c15:formulaRef>
                      </c:ext>
                    </c:extLst>
                    <c:strCache>
                      <c:ptCount val="4"/>
                      <c:pt idx="0">
                        <c:v>SATISFACTORIO</c:v>
                      </c:pt>
                      <c:pt idx="1">
                        <c:v>ALERTA</c:v>
                      </c:pt>
                      <c:pt idx="2">
                        <c:v>INSATISFACTORIO</c:v>
                      </c:pt>
                      <c:pt idx="3">
                        <c:v>META RETIRADA</c:v>
                      </c:pt>
                    </c:strCache>
                  </c:strRef>
                </c:cat>
                <c:val>
                  <c:numRef>
                    <c:extLst xmlns:c15="http://schemas.microsoft.com/office/drawing/2012/chart">
                      <c:ext xmlns:c15="http://schemas.microsoft.com/office/drawing/2012/chart" uri="{02D57815-91ED-43cb-92C2-25804820EDAC}">
                        <c15:formulaRef>
                          <c15:sqref>'Informe PAAC 2'!$B$19:$E$19</c15:sqref>
                        </c15:formulaRef>
                      </c:ext>
                    </c:extLst>
                    <c:numCache>
                      <c:formatCode>General</c:formatCode>
                      <c:ptCount val="4"/>
                      <c:pt idx="0">
                        <c:v>1</c:v>
                      </c:pt>
                      <c:pt idx="2">
                        <c:v>2</c:v>
                      </c:pt>
                      <c:pt idx="3">
                        <c:v>1</c:v>
                      </c:pt>
                    </c:numCache>
                  </c:numRef>
                </c:val>
                <c:extLst xmlns:c15="http://schemas.microsoft.com/office/drawing/2012/chart">
                  <c:ext xmlns:c16="http://schemas.microsoft.com/office/drawing/2014/chart" uri="{C3380CC4-5D6E-409C-BE32-E72D297353CC}">
                    <c16:uniqueId val="{0000002C-F37F-4293-9B71-9B5A2CC7D363}"/>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'Informe PAAC 2'!$A$20</c15:sqref>
                        </c15:formulaRef>
                      </c:ext>
                    </c:extLst>
                    <c:strCache>
                      <c:ptCount val="1"/>
                      <c:pt idx="0">
                        <c:v>PAAC - COMPONENTE 6: INICIATIVAS ADICIONALES</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2E-F37F-4293-9B71-9B5A2CC7D363}"/>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30-F37F-4293-9B71-9B5A2CC7D363}"/>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32-F37F-4293-9B71-9B5A2CC7D363}"/>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34-F37F-4293-9B71-9B5A2CC7D363}"/>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2E-F37F-4293-9B71-9B5A2CC7D363}"/>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30-F37F-4293-9B71-9B5A2CC7D363}"/>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32-F37F-4293-9B71-9B5A2CC7D363}"/>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34-F37F-4293-9B71-9B5A2CC7D363}"/>
                      </c:ext>
                    </c:extLst>
                  </c:dLbl>
                  <c:spPr>
                    <a:noFill/>
                    <a:ln>
                      <a:noFill/>
                    </a:ln>
                    <a:effectLst/>
                  </c:sp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'Informe PAAC 2'!$B$14:$E$14</c15:sqref>
                        </c15:formulaRef>
                      </c:ext>
                    </c:extLst>
                    <c:strCache>
                      <c:ptCount val="4"/>
                      <c:pt idx="0">
                        <c:v>SATISFACTORIO</c:v>
                      </c:pt>
                      <c:pt idx="1">
                        <c:v>ALERTA</c:v>
                      </c:pt>
                      <c:pt idx="2">
                        <c:v>INSATISFACTORIO</c:v>
                      </c:pt>
                      <c:pt idx="3">
                        <c:v>META RETIRADA</c:v>
                      </c:pt>
                    </c:strCache>
                  </c:strRef>
                </c:cat>
                <c:val>
                  <c:numRef>
                    <c:extLst xmlns:c15="http://schemas.microsoft.com/office/drawing/2012/chart">
                      <c:ext xmlns:c15="http://schemas.microsoft.com/office/drawing/2012/chart" uri="{02D57815-91ED-43cb-92C2-25804820EDAC}">
                        <c15:formulaRef>
                          <c15:sqref>'Informe PAAC 2'!$B$20:$E$20</c15:sqref>
                        </c15:formulaRef>
                      </c:ext>
                    </c:extLst>
                    <c:numCache>
                      <c:formatCode>General</c:formatCode>
                      <c:ptCount val="4"/>
                      <c:pt idx="0">
                        <c:v>2</c:v>
                      </c:pt>
                    </c:numCache>
                  </c:numRef>
                </c:val>
                <c:extLst xmlns:c15="http://schemas.microsoft.com/office/drawing/2012/chart">
                  <c:ext xmlns:c16="http://schemas.microsoft.com/office/drawing/2014/chart" uri="{C3380CC4-5D6E-409C-BE32-E72D297353CC}">
                    <c16:uniqueId val="{00000035-F37F-4293-9B71-9B5A2CC7D363}"/>
                  </c:ext>
                </c:extLst>
              </c15:ser>
            </c15:filteredPieSeries>
            <c15:filteredPieSeries>
              <c15:ser>
                <c:idx val="6"/>
                <c:order val="6"/>
                <c:tx>
                  <c:strRef>
                    <c:extLst xmlns:c15="http://schemas.microsoft.com/office/drawing/2012/chart">
                      <c:ext xmlns:c15="http://schemas.microsoft.com/office/drawing/2012/chart" uri="{02D57815-91ED-43cb-92C2-25804820EDAC}">
                        <c15:formulaRef>
                          <c15:sqref>'Informe PAAC 2'!$A$21</c15:sqref>
                        </c15:formulaRef>
                      </c:ext>
                    </c:extLst>
                    <c:strCache>
                      <c:ptCount val="1"/>
                      <c:pt idx="0">
                        <c:v>Total general</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37-F37F-4293-9B71-9B5A2CC7D363}"/>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39-F37F-4293-9B71-9B5A2CC7D363}"/>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3B-F37F-4293-9B71-9B5A2CC7D363}"/>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3D-F37F-4293-9B71-9B5A2CC7D363}"/>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37-F37F-4293-9B71-9B5A2CC7D363}"/>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39-F37F-4293-9B71-9B5A2CC7D363}"/>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3B-F37F-4293-9B71-9B5A2CC7D363}"/>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3D-F37F-4293-9B71-9B5A2CC7D363}"/>
                      </c:ext>
                    </c:extLst>
                  </c:dLbl>
                  <c:spPr>
                    <a:noFill/>
                    <a:ln>
                      <a:noFill/>
                    </a:ln>
                    <a:effectLst/>
                  </c:sp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'Informe PAAC 2'!$B$14:$E$14</c15:sqref>
                        </c15:formulaRef>
                      </c:ext>
                    </c:extLst>
                    <c:strCache>
                      <c:ptCount val="4"/>
                      <c:pt idx="0">
                        <c:v>SATISFACTORIO</c:v>
                      </c:pt>
                      <c:pt idx="1">
                        <c:v>ALERTA</c:v>
                      </c:pt>
                      <c:pt idx="2">
                        <c:v>INSATISFACTORIO</c:v>
                      </c:pt>
                      <c:pt idx="3">
                        <c:v>META RETIRADA</c:v>
                      </c:pt>
                    </c:strCache>
                  </c:strRef>
                </c:cat>
                <c:val>
                  <c:numRef>
                    <c:extLst xmlns:c15="http://schemas.microsoft.com/office/drawing/2012/chart">
                      <c:ext xmlns:c15="http://schemas.microsoft.com/office/drawing/2012/chart" uri="{02D57815-91ED-43cb-92C2-25804820EDAC}">
                        <c15:formulaRef>
                          <c15:sqref>'Informe PAAC 2'!$B$21:$E$21</c15:sqref>
                        </c15:formulaRef>
                      </c:ext>
                    </c:extLst>
                    <c:numCache>
                      <c:formatCode>General</c:formatCode>
                      <c:ptCount val="4"/>
                      <c:pt idx="0">
                        <c:v>15</c:v>
                      </c:pt>
                      <c:pt idx="1">
                        <c:v>3</c:v>
                      </c:pt>
                      <c:pt idx="2">
                        <c:v>5</c:v>
                      </c:pt>
                      <c:pt idx="3">
                        <c:v>3</c:v>
                      </c:pt>
                    </c:numCache>
                  </c:numRef>
                </c:val>
                <c:extLst xmlns:c15="http://schemas.microsoft.com/office/drawing/2012/chart">
                  <c:ext xmlns:c16="http://schemas.microsoft.com/office/drawing/2014/chart" uri="{C3380CC4-5D6E-409C-BE32-E72D297353CC}">
                    <c16:uniqueId val="{0000003E-F37F-4293-9B71-9B5A2CC7D363}"/>
                  </c:ext>
                </c:extLst>
              </c15:ser>
            </c15:filteredPieSeries>
          </c:ext>
        </c:extLst>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sz="1600" b="1" i="0" baseline="0">
                <a:solidFill>
                  <a:sysClr val="windowText" lastClr="000000"/>
                </a:solidFill>
                <a:effectLst/>
                <a:latin typeface="Arial" panose="020B0604020202020204" pitchFamily="34" charset="0"/>
                <a:cs typeface="Arial" panose="020B0604020202020204" pitchFamily="34" charset="0"/>
              </a:rPr>
              <a:t>ESTRATÉGICO</a:t>
            </a:r>
          </a:p>
        </c:rich>
      </c:tx>
      <c:layout>
        <c:manualLayout>
          <c:xMode val="edge"/>
          <c:yMode val="edge"/>
          <c:x val="0.34167731493035353"/>
          <c:y val="0.12409267288939008"/>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CO"/>
        </a:p>
      </c:txPr>
    </c:title>
    <c:autoTitleDeleted val="0"/>
    <c:plotArea>
      <c:layout>
        <c:manualLayout>
          <c:layoutTarget val="inner"/>
          <c:xMode val="edge"/>
          <c:yMode val="edge"/>
          <c:x val="0.2159502759680697"/>
          <c:y val="0.20454573764632719"/>
          <c:w val="0.59380724152653253"/>
          <c:h val="0.73271752696454162"/>
        </c:manualLayout>
      </c:layout>
      <c:doughnutChart>
        <c:varyColors val="1"/>
        <c:ser>
          <c:idx val="0"/>
          <c:order val="0"/>
          <c:tx>
            <c:strRef>
              <c:f>'avance g'!$A$35</c:f>
              <c:strCache>
                <c:ptCount val="1"/>
                <c:pt idx="0">
                  <c:v>Fill</c:v>
                </c:pt>
              </c:strCache>
            </c:strRef>
          </c:tx>
          <c:explosion val="1"/>
          <c:dPt>
            <c:idx val="0"/>
            <c:bubble3D val="0"/>
            <c:spPr>
              <a:solidFill>
                <a:schemeClr val="tx2">
                  <a:lumMod val="20000"/>
                  <a:lumOff val="80000"/>
                </a:schemeClr>
              </a:solidFill>
              <a:ln w="19050">
                <a:solidFill>
                  <a:schemeClr val="lt1"/>
                </a:solidFill>
              </a:ln>
              <a:effectLst/>
            </c:spPr>
            <c:extLst>
              <c:ext xmlns:c16="http://schemas.microsoft.com/office/drawing/2014/chart" uri="{C3380CC4-5D6E-409C-BE32-E72D297353CC}">
                <c16:uniqueId val="{00000001-6D2C-46B1-83D4-E3F46CF2B282}"/>
              </c:ext>
            </c:extLst>
          </c:dPt>
          <c:dPt>
            <c:idx val="1"/>
            <c:bubble3D val="0"/>
            <c:spPr>
              <a:solidFill>
                <a:srgbClr val="FF1919"/>
              </a:solidFill>
              <a:ln w="19050">
                <a:solidFill>
                  <a:schemeClr val="lt1"/>
                </a:solidFill>
              </a:ln>
              <a:effectLst/>
            </c:spPr>
            <c:extLst>
              <c:ext xmlns:c16="http://schemas.microsoft.com/office/drawing/2014/chart" uri="{C3380CC4-5D6E-409C-BE32-E72D297353CC}">
                <c16:uniqueId val="{00000003-6D2C-46B1-83D4-E3F46CF2B282}"/>
              </c:ext>
            </c:extLst>
          </c:dPt>
          <c:cat>
            <c:strRef>
              <c:f>'avance g'!$A$9:$A$10</c:f>
              <c:strCache>
                <c:ptCount val="2"/>
                <c:pt idx="0">
                  <c:v>Remainder</c:v>
                </c:pt>
                <c:pt idx="1">
                  <c:v>Percentage</c:v>
                </c:pt>
              </c:strCache>
            </c:strRef>
          </c:cat>
          <c:val>
            <c:numRef>
              <c:f>'avance g'!$B$36:$B$37</c:f>
              <c:numCache>
                <c:formatCode>0%</c:formatCode>
                <c:ptCount val="2"/>
                <c:pt idx="0">
                  <c:v>0.6</c:v>
                </c:pt>
                <c:pt idx="1">
                  <c:v>0.4</c:v>
                </c:pt>
              </c:numCache>
            </c:numRef>
          </c:val>
          <c:extLst>
            <c:ext xmlns:c16="http://schemas.microsoft.com/office/drawing/2014/chart" uri="{C3380CC4-5D6E-409C-BE32-E72D297353CC}">
              <c16:uniqueId val="{00000004-6D2C-46B1-83D4-E3F46CF2B282}"/>
            </c:ext>
          </c:extLst>
        </c:ser>
        <c:dLbls>
          <c:showLegendKey val="0"/>
          <c:showVal val="0"/>
          <c:showCatName val="0"/>
          <c:showSerName val="0"/>
          <c:showPercent val="0"/>
          <c:showBubbleSize val="0"/>
          <c:showLeaderLines val="1"/>
        </c:dLbls>
        <c:firstSliceAng val="0"/>
        <c:holeSize val="74"/>
      </c:doughnutChart>
      <c:scatterChart>
        <c:scatterStyle val="lineMarker"/>
        <c:varyColors val="0"/>
        <c:ser>
          <c:idx val="1"/>
          <c:order val="1"/>
          <c:tx>
            <c:strRef>
              <c:f>'avance g'!$A$39</c:f>
              <c:strCache>
                <c:ptCount val="1"/>
                <c:pt idx="0">
                  <c:v>End points</c:v>
                </c:pt>
              </c:strCache>
            </c:strRef>
          </c:tx>
          <c:spPr>
            <a:ln w="25400" cap="rnd">
              <a:noFill/>
              <a:round/>
            </a:ln>
            <a:effectLst/>
          </c:spPr>
          <c:marker>
            <c:symbol val="circle"/>
            <c:size val="30"/>
            <c:spPr>
              <a:solidFill>
                <a:srgbClr val="FF1919"/>
              </a:solidFill>
              <a:ln w="9525">
                <a:noFill/>
              </a:ln>
              <a:effectLst/>
            </c:spPr>
          </c:marker>
          <c:xVal>
            <c:numRef>
              <c:f>'avance g'!$A$41:$A$42</c:f>
              <c:numCache>
                <c:formatCode>General</c:formatCode>
                <c:ptCount val="2"/>
                <c:pt idx="0">
                  <c:v>0</c:v>
                </c:pt>
                <c:pt idx="1">
                  <c:v>-0.57973985915326998</c:v>
                </c:pt>
              </c:numCache>
            </c:numRef>
          </c:xVal>
          <c:yVal>
            <c:numRef>
              <c:f>'avance g'!$B$41:$B$42</c:f>
              <c:numCache>
                <c:formatCode>General</c:formatCode>
                <c:ptCount val="2"/>
                <c:pt idx="0">
                  <c:v>1</c:v>
                </c:pt>
                <c:pt idx="1">
                  <c:v>-0.81480162966758163</c:v>
                </c:pt>
              </c:numCache>
            </c:numRef>
          </c:yVal>
          <c:smooth val="0"/>
          <c:extLst>
            <c:ext xmlns:c16="http://schemas.microsoft.com/office/drawing/2014/chart" uri="{C3380CC4-5D6E-409C-BE32-E72D297353CC}">
              <c16:uniqueId val="{00000005-6D2C-46B1-83D4-E3F46CF2B282}"/>
            </c:ext>
          </c:extLst>
        </c:ser>
        <c:dLbls>
          <c:showLegendKey val="0"/>
          <c:showVal val="0"/>
          <c:showCatName val="0"/>
          <c:showSerName val="0"/>
          <c:showPercent val="0"/>
          <c:showBubbleSize val="0"/>
        </c:dLbls>
        <c:axId val="225107968"/>
        <c:axId val="225101696"/>
      </c:scatterChart>
      <c:valAx>
        <c:axId val="225101696"/>
        <c:scaling>
          <c:orientation val="minMax"/>
          <c:max val="1.1500000000000001"/>
          <c:min val="-1.1500000000000001"/>
        </c:scaling>
        <c:delete val="1"/>
        <c:axPos val="l"/>
        <c:numFmt formatCode="General" sourceLinked="1"/>
        <c:majorTickMark val="out"/>
        <c:minorTickMark val="none"/>
        <c:tickLblPos val="nextTo"/>
        <c:crossAx val="225107968"/>
        <c:crosses val="autoZero"/>
        <c:crossBetween val="midCat"/>
      </c:valAx>
      <c:valAx>
        <c:axId val="225107968"/>
        <c:scaling>
          <c:orientation val="minMax"/>
          <c:max val="1.1500000000000001"/>
          <c:min val="-1.1500000000000001"/>
        </c:scaling>
        <c:delete val="1"/>
        <c:axPos val="b"/>
        <c:numFmt formatCode="General" sourceLinked="1"/>
        <c:majorTickMark val="out"/>
        <c:minorTickMark val="none"/>
        <c:tickLblPos val="nextTo"/>
        <c:crossAx val="22510169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CO" sz="1400"/>
              <a:t>COMPONENTE 5: TRANSPARENCIA Y ACCESO DE </a:t>
            </a:r>
          </a:p>
          <a:p>
            <a:pPr>
              <a:defRPr/>
            </a:pPr>
            <a:r>
              <a:rPr lang="es-CO" sz="1400"/>
              <a:t>LA INFORMACIÓN</a:t>
            </a:r>
          </a:p>
        </c:rich>
      </c:tx>
      <c:layout>
        <c:manualLayout>
          <c:xMode val="edge"/>
          <c:yMode val="edge"/>
          <c:x val="0.21187274839527323"/>
          <c:y val="5.9424326833797586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4"/>
          <c:order val="4"/>
          <c:tx>
            <c:strRef>
              <c:f>'Informe PAAC 2'!$A$19</c:f>
              <c:strCache>
                <c:ptCount val="1"/>
                <c:pt idx="0">
                  <c:v>PAAC - COMPONENTE 5: TRANSPARENCIA Y ACCESO DE LA INFORMACIÓN</c:v>
                </c:pt>
              </c:strCache>
            </c:strRef>
          </c:tx>
          <c:dPt>
            <c:idx val="0"/>
            <c:bubble3D val="0"/>
            <c:spPr>
              <a:solidFill>
                <a:srgbClr val="92D05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43-15C9-4226-98C5-CFE5B701E863}"/>
              </c:ext>
            </c:extLst>
          </c:dPt>
          <c:dPt>
            <c:idx val="1"/>
            <c:bubble3D val="0"/>
            <c:spPr>
              <a:solidFill>
                <a:srgbClr val="FFC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44-15C9-4226-98C5-CFE5B701E863}"/>
              </c:ext>
            </c:extLst>
          </c:dPt>
          <c:dPt>
            <c:idx val="2"/>
            <c:bubble3D val="0"/>
            <c:spPr>
              <a:solidFill>
                <a:srgbClr val="FF1919"/>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45-15C9-4226-98C5-CFE5B701E863}"/>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c:ext xmlns:c16="http://schemas.microsoft.com/office/drawing/2014/chart" uri="{C3380CC4-5D6E-409C-BE32-E72D297353CC}">
                  <c16:uniqueId val="{00000043-15C9-4226-98C5-CFE5B701E863}"/>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c:ext xmlns:c16="http://schemas.microsoft.com/office/drawing/2014/chart" uri="{C3380CC4-5D6E-409C-BE32-E72D297353CC}">
                  <c16:uniqueId val="{00000044-15C9-4226-98C5-CFE5B701E863}"/>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c:ext xmlns:c16="http://schemas.microsoft.com/office/drawing/2014/chart" uri="{C3380CC4-5D6E-409C-BE32-E72D297353CC}">
                  <c16:uniqueId val="{00000045-15C9-4226-98C5-CFE5B701E863}"/>
                </c:ext>
              </c:extLst>
            </c:dLbl>
            <c:spPr>
              <a:noFill/>
              <a:ln>
                <a:noFill/>
              </a:ln>
              <a:effectLst/>
            </c:sp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'Informe PAAC 2'!$B$14:$E$14</c:f>
              <c:strCache>
                <c:ptCount val="4"/>
                <c:pt idx="0">
                  <c:v>SATISFACTORIO</c:v>
                </c:pt>
                <c:pt idx="1">
                  <c:v>ALERTA</c:v>
                </c:pt>
                <c:pt idx="2">
                  <c:v>INSATISFACTORIO</c:v>
                </c:pt>
                <c:pt idx="3">
                  <c:v>META RETIRADA</c:v>
                </c:pt>
              </c:strCache>
            </c:strRef>
          </c:cat>
          <c:val>
            <c:numRef>
              <c:f>'Informe PAAC 2'!$B$19:$D$19</c:f>
              <c:numCache>
                <c:formatCode>General</c:formatCode>
                <c:ptCount val="3"/>
                <c:pt idx="0">
                  <c:v>1</c:v>
                </c:pt>
                <c:pt idx="2">
                  <c:v>2</c:v>
                </c:pt>
              </c:numCache>
            </c:numRef>
          </c:val>
          <c:extLst>
            <c:ext xmlns:c16="http://schemas.microsoft.com/office/drawing/2014/chart" uri="{C3380CC4-5D6E-409C-BE32-E72D297353CC}">
              <c16:uniqueId val="{00000040-15C9-4226-98C5-CFE5B701E863}"/>
            </c:ext>
          </c:extLst>
        </c:ser>
        <c:dLbls>
          <c:showLegendKey val="0"/>
          <c:showVal val="0"/>
          <c:showCatName val="0"/>
          <c:showSerName val="0"/>
          <c:showPercent val="1"/>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'Informe PAAC 2'!$A$15</c15:sqref>
                        </c15:formulaRef>
                      </c:ext>
                    </c:extLst>
                    <c:strCache>
                      <c:ptCount val="1"/>
                      <c:pt idx="0">
                        <c:v>PAAC - COMPONENTE 1: GESTIÓN DEL RIESGO DE CORRUPCIÓN - MAPA DE RIESGOS DE CORRUPCIÓN</c:v>
                      </c:pt>
                    </c:strCache>
                  </c:strRef>
                </c:tx>
                <c:dPt>
                  <c:idx val="0"/>
                  <c:bubble3D val="0"/>
                  <c:spPr>
                    <a:solidFill>
                      <a:srgbClr val="92D05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15C9-4226-98C5-CFE5B701E863}"/>
                    </c:ext>
                  </c:extLst>
                </c:dPt>
                <c:dPt>
                  <c:idx val="1"/>
                  <c:bubble3D val="0"/>
                  <c:spPr>
                    <a:solidFill>
                      <a:srgbClr val="FFC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C-15C9-4226-98C5-CFE5B701E863}"/>
                    </c:ext>
                  </c:extLst>
                </c:dPt>
                <c:dPt>
                  <c:idx val="2"/>
                  <c:bubble3D val="0"/>
                  <c:spPr>
                    <a:solidFill>
                      <a:srgbClr val="FF1919"/>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E-15C9-4226-98C5-CFE5B701E863}"/>
                    </c:ext>
                  </c:extLst>
                </c:dPt>
                <c:dPt>
                  <c:idx val="3"/>
                  <c:bubble3D val="0"/>
                  <c:spPr>
                    <a:solidFill>
                      <a:srgbClr val="E7E6E6">
                        <a:lumMod val="90000"/>
                      </a:srgb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0-15C9-4226-98C5-CFE5B701E863}"/>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c:ext xmlns:c16="http://schemas.microsoft.com/office/drawing/2014/chart" uri="{C3380CC4-5D6E-409C-BE32-E72D297353CC}">
                        <c16:uniqueId val="{0000000A-15C9-4226-98C5-CFE5B701E863}"/>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c:ext xmlns:c16="http://schemas.microsoft.com/office/drawing/2014/chart" uri="{C3380CC4-5D6E-409C-BE32-E72D297353CC}">
                        <c16:uniqueId val="{0000000C-15C9-4226-98C5-CFE5B701E863}"/>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c:ext xmlns:c16="http://schemas.microsoft.com/office/drawing/2014/chart" uri="{C3380CC4-5D6E-409C-BE32-E72D297353CC}">
                        <c16:uniqueId val="{0000000E-15C9-4226-98C5-CFE5B701E863}"/>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c:ext xmlns:c16="http://schemas.microsoft.com/office/drawing/2014/chart" uri="{C3380CC4-5D6E-409C-BE32-E72D297353CC}">
                        <c16:uniqueId val="{00000010-15C9-4226-98C5-CFE5B701E863}"/>
                      </c:ext>
                    </c:extLst>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c:ext xmlns:c16="http://schemas.microsoft.com/office/drawing/2014/chart" uri="{C3380CC4-5D6E-409C-BE32-E72D297353CC}">
                        <c16:uniqueId val="{0000000E-E7C7-418D-861C-12386BDEAA73}"/>
                      </c:ext>
                    </c:extLst>
                  </c:dLbl>
                  <c:dLbl>
                    <c:idx val="5"/>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c:ext xmlns:c16="http://schemas.microsoft.com/office/drawing/2014/chart" uri="{C3380CC4-5D6E-409C-BE32-E72D297353CC}">
                        <c16:uniqueId val="{0000000F-E7C7-418D-861C-12386BDEAA73}"/>
                      </c:ext>
                    </c:extLst>
                  </c:dLbl>
                  <c:dLbl>
                    <c:idx val="6"/>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c:ext xmlns:c16="http://schemas.microsoft.com/office/drawing/2014/chart" uri="{C3380CC4-5D6E-409C-BE32-E72D297353CC}">
                        <c16:uniqueId val="{00000010-E7C7-418D-861C-12386BDEAA73}"/>
                      </c:ext>
                    </c:extLst>
                  </c:dLbl>
                  <c:spPr>
                    <a:noFill/>
                    <a:ln>
                      <a:noFill/>
                    </a:ln>
                    <a:effectLst/>
                  </c:sp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'Informe PAAC 2'!$B$14:$E$14</c15:sqref>
                        </c15:formulaRef>
                      </c:ext>
                    </c:extLst>
                    <c:strCache>
                      <c:ptCount val="4"/>
                      <c:pt idx="0">
                        <c:v>SATISFACTORIO</c:v>
                      </c:pt>
                      <c:pt idx="1">
                        <c:v>ALERTA</c:v>
                      </c:pt>
                      <c:pt idx="2">
                        <c:v>INSATISFACTORIO</c:v>
                      </c:pt>
                      <c:pt idx="3">
                        <c:v>META RETIRADA</c:v>
                      </c:pt>
                    </c:strCache>
                  </c:strRef>
                </c:cat>
                <c:val>
                  <c:numRef>
                    <c:extLst>
                      <c:ext uri="{02D57815-91ED-43cb-92C2-25804820EDAC}">
                        <c15:formulaRef>
                          <c15:sqref>'Informe PAAC 2'!$B$15:$E$15</c15:sqref>
                        </c15:formulaRef>
                      </c:ext>
                    </c:extLst>
                    <c:numCache>
                      <c:formatCode>General</c:formatCode>
                      <c:ptCount val="4"/>
                      <c:pt idx="0">
                        <c:v>2</c:v>
                      </c:pt>
                      <c:pt idx="2">
                        <c:v>1</c:v>
                      </c:pt>
                      <c:pt idx="3">
                        <c:v>1</c:v>
                      </c:pt>
                    </c:numCache>
                  </c:numRef>
                </c:val>
                <c:extLst>
                  <c:ext xmlns:c16="http://schemas.microsoft.com/office/drawing/2014/chart" uri="{C3380CC4-5D6E-409C-BE32-E72D297353CC}">
                    <c16:uniqueId val="{00000011-15C9-4226-98C5-CFE5B701E863}"/>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'Informe PAAC 2'!$A$16</c15:sqref>
                        </c15:formulaRef>
                      </c:ext>
                    </c:extLst>
                    <c:strCache>
                      <c:ptCount val="1"/>
                      <c:pt idx="0">
                        <c:v>PAAC - COMPONENTE 2: RACIONALIZACIÓN DE TRÁMITES</c:v>
                      </c:pt>
                    </c:strCache>
                  </c:strRef>
                </c:tx>
                <c:dPt>
                  <c:idx val="0"/>
                  <c:bubble3D val="0"/>
                  <c:spPr>
                    <a:solidFill>
                      <a:srgbClr val="92D05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13-15C9-4226-98C5-CFE5B701E863}"/>
                    </c:ext>
                  </c:extLst>
                </c:dPt>
                <c:dPt>
                  <c:idx val="1"/>
                  <c:bubble3D val="0"/>
                  <c:spPr>
                    <a:solidFill>
                      <a:srgbClr val="FFC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15-15C9-4226-98C5-CFE5B701E863}"/>
                    </c:ext>
                  </c:extLst>
                </c:dPt>
                <c:dPt>
                  <c:idx val="2"/>
                  <c:bubble3D val="0"/>
                  <c:spPr>
                    <a:solidFill>
                      <a:srgbClr val="FF1919"/>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17-15C9-4226-98C5-CFE5B701E863}"/>
                    </c:ext>
                  </c:extLst>
                </c:dPt>
                <c:dPt>
                  <c:idx val="3"/>
                  <c:bubble3D val="0"/>
                  <c:spPr>
                    <a:solidFill>
                      <a:srgbClr val="E7E6E6">
                        <a:lumMod val="90000"/>
                      </a:srgb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19-15C9-4226-98C5-CFE5B701E863}"/>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13-15C9-4226-98C5-CFE5B701E863}"/>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15-15C9-4226-98C5-CFE5B701E863}"/>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17-15C9-4226-98C5-CFE5B701E863}"/>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19-15C9-4226-98C5-CFE5B701E863}"/>
                      </c:ext>
                    </c:extLst>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19-E7C7-418D-861C-12386BDEAA73}"/>
                      </c:ext>
                    </c:extLst>
                  </c:dLbl>
                  <c:dLbl>
                    <c:idx val="5"/>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1A-E7C7-418D-861C-12386BDEAA73}"/>
                      </c:ext>
                    </c:extLst>
                  </c:dLbl>
                  <c:dLbl>
                    <c:idx val="6"/>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1B-E7C7-418D-861C-12386BDEAA73}"/>
                      </c:ext>
                    </c:extLst>
                  </c:dLbl>
                  <c:spPr>
                    <a:noFill/>
                    <a:ln>
                      <a:noFill/>
                    </a:ln>
                    <a:effectLst/>
                  </c:sp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'Informe PAAC 2'!$B$14:$E$14</c15:sqref>
                        </c15:formulaRef>
                      </c:ext>
                    </c:extLst>
                    <c:strCache>
                      <c:ptCount val="4"/>
                      <c:pt idx="0">
                        <c:v>SATISFACTORIO</c:v>
                      </c:pt>
                      <c:pt idx="1">
                        <c:v>ALERTA</c:v>
                      </c:pt>
                      <c:pt idx="2">
                        <c:v>INSATISFACTORIO</c:v>
                      </c:pt>
                      <c:pt idx="3">
                        <c:v>META RETIRADA</c:v>
                      </c:pt>
                    </c:strCache>
                  </c:strRef>
                </c:cat>
                <c:val>
                  <c:numRef>
                    <c:extLst xmlns:c15="http://schemas.microsoft.com/office/drawing/2012/chart">
                      <c:ext xmlns:c15="http://schemas.microsoft.com/office/drawing/2012/chart" uri="{02D57815-91ED-43cb-92C2-25804820EDAC}">
                        <c15:formulaRef>
                          <c15:sqref>'Informe PAAC 2'!$B$16:$E$16</c15:sqref>
                        </c15:formulaRef>
                      </c:ext>
                    </c:extLst>
                    <c:numCache>
                      <c:formatCode>General</c:formatCode>
                      <c:ptCount val="4"/>
                      <c:pt idx="0">
                        <c:v>1</c:v>
                      </c:pt>
                    </c:numCache>
                  </c:numRef>
                </c:val>
                <c:extLst xmlns:c15="http://schemas.microsoft.com/office/drawing/2012/chart">
                  <c:ext xmlns:c16="http://schemas.microsoft.com/office/drawing/2014/chart" uri="{C3380CC4-5D6E-409C-BE32-E72D297353CC}">
                    <c16:uniqueId val="{0000001A-15C9-4226-98C5-CFE5B701E863}"/>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'Informe PAAC 2'!$A$17</c15:sqref>
                        </c15:formulaRef>
                      </c:ext>
                    </c:extLst>
                    <c:strCache>
                      <c:ptCount val="1"/>
                      <c:pt idx="0">
                        <c:v>PAAC - COMPONENTE 3: RENDICIÓN DE CUENTAS</c:v>
                      </c:pt>
                    </c:strCache>
                  </c:strRef>
                </c:tx>
                <c:dPt>
                  <c:idx val="0"/>
                  <c:bubble3D val="0"/>
                  <c:spPr>
                    <a:solidFill>
                      <a:srgbClr val="92D05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1C-15C9-4226-98C5-CFE5B701E863}"/>
                    </c:ext>
                  </c:extLst>
                </c:dPt>
                <c:dPt>
                  <c:idx val="1"/>
                  <c:bubble3D val="0"/>
                  <c:spPr>
                    <a:solidFill>
                      <a:srgbClr val="FFC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1E-15C9-4226-98C5-CFE5B701E863}"/>
                    </c:ext>
                  </c:extLst>
                </c:dPt>
                <c:dPt>
                  <c:idx val="2"/>
                  <c:bubble3D val="0"/>
                  <c:spPr>
                    <a:solidFill>
                      <a:srgbClr val="FF1919"/>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20-15C9-4226-98C5-CFE5B701E863}"/>
                    </c:ext>
                  </c:extLst>
                </c:dPt>
                <c:dPt>
                  <c:idx val="3"/>
                  <c:bubble3D val="0"/>
                  <c:spPr>
                    <a:solidFill>
                      <a:srgbClr val="E7E6E6">
                        <a:lumMod val="90000"/>
                      </a:srgb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22-15C9-4226-98C5-CFE5B701E863}"/>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1C-15C9-4226-98C5-CFE5B701E863}"/>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1E-15C9-4226-98C5-CFE5B701E863}"/>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20-15C9-4226-98C5-CFE5B701E863}"/>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22-15C9-4226-98C5-CFE5B701E863}"/>
                      </c:ext>
                    </c:extLst>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24-E7C7-418D-861C-12386BDEAA73}"/>
                      </c:ext>
                    </c:extLst>
                  </c:dLbl>
                  <c:dLbl>
                    <c:idx val="5"/>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25-E7C7-418D-861C-12386BDEAA73}"/>
                      </c:ext>
                    </c:extLst>
                  </c:dLbl>
                  <c:dLbl>
                    <c:idx val="6"/>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26-E7C7-418D-861C-12386BDEAA73}"/>
                      </c:ext>
                    </c:extLst>
                  </c:dLbl>
                  <c:spPr>
                    <a:noFill/>
                    <a:ln>
                      <a:noFill/>
                    </a:ln>
                    <a:effectLst/>
                  </c:sp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'Informe PAAC 2'!$B$14:$E$14</c15:sqref>
                        </c15:formulaRef>
                      </c:ext>
                    </c:extLst>
                    <c:strCache>
                      <c:ptCount val="4"/>
                      <c:pt idx="0">
                        <c:v>SATISFACTORIO</c:v>
                      </c:pt>
                      <c:pt idx="1">
                        <c:v>ALERTA</c:v>
                      </c:pt>
                      <c:pt idx="2">
                        <c:v>INSATISFACTORIO</c:v>
                      </c:pt>
                      <c:pt idx="3">
                        <c:v>META RETIRADA</c:v>
                      </c:pt>
                    </c:strCache>
                  </c:strRef>
                </c:cat>
                <c:val>
                  <c:numRef>
                    <c:extLst xmlns:c15="http://schemas.microsoft.com/office/drawing/2012/chart">
                      <c:ext xmlns:c15="http://schemas.microsoft.com/office/drawing/2012/chart" uri="{02D57815-91ED-43cb-92C2-25804820EDAC}">
                        <c15:formulaRef>
                          <c15:sqref>'Informe PAAC 2'!$B$17:$E$17</c15:sqref>
                        </c15:formulaRef>
                      </c:ext>
                    </c:extLst>
                    <c:numCache>
                      <c:formatCode>General</c:formatCode>
                      <c:ptCount val="4"/>
                      <c:pt idx="0">
                        <c:v>6</c:v>
                      </c:pt>
                      <c:pt idx="2">
                        <c:v>1</c:v>
                      </c:pt>
                      <c:pt idx="3">
                        <c:v>1</c:v>
                      </c:pt>
                    </c:numCache>
                  </c:numRef>
                </c:val>
                <c:extLst xmlns:c15="http://schemas.microsoft.com/office/drawing/2012/chart">
                  <c:ext xmlns:c16="http://schemas.microsoft.com/office/drawing/2014/chart" uri="{C3380CC4-5D6E-409C-BE32-E72D297353CC}">
                    <c16:uniqueId val="{00000023-15C9-4226-98C5-CFE5B701E863}"/>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'Informe PAAC 2'!$A$18</c15:sqref>
                        </c15:formulaRef>
                      </c:ext>
                    </c:extLst>
                    <c:strCache>
                      <c:ptCount val="1"/>
                      <c:pt idx="0">
                        <c:v>PAAC - COMPONENTE 4: ATENCIÓN AL CIUDADANO</c:v>
                      </c:pt>
                    </c:strCache>
                  </c:strRef>
                </c:tx>
                <c:dPt>
                  <c:idx val="0"/>
                  <c:bubble3D val="0"/>
                  <c:spPr>
                    <a:solidFill>
                      <a:srgbClr val="92D05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01-15C9-4226-98C5-CFE5B701E863}"/>
                    </c:ext>
                  </c:extLst>
                </c:dPt>
                <c:dPt>
                  <c:idx val="1"/>
                  <c:bubble3D val="0"/>
                  <c:spPr>
                    <a:solidFill>
                      <a:srgbClr val="FFC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03-15C9-4226-98C5-CFE5B701E863}"/>
                    </c:ext>
                  </c:extLst>
                </c:dPt>
                <c:dPt>
                  <c:idx val="2"/>
                  <c:bubble3D val="0"/>
                  <c:spPr>
                    <a:solidFill>
                      <a:srgbClr val="FF1919"/>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05-15C9-4226-98C5-CFE5B701E863}"/>
                    </c:ext>
                  </c:extLst>
                </c:dPt>
                <c:dPt>
                  <c:idx val="3"/>
                  <c:bubble3D val="0"/>
                  <c:spPr>
                    <a:solidFill>
                      <a:srgbClr val="E7E6E6">
                        <a:lumMod val="90000"/>
                      </a:srgb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07-15C9-4226-98C5-CFE5B701E863}"/>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01-15C9-4226-98C5-CFE5B701E863}"/>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03-15C9-4226-98C5-CFE5B701E863}"/>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05-15C9-4226-98C5-CFE5B701E863}"/>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07-15C9-4226-98C5-CFE5B701E863}"/>
                      </c:ext>
                    </c:extLst>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2F-E7C7-418D-861C-12386BDEAA73}"/>
                      </c:ext>
                    </c:extLst>
                  </c:dLbl>
                  <c:dLbl>
                    <c:idx val="5"/>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30-E7C7-418D-861C-12386BDEAA73}"/>
                      </c:ext>
                    </c:extLst>
                  </c:dLbl>
                  <c:dLbl>
                    <c:idx val="6"/>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31-E7C7-418D-861C-12386BDEAA73}"/>
                      </c:ext>
                    </c:extLst>
                  </c:dLbl>
                  <c:spPr>
                    <a:noFill/>
                    <a:ln>
                      <a:noFill/>
                    </a:ln>
                    <a:effectLst/>
                  </c:sp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'Informe PAAC 2'!$B$14:$E$14</c15:sqref>
                        </c15:formulaRef>
                      </c:ext>
                    </c:extLst>
                    <c:strCache>
                      <c:ptCount val="4"/>
                      <c:pt idx="0">
                        <c:v>SATISFACTORIO</c:v>
                      </c:pt>
                      <c:pt idx="1">
                        <c:v>ALERTA</c:v>
                      </c:pt>
                      <c:pt idx="2">
                        <c:v>INSATISFACTORIO</c:v>
                      </c:pt>
                      <c:pt idx="3">
                        <c:v>META RETIRADA</c:v>
                      </c:pt>
                    </c:strCache>
                  </c:strRef>
                </c:cat>
                <c:val>
                  <c:numRef>
                    <c:extLst xmlns:c15="http://schemas.microsoft.com/office/drawing/2012/chart">
                      <c:ext xmlns:c15="http://schemas.microsoft.com/office/drawing/2012/chart" uri="{02D57815-91ED-43cb-92C2-25804820EDAC}">
                        <c15:formulaRef>
                          <c15:sqref>'Informe PAAC 2'!$B$18:$E$18</c15:sqref>
                        </c15:formulaRef>
                      </c:ext>
                    </c:extLst>
                    <c:numCache>
                      <c:formatCode>General</c:formatCode>
                      <c:ptCount val="4"/>
                      <c:pt idx="0">
                        <c:v>3</c:v>
                      </c:pt>
                      <c:pt idx="1">
                        <c:v>3</c:v>
                      </c:pt>
                      <c:pt idx="2">
                        <c:v>1</c:v>
                      </c:pt>
                    </c:numCache>
                  </c:numRef>
                </c:val>
                <c:extLst xmlns:c15="http://schemas.microsoft.com/office/drawing/2012/chart">
                  <c:ext xmlns:c16="http://schemas.microsoft.com/office/drawing/2014/chart" uri="{C3380CC4-5D6E-409C-BE32-E72D297353CC}">
                    <c16:uniqueId val="{00000008-15C9-4226-98C5-CFE5B701E863}"/>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'Informe PAAC 2'!$A$20</c15:sqref>
                        </c15:formulaRef>
                      </c:ext>
                    </c:extLst>
                    <c:strCache>
                      <c:ptCount val="1"/>
                      <c:pt idx="0">
                        <c:v>PAAC - COMPONENTE 6: INICIATIVAS ADICIONALES</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47-15C9-4226-98C5-CFE5B701E863}"/>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48-15C9-4226-98C5-CFE5B701E863}"/>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49-15C9-4226-98C5-CFE5B701E863}"/>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4A-15C9-4226-98C5-CFE5B701E863}"/>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47-15C9-4226-98C5-CFE5B701E863}"/>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48-15C9-4226-98C5-CFE5B701E863}"/>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49-15C9-4226-98C5-CFE5B701E863}"/>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4A-15C9-4226-98C5-CFE5B701E863}"/>
                      </c:ext>
                    </c:extLst>
                  </c:dLbl>
                  <c:spPr>
                    <a:noFill/>
                    <a:ln>
                      <a:noFill/>
                    </a:ln>
                    <a:effectLst/>
                  </c:sp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'Informe PAAC 2'!$B$14:$E$14</c15:sqref>
                        </c15:formulaRef>
                      </c:ext>
                    </c:extLst>
                    <c:strCache>
                      <c:ptCount val="4"/>
                      <c:pt idx="0">
                        <c:v>SATISFACTORIO</c:v>
                      </c:pt>
                      <c:pt idx="1">
                        <c:v>ALERTA</c:v>
                      </c:pt>
                      <c:pt idx="2">
                        <c:v>INSATISFACTORIO</c:v>
                      </c:pt>
                      <c:pt idx="3">
                        <c:v>META RETIRADA</c:v>
                      </c:pt>
                    </c:strCache>
                  </c:strRef>
                </c:cat>
                <c:val>
                  <c:numRef>
                    <c:extLst xmlns:c15="http://schemas.microsoft.com/office/drawing/2012/chart">
                      <c:ext xmlns:c15="http://schemas.microsoft.com/office/drawing/2012/chart" uri="{02D57815-91ED-43cb-92C2-25804820EDAC}">
                        <c15:formulaRef>
                          <c15:sqref>'Informe PAAC 2'!$B$20:$E$20</c15:sqref>
                        </c15:formulaRef>
                      </c:ext>
                    </c:extLst>
                    <c:numCache>
                      <c:formatCode>General</c:formatCode>
                      <c:ptCount val="4"/>
                      <c:pt idx="0">
                        <c:v>2</c:v>
                      </c:pt>
                    </c:numCache>
                  </c:numRef>
                </c:val>
                <c:extLst xmlns:c15="http://schemas.microsoft.com/office/drawing/2012/chart">
                  <c:ext xmlns:c16="http://schemas.microsoft.com/office/drawing/2014/chart" uri="{C3380CC4-5D6E-409C-BE32-E72D297353CC}">
                    <c16:uniqueId val="{00000041-15C9-4226-98C5-CFE5B701E863}"/>
                  </c:ext>
                </c:extLst>
              </c15:ser>
            </c15:filteredPieSeries>
            <c15:filteredPieSeries>
              <c15:ser>
                <c:idx val="6"/>
                <c:order val="6"/>
                <c:tx>
                  <c:strRef>
                    <c:extLst xmlns:c15="http://schemas.microsoft.com/office/drawing/2012/chart">
                      <c:ext xmlns:c15="http://schemas.microsoft.com/office/drawing/2012/chart" uri="{02D57815-91ED-43cb-92C2-25804820EDAC}">
                        <c15:formulaRef>
                          <c15:sqref>'Informe PAAC 2'!$A$21</c15:sqref>
                        </c15:formulaRef>
                      </c:ext>
                    </c:extLst>
                    <c:strCache>
                      <c:ptCount val="1"/>
                      <c:pt idx="0">
                        <c:v>Total general</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4B-15C9-4226-98C5-CFE5B701E863}"/>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4C-15C9-4226-98C5-CFE5B701E863}"/>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4D-15C9-4226-98C5-CFE5B701E863}"/>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4E-15C9-4226-98C5-CFE5B701E863}"/>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4B-15C9-4226-98C5-CFE5B701E863}"/>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4C-15C9-4226-98C5-CFE5B701E863}"/>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4D-15C9-4226-98C5-CFE5B701E863}"/>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4E-15C9-4226-98C5-CFE5B701E863}"/>
                      </c:ext>
                    </c:extLst>
                  </c:dLbl>
                  <c:spPr>
                    <a:noFill/>
                    <a:ln>
                      <a:noFill/>
                    </a:ln>
                    <a:effectLst/>
                  </c:sp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'Informe PAAC 2'!$B$14:$E$14</c15:sqref>
                        </c15:formulaRef>
                      </c:ext>
                    </c:extLst>
                    <c:strCache>
                      <c:ptCount val="4"/>
                      <c:pt idx="0">
                        <c:v>SATISFACTORIO</c:v>
                      </c:pt>
                      <c:pt idx="1">
                        <c:v>ALERTA</c:v>
                      </c:pt>
                      <c:pt idx="2">
                        <c:v>INSATISFACTORIO</c:v>
                      </c:pt>
                      <c:pt idx="3">
                        <c:v>META RETIRADA</c:v>
                      </c:pt>
                    </c:strCache>
                  </c:strRef>
                </c:cat>
                <c:val>
                  <c:numRef>
                    <c:extLst xmlns:c15="http://schemas.microsoft.com/office/drawing/2012/chart">
                      <c:ext xmlns:c15="http://schemas.microsoft.com/office/drawing/2012/chart" uri="{02D57815-91ED-43cb-92C2-25804820EDAC}">
                        <c15:formulaRef>
                          <c15:sqref>'Informe PAAC 2'!$B$21:$E$21</c15:sqref>
                        </c15:formulaRef>
                      </c:ext>
                    </c:extLst>
                    <c:numCache>
                      <c:formatCode>General</c:formatCode>
                      <c:ptCount val="4"/>
                      <c:pt idx="0">
                        <c:v>15</c:v>
                      </c:pt>
                      <c:pt idx="1">
                        <c:v>3</c:v>
                      </c:pt>
                      <c:pt idx="2">
                        <c:v>5</c:v>
                      </c:pt>
                      <c:pt idx="3">
                        <c:v>3</c:v>
                      </c:pt>
                    </c:numCache>
                  </c:numRef>
                </c:val>
                <c:extLst xmlns:c15="http://schemas.microsoft.com/office/drawing/2012/chart">
                  <c:ext xmlns:c16="http://schemas.microsoft.com/office/drawing/2014/chart" uri="{C3380CC4-5D6E-409C-BE32-E72D297353CC}">
                    <c16:uniqueId val="{00000042-15C9-4226-98C5-CFE5B701E863}"/>
                  </c:ext>
                </c:extLst>
              </c15:ser>
            </c15:filteredPieSeries>
          </c:ext>
        </c:extLst>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CO"/>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CO" sz="1400"/>
              <a:t>COMPONENTE 6: INICIATIVAS ADICIONALES</a:t>
            </a:r>
          </a:p>
        </c:rich>
      </c:tx>
      <c:layout>
        <c:manualLayout>
          <c:xMode val="edge"/>
          <c:yMode val="edge"/>
          <c:x val="0.24118223672115502"/>
          <c:y val="6.6852367688022288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5"/>
          <c:order val="5"/>
          <c:tx>
            <c:strRef>
              <c:f>'Informe PAAC 2'!$A$20</c:f>
              <c:strCache>
                <c:ptCount val="1"/>
                <c:pt idx="0">
                  <c:v>PAAC - COMPONENTE 6: INICIATIVAS ADICIONALES</c:v>
                </c:pt>
              </c:strCache>
              <c:extLst xmlns:c15="http://schemas.microsoft.com/office/drawing/2012/chart"/>
            </c:strRef>
          </c:tx>
          <c:dPt>
            <c:idx val="0"/>
            <c:bubble3D val="0"/>
            <c:spPr>
              <a:solidFill>
                <a:srgbClr val="92D05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3A-E4E0-49E3-85C7-68C497443D33}"/>
              </c:ext>
            </c:extLst>
          </c:dPt>
          <c:dPt>
            <c:idx val="1"/>
            <c:bubble3D val="0"/>
            <c:spPr>
              <a:solidFill>
                <a:srgbClr val="FFC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3C-E4E0-49E3-85C7-68C497443D33}"/>
              </c:ext>
            </c:extLst>
          </c:dPt>
          <c:dPt>
            <c:idx val="2"/>
            <c:bubble3D val="0"/>
            <c:spPr>
              <a:solidFill>
                <a:srgbClr val="FF1919"/>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3E-E4E0-49E3-85C7-68C497443D33}"/>
              </c:ext>
            </c:extLst>
          </c:dPt>
          <c:dPt>
            <c:idx val="3"/>
            <c:bubble3D val="0"/>
            <c:spPr>
              <a:solidFill>
                <a:srgbClr val="E7E6E6">
                  <a:lumMod val="90000"/>
                </a:srgb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40-E4E0-49E3-85C7-68C497443D33}"/>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c:ext xmlns:c16="http://schemas.microsoft.com/office/drawing/2014/chart" uri="{C3380CC4-5D6E-409C-BE32-E72D297353CC}">
                  <c16:uniqueId val="{0000003A-E4E0-49E3-85C7-68C497443D33}"/>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c:ext xmlns:c16="http://schemas.microsoft.com/office/drawing/2014/chart" uri="{C3380CC4-5D6E-409C-BE32-E72D297353CC}">
                  <c16:uniqueId val="{0000003C-E4E0-49E3-85C7-68C497443D33}"/>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c:ext xmlns:c16="http://schemas.microsoft.com/office/drawing/2014/chart" uri="{C3380CC4-5D6E-409C-BE32-E72D297353CC}">
                  <c16:uniqueId val="{0000003E-E4E0-49E3-85C7-68C497443D33}"/>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c:ext xmlns:c16="http://schemas.microsoft.com/office/drawing/2014/chart" uri="{C3380CC4-5D6E-409C-BE32-E72D297353CC}">
                  <c16:uniqueId val="{00000040-E4E0-49E3-85C7-68C497443D33}"/>
                </c:ext>
              </c:extLst>
            </c:dLbl>
            <c:spPr>
              <a:noFill/>
              <a:ln>
                <a:noFill/>
              </a:ln>
              <a:effectLst/>
            </c:sp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f>'Informe PAAC 2'!$B$14:$E$14</c:f>
              <c:strCache>
                <c:ptCount val="4"/>
                <c:pt idx="0">
                  <c:v>SATISFACTORIO</c:v>
                </c:pt>
                <c:pt idx="1">
                  <c:v>ALERTA</c:v>
                </c:pt>
                <c:pt idx="2">
                  <c:v>INSATISFACTORIO</c:v>
                </c:pt>
                <c:pt idx="3">
                  <c:v>META RETIRADA</c:v>
                </c:pt>
              </c:strCache>
              <c:extLst xmlns:c15="http://schemas.microsoft.com/office/drawing/2012/chart"/>
            </c:strRef>
          </c:cat>
          <c:val>
            <c:numRef>
              <c:f>'Informe PAAC 2'!$B$20:$E$20</c:f>
              <c:numCache>
                <c:formatCode>General</c:formatCode>
                <c:ptCount val="4"/>
                <c:pt idx="0">
                  <c:v>2</c:v>
                </c:pt>
              </c:numCache>
              <c:extLst xmlns:c15="http://schemas.microsoft.com/office/drawing/2012/chart"/>
            </c:numRef>
          </c:val>
          <c:extLst>
            <c:ext xmlns:c16="http://schemas.microsoft.com/office/drawing/2014/chart" uri="{C3380CC4-5D6E-409C-BE32-E72D297353CC}">
              <c16:uniqueId val="{00000041-E4E0-49E3-85C7-68C497443D33}"/>
            </c:ext>
          </c:extLst>
        </c:ser>
        <c:dLbls>
          <c:showLegendKey val="0"/>
          <c:showVal val="0"/>
          <c:showCatName val="0"/>
          <c:showSerName val="0"/>
          <c:showPercent val="1"/>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'Informe PAAC 2'!$A$15</c15:sqref>
                        </c15:formulaRef>
                      </c:ext>
                    </c:extLst>
                    <c:strCache>
                      <c:ptCount val="1"/>
                      <c:pt idx="0">
                        <c:v>PAAC - COMPONENTE 1: GESTIÓN DEL RIESGO DE CORRUPCIÓN - MAPA DE RIESGOS DE CORRUPCIÓN</c:v>
                      </c:pt>
                    </c:strCache>
                  </c:strRef>
                </c:tx>
                <c:dPt>
                  <c:idx val="0"/>
                  <c:bubble3D val="0"/>
                  <c:spPr>
                    <a:solidFill>
                      <a:srgbClr val="92D05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E4E0-49E3-85C7-68C497443D33}"/>
                    </c:ext>
                  </c:extLst>
                </c:dPt>
                <c:dPt>
                  <c:idx val="1"/>
                  <c:bubble3D val="0"/>
                  <c:spPr>
                    <a:solidFill>
                      <a:srgbClr val="FFC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C-E4E0-49E3-85C7-68C497443D33}"/>
                    </c:ext>
                  </c:extLst>
                </c:dPt>
                <c:dPt>
                  <c:idx val="2"/>
                  <c:bubble3D val="0"/>
                  <c:spPr>
                    <a:solidFill>
                      <a:srgbClr val="FF1919"/>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E-E4E0-49E3-85C7-68C497443D33}"/>
                    </c:ext>
                  </c:extLst>
                </c:dPt>
                <c:dPt>
                  <c:idx val="3"/>
                  <c:bubble3D val="0"/>
                  <c:spPr>
                    <a:solidFill>
                      <a:srgbClr val="E7E6E6">
                        <a:lumMod val="90000"/>
                      </a:srgb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0-E4E0-49E3-85C7-68C497443D33}"/>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c:ext xmlns:c16="http://schemas.microsoft.com/office/drawing/2014/chart" uri="{C3380CC4-5D6E-409C-BE32-E72D297353CC}">
                        <c16:uniqueId val="{0000000A-E4E0-49E3-85C7-68C497443D33}"/>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c:ext xmlns:c16="http://schemas.microsoft.com/office/drawing/2014/chart" uri="{C3380CC4-5D6E-409C-BE32-E72D297353CC}">
                        <c16:uniqueId val="{0000000C-E4E0-49E3-85C7-68C497443D33}"/>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c:ext xmlns:c16="http://schemas.microsoft.com/office/drawing/2014/chart" uri="{C3380CC4-5D6E-409C-BE32-E72D297353CC}">
                        <c16:uniqueId val="{0000000E-E4E0-49E3-85C7-68C497443D33}"/>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c:ext xmlns:c16="http://schemas.microsoft.com/office/drawing/2014/chart" uri="{C3380CC4-5D6E-409C-BE32-E72D297353CC}">
                        <c16:uniqueId val="{00000010-E4E0-49E3-85C7-68C497443D33}"/>
                      </c:ext>
                    </c:extLst>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c:ext xmlns:c16="http://schemas.microsoft.com/office/drawing/2014/chart" uri="{C3380CC4-5D6E-409C-BE32-E72D297353CC}">
                        <c16:uniqueId val="{00000010-70B0-453A-9F8D-A9428586F41E}"/>
                      </c:ext>
                    </c:extLst>
                  </c:dLbl>
                  <c:dLbl>
                    <c:idx val="5"/>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c:ext xmlns:c16="http://schemas.microsoft.com/office/drawing/2014/chart" uri="{C3380CC4-5D6E-409C-BE32-E72D297353CC}">
                        <c16:uniqueId val="{00000011-70B0-453A-9F8D-A9428586F41E}"/>
                      </c:ext>
                    </c:extLst>
                  </c:dLbl>
                  <c:dLbl>
                    <c:idx val="6"/>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c:ext xmlns:c16="http://schemas.microsoft.com/office/drawing/2014/chart" uri="{C3380CC4-5D6E-409C-BE32-E72D297353CC}">
                        <c16:uniqueId val="{00000012-70B0-453A-9F8D-A9428586F41E}"/>
                      </c:ext>
                    </c:extLst>
                  </c:dLbl>
                  <c:spPr>
                    <a:noFill/>
                    <a:ln>
                      <a:noFill/>
                    </a:ln>
                    <a:effectLst/>
                  </c:sp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'Informe PAAC 2'!$B$14:$E$14</c15:sqref>
                        </c15:formulaRef>
                      </c:ext>
                    </c:extLst>
                    <c:strCache>
                      <c:ptCount val="4"/>
                      <c:pt idx="0">
                        <c:v>SATISFACTORIO</c:v>
                      </c:pt>
                      <c:pt idx="1">
                        <c:v>ALERTA</c:v>
                      </c:pt>
                      <c:pt idx="2">
                        <c:v>INSATISFACTORIO</c:v>
                      </c:pt>
                      <c:pt idx="3">
                        <c:v>META RETIRADA</c:v>
                      </c:pt>
                    </c:strCache>
                  </c:strRef>
                </c:cat>
                <c:val>
                  <c:numRef>
                    <c:extLst>
                      <c:ext uri="{02D57815-91ED-43cb-92C2-25804820EDAC}">
                        <c15:formulaRef>
                          <c15:sqref>'Informe PAAC 2'!$B$15:$E$15</c15:sqref>
                        </c15:formulaRef>
                      </c:ext>
                    </c:extLst>
                    <c:numCache>
                      <c:formatCode>General</c:formatCode>
                      <c:ptCount val="4"/>
                      <c:pt idx="0">
                        <c:v>2</c:v>
                      </c:pt>
                      <c:pt idx="2">
                        <c:v>1</c:v>
                      </c:pt>
                      <c:pt idx="3">
                        <c:v>1</c:v>
                      </c:pt>
                    </c:numCache>
                  </c:numRef>
                </c:val>
                <c:extLst>
                  <c:ext xmlns:c16="http://schemas.microsoft.com/office/drawing/2014/chart" uri="{C3380CC4-5D6E-409C-BE32-E72D297353CC}">
                    <c16:uniqueId val="{00000014-E4E0-49E3-85C7-68C497443D33}"/>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'Informe PAAC 2'!$A$16</c15:sqref>
                        </c15:formulaRef>
                      </c:ext>
                    </c:extLst>
                    <c:strCache>
                      <c:ptCount val="1"/>
                      <c:pt idx="0">
                        <c:v>PAAC - COMPONENTE 2: RACIONALIZACIÓN DE TRÁMITES</c:v>
                      </c:pt>
                    </c:strCache>
                  </c:strRef>
                </c:tx>
                <c:dPt>
                  <c:idx val="0"/>
                  <c:bubble3D val="0"/>
                  <c:spPr>
                    <a:solidFill>
                      <a:srgbClr val="92D05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16-E4E0-49E3-85C7-68C497443D33}"/>
                    </c:ext>
                  </c:extLst>
                </c:dPt>
                <c:dPt>
                  <c:idx val="1"/>
                  <c:bubble3D val="0"/>
                  <c:spPr>
                    <a:solidFill>
                      <a:srgbClr val="FFC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18-E4E0-49E3-85C7-68C497443D33}"/>
                    </c:ext>
                  </c:extLst>
                </c:dPt>
                <c:dPt>
                  <c:idx val="2"/>
                  <c:bubble3D val="0"/>
                  <c:spPr>
                    <a:solidFill>
                      <a:srgbClr val="FF1919"/>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1A-E4E0-49E3-85C7-68C497443D33}"/>
                    </c:ext>
                  </c:extLst>
                </c:dPt>
                <c:dPt>
                  <c:idx val="3"/>
                  <c:bubble3D val="0"/>
                  <c:spPr>
                    <a:solidFill>
                      <a:srgbClr val="E7E6E6">
                        <a:lumMod val="90000"/>
                      </a:srgb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1C-E4E0-49E3-85C7-68C497443D33}"/>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16-E4E0-49E3-85C7-68C497443D33}"/>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18-E4E0-49E3-85C7-68C497443D33}"/>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1A-E4E0-49E3-85C7-68C497443D33}"/>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1C-E4E0-49E3-85C7-68C497443D33}"/>
                      </c:ext>
                    </c:extLst>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1B-70B0-453A-9F8D-A9428586F41E}"/>
                      </c:ext>
                    </c:extLst>
                  </c:dLbl>
                  <c:dLbl>
                    <c:idx val="5"/>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1C-70B0-453A-9F8D-A9428586F41E}"/>
                      </c:ext>
                    </c:extLst>
                  </c:dLbl>
                  <c:dLbl>
                    <c:idx val="6"/>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1D-70B0-453A-9F8D-A9428586F41E}"/>
                      </c:ext>
                    </c:extLst>
                  </c:dLbl>
                  <c:spPr>
                    <a:noFill/>
                    <a:ln>
                      <a:noFill/>
                    </a:ln>
                    <a:effectLst/>
                  </c:sp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'Informe PAAC 2'!$B$14:$E$14</c15:sqref>
                        </c15:formulaRef>
                      </c:ext>
                    </c:extLst>
                    <c:strCache>
                      <c:ptCount val="4"/>
                      <c:pt idx="0">
                        <c:v>SATISFACTORIO</c:v>
                      </c:pt>
                      <c:pt idx="1">
                        <c:v>ALERTA</c:v>
                      </c:pt>
                      <c:pt idx="2">
                        <c:v>INSATISFACTORIO</c:v>
                      </c:pt>
                      <c:pt idx="3">
                        <c:v>META RETIRADA</c:v>
                      </c:pt>
                    </c:strCache>
                  </c:strRef>
                </c:cat>
                <c:val>
                  <c:numRef>
                    <c:extLst xmlns:c15="http://schemas.microsoft.com/office/drawing/2012/chart">
                      <c:ext xmlns:c15="http://schemas.microsoft.com/office/drawing/2012/chart" uri="{02D57815-91ED-43cb-92C2-25804820EDAC}">
                        <c15:formulaRef>
                          <c15:sqref>'Informe PAAC 2'!$B$16:$E$16</c15:sqref>
                        </c15:formulaRef>
                      </c:ext>
                    </c:extLst>
                    <c:numCache>
                      <c:formatCode>General</c:formatCode>
                      <c:ptCount val="4"/>
                      <c:pt idx="0">
                        <c:v>1</c:v>
                      </c:pt>
                    </c:numCache>
                  </c:numRef>
                </c:val>
                <c:extLst xmlns:c15="http://schemas.microsoft.com/office/drawing/2012/chart">
                  <c:ext xmlns:c16="http://schemas.microsoft.com/office/drawing/2014/chart" uri="{C3380CC4-5D6E-409C-BE32-E72D297353CC}">
                    <c16:uniqueId val="{00000020-E4E0-49E3-85C7-68C497443D33}"/>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'Informe PAAC 2'!$A$17</c15:sqref>
                        </c15:formulaRef>
                      </c:ext>
                    </c:extLst>
                    <c:strCache>
                      <c:ptCount val="1"/>
                      <c:pt idx="0">
                        <c:v>PAAC - COMPONENTE 3: RENDICIÓN DE CUENTAS</c:v>
                      </c:pt>
                    </c:strCache>
                  </c:strRef>
                </c:tx>
                <c:dPt>
                  <c:idx val="0"/>
                  <c:bubble3D val="0"/>
                  <c:spPr>
                    <a:solidFill>
                      <a:srgbClr val="92D05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22-E4E0-49E3-85C7-68C497443D33}"/>
                    </c:ext>
                  </c:extLst>
                </c:dPt>
                <c:dPt>
                  <c:idx val="1"/>
                  <c:bubble3D val="0"/>
                  <c:spPr>
                    <a:solidFill>
                      <a:srgbClr val="FFC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24-E4E0-49E3-85C7-68C497443D33}"/>
                    </c:ext>
                  </c:extLst>
                </c:dPt>
                <c:dPt>
                  <c:idx val="2"/>
                  <c:bubble3D val="0"/>
                  <c:spPr>
                    <a:solidFill>
                      <a:srgbClr val="FF1919"/>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26-E4E0-49E3-85C7-68C497443D33}"/>
                    </c:ext>
                  </c:extLst>
                </c:dPt>
                <c:dPt>
                  <c:idx val="3"/>
                  <c:bubble3D val="0"/>
                  <c:spPr>
                    <a:solidFill>
                      <a:srgbClr val="E7E6E6">
                        <a:lumMod val="90000"/>
                      </a:srgb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28-E4E0-49E3-85C7-68C497443D33}"/>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22-E4E0-49E3-85C7-68C497443D33}"/>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24-E4E0-49E3-85C7-68C497443D33}"/>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26-E4E0-49E3-85C7-68C497443D33}"/>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28-E4E0-49E3-85C7-68C497443D33}"/>
                      </c:ext>
                    </c:extLst>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26-70B0-453A-9F8D-A9428586F41E}"/>
                      </c:ext>
                    </c:extLst>
                  </c:dLbl>
                  <c:dLbl>
                    <c:idx val="5"/>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27-70B0-453A-9F8D-A9428586F41E}"/>
                      </c:ext>
                    </c:extLst>
                  </c:dLbl>
                  <c:dLbl>
                    <c:idx val="6"/>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28-70B0-453A-9F8D-A9428586F41E}"/>
                      </c:ext>
                    </c:extLst>
                  </c:dLbl>
                  <c:spPr>
                    <a:noFill/>
                    <a:ln>
                      <a:noFill/>
                    </a:ln>
                    <a:effectLst/>
                  </c:sp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'Informe PAAC 2'!$B$14:$E$14</c15:sqref>
                        </c15:formulaRef>
                      </c:ext>
                    </c:extLst>
                    <c:strCache>
                      <c:ptCount val="4"/>
                      <c:pt idx="0">
                        <c:v>SATISFACTORIO</c:v>
                      </c:pt>
                      <c:pt idx="1">
                        <c:v>ALERTA</c:v>
                      </c:pt>
                      <c:pt idx="2">
                        <c:v>INSATISFACTORIO</c:v>
                      </c:pt>
                      <c:pt idx="3">
                        <c:v>META RETIRADA</c:v>
                      </c:pt>
                    </c:strCache>
                  </c:strRef>
                </c:cat>
                <c:val>
                  <c:numRef>
                    <c:extLst xmlns:c15="http://schemas.microsoft.com/office/drawing/2012/chart">
                      <c:ext xmlns:c15="http://schemas.microsoft.com/office/drawing/2012/chart" uri="{02D57815-91ED-43cb-92C2-25804820EDAC}">
                        <c15:formulaRef>
                          <c15:sqref>'Informe PAAC 2'!$B$17:$E$17</c15:sqref>
                        </c15:formulaRef>
                      </c:ext>
                    </c:extLst>
                    <c:numCache>
                      <c:formatCode>General</c:formatCode>
                      <c:ptCount val="4"/>
                      <c:pt idx="0">
                        <c:v>6</c:v>
                      </c:pt>
                      <c:pt idx="2">
                        <c:v>1</c:v>
                      </c:pt>
                      <c:pt idx="3">
                        <c:v>1</c:v>
                      </c:pt>
                    </c:numCache>
                  </c:numRef>
                </c:val>
                <c:extLst xmlns:c15="http://schemas.microsoft.com/office/drawing/2012/chart">
                  <c:ext xmlns:c16="http://schemas.microsoft.com/office/drawing/2014/chart" uri="{C3380CC4-5D6E-409C-BE32-E72D297353CC}">
                    <c16:uniqueId val="{0000002C-E4E0-49E3-85C7-68C497443D33}"/>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'Informe PAAC 2'!$A$18</c15:sqref>
                        </c15:formulaRef>
                      </c:ext>
                    </c:extLst>
                    <c:strCache>
                      <c:ptCount val="1"/>
                      <c:pt idx="0">
                        <c:v>PAAC - COMPONENTE 4: ATENCIÓN AL CIUDADANO</c:v>
                      </c:pt>
                    </c:strCache>
                  </c:strRef>
                </c:tx>
                <c:dPt>
                  <c:idx val="0"/>
                  <c:bubble3D val="0"/>
                  <c:spPr>
                    <a:solidFill>
                      <a:srgbClr val="92D05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2E-E4E0-49E3-85C7-68C497443D33}"/>
                    </c:ext>
                  </c:extLst>
                </c:dPt>
                <c:dPt>
                  <c:idx val="1"/>
                  <c:bubble3D val="0"/>
                  <c:spPr>
                    <a:solidFill>
                      <a:srgbClr val="FFC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30-E4E0-49E3-85C7-68C497443D33}"/>
                    </c:ext>
                  </c:extLst>
                </c:dPt>
                <c:dPt>
                  <c:idx val="2"/>
                  <c:bubble3D val="0"/>
                  <c:spPr>
                    <a:solidFill>
                      <a:srgbClr val="FF1919"/>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32-E4E0-49E3-85C7-68C497443D33}"/>
                    </c:ext>
                  </c:extLst>
                </c:dPt>
                <c:dPt>
                  <c:idx val="3"/>
                  <c:bubble3D val="0"/>
                  <c:spPr>
                    <a:solidFill>
                      <a:srgbClr val="E7E6E6">
                        <a:lumMod val="90000"/>
                      </a:srgb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34-E4E0-49E3-85C7-68C497443D33}"/>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2E-E4E0-49E3-85C7-68C497443D33}"/>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30-E4E0-49E3-85C7-68C497443D33}"/>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32-E4E0-49E3-85C7-68C497443D33}"/>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34-E4E0-49E3-85C7-68C497443D33}"/>
                      </c:ext>
                    </c:extLst>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31-70B0-453A-9F8D-A9428586F41E}"/>
                      </c:ext>
                    </c:extLst>
                  </c:dLbl>
                  <c:dLbl>
                    <c:idx val="5"/>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32-70B0-453A-9F8D-A9428586F41E}"/>
                      </c:ext>
                    </c:extLst>
                  </c:dLbl>
                  <c:dLbl>
                    <c:idx val="6"/>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33-70B0-453A-9F8D-A9428586F41E}"/>
                      </c:ext>
                    </c:extLst>
                  </c:dLbl>
                  <c:spPr>
                    <a:noFill/>
                    <a:ln>
                      <a:noFill/>
                    </a:ln>
                    <a:effectLst/>
                  </c:sp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'Informe PAAC 2'!$B$14:$E$14</c15:sqref>
                        </c15:formulaRef>
                      </c:ext>
                    </c:extLst>
                    <c:strCache>
                      <c:ptCount val="4"/>
                      <c:pt idx="0">
                        <c:v>SATISFACTORIO</c:v>
                      </c:pt>
                      <c:pt idx="1">
                        <c:v>ALERTA</c:v>
                      </c:pt>
                      <c:pt idx="2">
                        <c:v>INSATISFACTORIO</c:v>
                      </c:pt>
                      <c:pt idx="3">
                        <c:v>META RETIRADA</c:v>
                      </c:pt>
                    </c:strCache>
                  </c:strRef>
                </c:cat>
                <c:val>
                  <c:numRef>
                    <c:extLst xmlns:c15="http://schemas.microsoft.com/office/drawing/2012/chart">
                      <c:ext xmlns:c15="http://schemas.microsoft.com/office/drawing/2012/chart" uri="{02D57815-91ED-43cb-92C2-25804820EDAC}">
                        <c15:formulaRef>
                          <c15:sqref>'Informe PAAC 2'!$B$18:$E$18</c15:sqref>
                        </c15:formulaRef>
                      </c:ext>
                    </c:extLst>
                    <c:numCache>
                      <c:formatCode>General</c:formatCode>
                      <c:ptCount val="4"/>
                      <c:pt idx="0">
                        <c:v>3</c:v>
                      </c:pt>
                      <c:pt idx="1">
                        <c:v>3</c:v>
                      </c:pt>
                      <c:pt idx="2">
                        <c:v>1</c:v>
                      </c:pt>
                    </c:numCache>
                  </c:numRef>
                </c:val>
                <c:extLst xmlns:c15="http://schemas.microsoft.com/office/drawing/2012/chart">
                  <c:ext xmlns:c16="http://schemas.microsoft.com/office/drawing/2014/chart" uri="{C3380CC4-5D6E-409C-BE32-E72D297353CC}">
                    <c16:uniqueId val="{00000038-E4E0-49E3-85C7-68C497443D33}"/>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'Informe PAAC 2'!$A$19</c15:sqref>
                        </c15:formulaRef>
                      </c:ext>
                    </c:extLst>
                    <c:strCache>
                      <c:ptCount val="1"/>
                      <c:pt idx="0">
                        <c:v>PAAC - COMPONENTE 5: TRANSPARENCIA Y ACCESO DE LA INFORMACIÓN</c:v>
                      </c:pt>
                    </c:strCache>
                  </c:strRef>
                </c:tx>
                <c:dPt>
                  <c:idx val="0"/>
                  <c:bubble3D val="0"/>
                  <c:spPr>
                    <a:solidFill>
                      <a:srgbClr val="92D05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01-E4E0-49E3-85C7-68C497443D33}"/>
                    </c:ext>
                  </c:extLst>
                </c:dPt>
                <c:dPt>
                  <c:idx val="1"/>
                  <c:bubble3D val="0"/>
                  <c:spPr>
                    <a:solidFill>
                      <a:srgbClr val="FFC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03-E4E0-49E3-85C7-68C497443D33}"/>
                    </c:ext>
                  </c:extLst>
                </c:dPt>
                <c:dPt>
                  <c:idx val="2"/>
                  <c:bubble3D val="0"/>
                  <c:spPr>
                    <a:solidFill>
                      <a:srgbClr val="FF1919"/>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05-E4E0-49E3-85C7-68C497443D33}"/>
                    </c:ext>
                  </c:extLst>
                </c:dPt>
                <c:dPt>
                  <c:idx val="3"/>
                  <c:bubble3D val="0"/>
                  <c:spPr>
                    <a:solidFill>
                      <a:srgbClr val="E7E6E6">
                        <a:lumMod val="90000"/>
                      </a:srgb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07-E4E0-49E3-85C7-68C497443D33}"/>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01-E4E0-49E3-85C7-68C497443D33}"/>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03-E4E0-49E3-85C7-68C497443D33}"/>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05-E4E0-49E3-85C7-68C497443D33}"/>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07-E4E0-49E3-85C7-68C497443D33}"/>
                      </c:ext>
                    </c:extLst>
                  </c:dLbl>
                  <c:spPr>
                    <a:noFill/>
                    <a:ln>
                      <a:noFill/>
                    </a:ln>
                    <a:effectLst/>
                  </c:sp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'Informe PAAC 2'!$B$14:$E$14</c15:sqref>
                        </c15:formulaRef>
                      </c:ext>
                    </c:extLst>
                    <c:strCache>
                      <c:ptCount val="4"/>
                      <c:pt idx="0">
                        <c:v>SATISFACTORIO</c:v>
                      </c:pt>
                      <c:pt idx="1">
                        <c:v>ALERTA</c:v>
                      </c:pt>
                      <c:pt idx="2">
                        <c:v>INSATISFACTORIO</c:v>
                      </c:pt>
                      <c:pt idx="3">
                        <c:v>META RETIRADA</c:v>
                      </c:pt>
                    </c:strCache>
                  </c:strRef>
                </c:cat>
                <c:val>
                  <c:numRef>
                    <c:extLst xmlns:c15="http://schemas.microsoft.com/office/drawing/2012/chart">
                      <c:ext xmlns:c15="http://schemas.microsoft.com/office/drawing/2012/chart" uri="{02D57815-91ED-43cb-92C2-25804820EDAC}">
                        <c15:formulaRef>
                          <c15:sqref>'Informe PAAC 2'!$B$19:$E$19</c15:sqref>
                        </c15:formulaRef>
                      </c:ext>
                    </c:extLst>
                    <c:numCache>
                      <c:formatCode>General</c:formatCode>
                      <c:ptCount val="4"/>
                      <c:pt idx="0">
                        <c:v>1</c:v>
                      </c:pt>
                      <c:pt idx="2">
                        <c:v>2</c:v>
                      </c:pt>
                      <c:pt idx="3">
                        <c:v>1</c:v>
                      </c:pt>
                    </c:numCache>
                  </c:numRef>
                </c:val>
                <c:extLst xmlns:c15="http://schemas.microsoft.com/office/drawing/2012/chart">
                  <c:ext xmlns:c16="http://schemas.microsoft.com/office/drawing/2014/chart" uri="{C3380CC4-5D6E-409C-BE32-E72D297353CC}">
                    <c16:uniqueId val="{00000008-E4E0-49E3-85C7-68C497443D33}"/>
                  </c:ext>
                </c:extLst>
              </c15:ser>
            </c15:filteredPieSeries>
            <c15:filteredPieSeries>
              <c15:ser>
                <c:idx val="6"/>
                <c:order val="6"/>
                <c:tx>
                  <c:strRef>
                    <c:extLst xmlns:c15="http://schemas.microsoft.com/office/drawing/2012/chart">
                      <c:ext xmlns:c15="http://schemas.microsoft.com/office/drawing/2012/chart" uri="{02D57815-91ED-43cb-92C2-25804820EDAC}">
                        <c15:formulaRef>
                          <c15:sqref>'Informe PAAC 2'!$A$21</c15:sqref>
                        </c15:formulaRef>
                      </c:ext>
                    </c:extLst>
                    <c:strCache>
                      <c:ptCount val="1"/>
                      <c:pt idx="0">
                        <c:v>Total general</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43-E4E0-49E3-85C7-68C497443D33}"/>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45-E4E0-49E3-85C7-68C497443D33}"/>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47-E4E0-49E3-85C7-68C497443D33}"/>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49-E4E0-49E3-85C7-68C497443D33}"/>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43-E4E0-49E3-85C7-68C497443D33}"/>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45-E4E0-49E3-85C7-68C497443D33}"/>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47-E4E0-49E3-85C7-68C497443D33}"/>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49-E4E0-49E3-85C7-68C497443D33}"/>
                      </c:ext>
                    </c:extLst>
                  </c:dLbl>
                  <c:spPr>
                    <a:noFill/>
                    <a:ln>
                      <a:noFill/>
                    </a:ln>
                    <a:effectLst/>
                  </c:sp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'Informe PAAC 2'!$B$14:$E$14</c15:sqref>
                        </c15:formulaRef>
                      </c:ext>
                    </c:extLst>
                    <c:strCache>
                      <c:ptCount val="4"/>
                      <c:pt idx="0">
                        <c:v>SATISFACTORIO</c:v>
                      </c:pt>
                      <c:pt idx="1">
                        <c:v>ALERTA</c:v>
                      </c:pt>
                      <c:pt idx="2">
                        <c:v>INSATISFACTORIO</c:v>
                      </c:pt>
                      <c:pt idx="3">
                        <c:v>META RETIRADA</c:v>
                      </c:pt>
                    </c:strCache>
                  </c:strRef>
                </c:cat>
                <c:val>
                  <c:numRef>
                    <c:extLst xmlns:c15="http://schemas.microsoft.com/office/drawing/2012/chart">
                      <c:ext xmlns:c15="http://schemas.microsoft.com/office/drawing/2012/chart" uri="{02D57815-91ED-43cb-92C2-25804820EDAC}">
                        <c15:formulaRef>
                          <c15:sqref>'Informe PAAC 2'!$B$21:$E$21</c15:sqref>
                        </c15:formulaRef>
                      </c:ext>
                    </c:extLst>
                    <c:numCache>
                      <c:formatCode>General</c:formatCode>
                      <c:ptCount val="4"/>
                      <c:pt idx="0">
                        <c:v>15</c:v>
                      </c:pt>
                      <c:pt idx="1">
                        <c:v>3</c:v>
                      </c:pt>
                      <c:pt idx="2">
                        <c:v>5</c:v>
                      </c:pt>
                      <c:pt idx="3">
                        <c:v>3</c:v>
                      </c:pt>
                    </c:numCache>
                  </c:numRef>
                </c:val>
                <c:extLst xmlns:c15="http://schemas.microsoft.com/office/drawing/2012/chart">
                  <c:ext xmlns:c16="http://schemas.microsoft.com/office/drawing/2014/chart" uri="{C3380CC4-5D6E-409C-BE32-E72D297353CC}">
                    <c16:uniqueId val="{0000004A-E4E0-49E3-85C7-68C497443D33}"/>
                  </c:ext>
                </c:extLst>
              </c15:ser>
            </c15:filteredPieSeries>
          </c:ext>
        </c:extLst>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CO"/>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CO" sz="1400"/>
              <a:t>TOTAL</a:t>
            </a:r>
            <a:r>
              <a:rPr lang="es-CO" sz="1400" baseline="0"/>
              <a:t> PAAC</a:t>
            </a:r>
            <a:endParaRPr lang="es-CO" sz="1400"/>
          </a:p>
        </c:rich>
      </c:tx>
      <c:layout>
        <c:manualLayout>
          <c:xMode val="edge"/>
          <c:yMode val="edge"/>
          <c:x val="0.42465971187282664"/>
          <c:y val="4.456824512534819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6"/>
          <c:order val="6"/>
          <c:tx>
            <c:strRef>
              <c:f>'Informe PAAC 2'!$A$21</c:f>
              <c:strCache>
                <c:ptCount val="1"/>
                <c:pt idx="0">
                  <c:v>Total general</c:v>
                </c:pt>
              </c:strCache>
              <c:extLst xmlns:c15="http://schemas.microsoft.com/office/drawing/2012/chart"/>
            </c:strRef>
          </c:tx>
          <c:dPt>
            <c:idx val="0"/>
            <c:bubble3D val="0"/>
            <c:spPr>
              <a:solidFill>
                <a:srgbClr val="92D05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43-0672-485D-A50A-50F994AE96E7}"/>
              </c:ext>
            </c:extLst>
          </c:dPt>
          <c:dPt>
            <c:idx val="1"/>
            <c:bubble3D val="0"/>
            <c:spPr>
              <a:solidFill>
                <a:srgbClr val="FFC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45-0672-485D-A50A-50F994AE96E7}"/>
              </c:ext>
            </c:extLst>
          </c:dPt>
          <c:dPt>
            <c:idx val="2"/>
            <c:bubble3D val="0"/>
            <c:spPr>
              <a:solidFill>
                <a:srgbClr val="FF1919"/>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47-0672-485D-A50A-50F994AE96E7}"/>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c:ext xmlns:c16="http://schemas.microsoft.com/office/drawing/2014/chart" uri="{C3380CC4-5D6E-409C-BE32-E72D297353CC}">
                  <c16:uniqueId val="{00000043-0672-485D-A50A-50F994AE96E7}"/>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c:ext xmlns:c16="http://schemas.microsoft.com/office/drawing/2014/chart" uri="{C3380CC4-5D6E-409C-BE32-E72D297353CC}">
                  <c16:uniqueId val="{00000045-0672-485D-A50A-50F994AE96E7}"/>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c:ext xmlns:c16="http://schemas.microsoft.com/office/drawing/2014/chart" uri="{C3380CC4-5D6E-409C-BE32-E72D297353CC}">
                  <c16:uniqueId val="{00000047-0672-485D-A50A-50F994AE96E7}"/>
                </c:ext>
              </c:extLst>
            </c:dLbl>
            <c:spPr>
              <a:noFill/>
              <a:ln>
                <a:noFill/>
              </a:ln>
              <a:effectLst/>
            </c:sp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f>'Informe PAAC 2'!$B$14:$E$14</c:f>
              <c:strCache>
                <c:ptCount val="4"/>
                <c:pt idx="0">
                  <c:v>SATISFACTORIO</c:v>
                </c:pt>
                <c:pt idx="1">
                  <c:v>ALERTA</c:v>
                </c:pt>
                <c:pt idx="2">
                  <c:v>INSATISFACTORIO</c:v>
                </c:pt>
                <c:pt idx="3">
                  <c:v>META RETIRADA</c:v>
                </c:pt>
              </c:strCache>
              <c:extLst xmlns:c15="http://schemas.microsoft.com/office/drawing/2012/chart"/>
            </c:strRef>
          </c:cat>
          <c:val>
            <c:numRef>
              <c:f>'Informe PAAC 2'!$B$21:$D$21</c:f>
              <c:numCache>
                <c:formatCode>General</c:formatCode>
                <c:ptCount val="3"/>
                <c:pt idx="0">
                  <c:v>15</c:v>
                </c:pt>
                <c:pt idx="1">
                  <c:v>3</c:v>
                </c:pt>
                <c:pt idx="2">
                  <c:v>5</c:v>
                </c:pt>
              </c:numCache>
            </c:numRef>
          </c:val>
          <c:extLst>
            <c:ext xmlns:c16="http://schemas.microsoft.com/office/drawing/2014/chart" uri="{C3380CC4-5D6E-409C-BE32-E72D297353CC}">
              <c16:uniqueId val="{0000004A-0672-485D-A50A-50F994AE96E7}"/>
            </c:ext>
          </c:extLst>
        </c:ser>
        <c:dLbls>
          <c:showLegendKey val="0"/>
          <c:showVal val="0"/>
          <c:showCatName val="0"/>
          <c:showSerName val="0"/>
          <c:showPercent val="1"/>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'Informe PAAC 2'!$A$15</c15:sqref>
                        </c15:formulaRef>
                      </c:ext>
                    </c:extLst>
                    <c:strCache>
                      <c:ptCount val="1"/>
                      <c:pt idx="0">
                        <c:v>PAAC - COMPONENTE 1: GESTIÓN DEL RIESGO DE CORRUPCIÓN - MAPA DE RIESGOS DE CORRUPCIÓN</c:v>
                      </c:pt>
                    </c:strCache>
                  </c:strRef>
                </c:tx>
                <c:dPt>
                  <c:idx val="0"/>
                  <c:bubble3D val="0"/>
                  <c:spPr>
                    <a:solidFill>
                      <a:srgbClr val="92D05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0672-485D-A50A-50F994AE96E7}"/>
                    </c:ext>
                  </c:extLst>
                </c:dPt>
                <c:dPt>
                  <c:idx val="1"/>
                  <c:bubble3D val="0"/>
                  <c:spPr>
                    <a:solidFill>
                      <a:srgbClr val="FFC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C-0672-485D-A50A-50F994AE96E7}"/>
                    </c:ext>
                  </c:extLst>
                </c:dPt>
                <c:dPt>
                  <c:idx val="2"/>
                  <c:bubble3D val="0"/>
                  <c:spPr>
                    <a:solidFill>
                      <a:srgbClr val="FF1919"/>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E-0672-485D-A50A-50F994AE96E7}"/>
                    </c:ext>
                  </c:extLst>
                </c:dPt>
                <c:dPt>
                  <c:idx val="3"/>
                  <c:bubble3D val="0"/>
                  <c:spPr>
                    <a:solidFill>
                      <a:srgbClr val="E7E6E6">
                        <a:lumMod val="90000"/>
                      </a:srgb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0-0672-485D-A50A-50F994AE96E7}"/>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c:ext xmlns:c16="http://schemas.microsoft.com/office/drawing/2014/chart" uri="{C3380CC4-5D6E-409C-BE32-E72D297353CC}">
                        <c16:uniqueId val="{0000000A-0672-485D-A50A-50F994AE96E7}"/>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c:ext xmlns:c16="http://schemas.microsoft.com/office/drawing/2014/chart" uri="{C3380CC4-5D6E-409C-BE32-E72D297353CC}">
                        <c16:uniqueId val="{0000000C-0672-485D-A50A-50F994AE96E7}"/>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c:ext xmlns:c16="http://schemas.microsoft.com/office/drawing/2014/chart" uri="{C3380CC4-5D6E-409C-BE32-E72D297353CC}">
                        <c16:uniqueId val="{0000000E-0672-485D-A50A-50F994AE96E7}"/>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c:ext xmlns:c16="http://schemas.microsoft.com/office/drawing/2014/chart" uri="{C3380CC4-5D6E-409C-BE32-E72D297353CC}">
                        <c16:uniqueId val="{00000010-0672-485D-A50A-50F994AE96E7}"/>
                      </c:ext>
                    </c:extLst>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c:ext xmlns:c16="http://schemas.microsoft.com/office/drawing/2014/chart" uri="{C3380CC4-5D6E-409C-BE32-E72D297353CC}">
                        <c16:uniqueId val="{0000000E-F3C4-4E83-97D9-581C632F2404}"/>
                      </c:ext>
                    </c:extLst>
                  </c:dLbl>
                  <c:dLbl>
                    <c:idx val="5"/>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c:ext xmlns:c16="http://schemas.microsoft.com/office/drawing/2014/chart" uri="{C3380CC4-5D6E-409C-BE32-E72D297353CC}">
                        <c16:uniqueId val="{0000000F-F3C4-4E83-97D9-581C632F2404}"/>
                      </c:ext>
                    </c:extLst>
                  </c:dLbl>
                  <c:dLbl>
                    <c:idx val="6"/>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c:ext xmlns:c16="http://schemas.microsoft.com/office/drawing/2014/chart" uri="{C3380CC4-5D6E-409C-BE32-E72D297353CC}">
                        <c16:uniqueId val="{00000010-F3C4-4E83-97D9-581C632F2404}"/>
                      </c:ext>
                    </c:extLst>
                  </c:dLbl>
                  <c:spPr>
                    <a:noFill/>
                    <a:ln>
                      <a:noFill/>
                    </a:ln>
                    <a:effectLst/>
                  </c:sp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'Informe PAAC 2'!$B$14:$E$14</c15:sqref>
                        </c15:formulaRef>
                      </c:ext>
                    </c:extLst>
                    <c:strCache>
                      <c:ptCount val="4"/>
                      <c:pt idx="0">
                        <c:v>SATISFACTORIO</c:v>
                      </c:pt>
                      <c:pt idx="1">
                        <c:v>ALERTA</c:v>
                      </c:pt>
                      <c:pt idx="2">
                        <c:v>INSATISFACTORIO</c:v>
                      </c:pt>
                      <c:pt idx="3">
                        <c:v>META RETIRADA</c:v>
                      </c:pt>
                    </c:strCache>
                  </c:strRef>
                </c:cat>
                <c:val>
                  <c:numRef>
                    <c:extLst>
                      <c:ext uri="{02D57815-91ED-43cb-92C2-25804820EDAC}">
                        <c15:formulaRef>
                          <c15:sqref>'Informe PAAC 2'!$B$15:$E$15</c15:sqref>
                        </c15:formulaRef>
                      </c:ext>
                    </c:extLst>
                    <c:numCache>
                      <c:formatCode>General</c:formatCode>
                      <c:ptCount val="4"/>
                      <c:pt idx="0">
                        <c:v>2</c:v>
                      </c:pt>
                      <c:pt idx="2">
                        <c:v>1</c:v>
                      </c:pt>
                      <c:pt idx="3">
                        <c:v>1</c:v>
                      </c:pt>
                    </c:numCache>
                  </c:numRef>
                </c:val>
                <c:extLst>
                  <c:ext xmlns:c16="http://schemas.microsoft.com/office/drawing/2014/chart" uri="{C3380CC4-5D6E-409C-BE32-E72D297353CC}">
                    <c16:uniqueId val="{00000014-0672-485D-A50A-50F994AE96E7}"/>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'Informe PAAC 2'!$A$16</c15:sqref>
                        </c15:formulaRef>
                      </c:ext>
                    </c:extLst>
                    <c:strCache>
                      <c:ptCount val="1"/>
                      <c:pt idx="0">
                        <c:v>PAAC - COMPONENTE 2: RACIONALIZACIÓN DE TRÁMITES</c:v>
                      </c:pt>
                    </c:strCache>
                  </c:strRef>
                </c:tx>
                <c:dPt>
                  <c:idx val="0"/>
                  <c:bubble3D val="0"/>
                  <c:spPr>
                    <a:solidFill>
                      <a:srgbClr val="92D05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16-0672-485D-A50A-50F994AE96E7}"/>
                    </c:ext>
                  </c:extLst>
                </c:dPt>
                <c:dPt>
                  <c:idx val="1"/>
                  <c:bubble3D val="0"/>
                  <c:spPr>
                    <a:solidFill>
                      <a:srgbClr val="FFC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18-0672-485D-A50A-50F994AE96E7}"/>
                    </c:ext>
                  </c:extLst>
                </c:dPt>
                <c:dPt>
                  <c:idx val="2"/>
                  <c:bubble3D val="0"/>
                  <c:spPr>
                    <a:solidFill>
                      <a:srgbClr val="FF1919"/>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1A-0672-485D-A50A-50F994AE96E7}"/>
                    </c:ext>
                  </c:extLst>
                </c:dPt>
                <c:dPt>
                  <c:idx val="3"/>
                  <c:bubble3D val="0"/>
                  <c:spPr>
                    <a:solidFill>
                      <a:srgbClr val="E7E6E6">
                        <a:lumMod val="90000"/>
                      </a:srgb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1C-0672-485D-A50A-50F994AE96E7}"/>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16-0672-485D-A50A-50F994AE96E7}"/>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18-0672-485D-A50A-50F994AE96E7}"/>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1A-0672-485D-A50A-50F994AE96E7}"/>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1C-0672-485D-A50A-50F994AE96E7}"/>
                      </c:ext>
                    </c:extLst>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19-F3C4-4E83-97D9-581C632F2404}"/>
                      </c:ext>
                    </c:extLst>
                  </c:dLbl>
                  <c:dLbl>
                    <c:idx val="5"/>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1A-F3C4-4E83-97D9-581C632F2404}"/>
                      </c:ext>
                    </c:extLst>
                  </c:dLbl>
                  <c:dLbl>
                    <c:idx val="6"/>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1B-F3C4-4E83-97D9-581C632F2404}"/>
                      </c:ext>
                    </c:extLst>
                  </c:dLbl>
                  <c:spPr>
                    <a:noFill/>
                    <a:ln>
                      <a:noFill/>
                    </a:ln>
                    <a:effectLst/>
                  </c:sp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'Informe PAAC 2'!$B$14:$E$14</c15:sqref>
                        </c15:formulaRef>
                      </c:ext>
                    </c:extLst>
                    <c:strCache>
                      <c:ptCount val="4"/>
                      <c:pt idx="0">
                        <c:v>SATISFACTORIO</c:v>
                      </c:pt>
                      <c:pt idx="1">
                        <c:v>ALERTA</c:v>
                      </c:pt>
                      <c:pt idx="2">
                        <c:v>INSATISFACTORIO</c:v>
                      </c:pt>
                      <c:pt idx="3">
                        <c:v>META RETIRADA</c:v>
                      </c:pt>
                    </c:strCache>
                  </c:strRef>
                </c:cat>
                <c:val>
                  <c:numRef>
                    <c:extLst xmlns:c15="http://schemas.microsoft.com/office/drawing/2012/chart">
                      <c:ext xmlns:c15="http://schemas.microsoft.com/office/drawing/2012/chart" uri="{02D57815-91ED-43cb-92C2-25804820EDAC}">
                        <c15:formulaRef>
                          <c15:sqref>'Informe PAAC 2'!$B$16:$E$16</c15:sqref>
                        </c15:formulaRef>
                      </c:ext>
                    </c:extLst>
                    <c:numCache>
                      <c:formatCode>General</c:formatCode>
                      <c:ptCount val="4"/>
                      <c:pt idx="0">
                        <c:v>1</c:v>
                      </c:pt>
                    </c:numCache>
                  </c:numRef>
                </c:val>
                <c:extLst xmlns:c15="http://schemas.microsoft.com/office/drawing/2012/chart">
                  <c:ext xmlns:c16="http://schemas.microsoft.com/office/drawing/2014/chart" uri="{C3380CC4-5D6E-409C-BE32-E72D297353CC}">
                    <c16:uniqueId val="{00000020-0672-485D-A50A-50F994AE96E7}"/>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'Informe PAAC 2'!$A$17</c15:sqref>
                        </c15:formulaRef>
                      </c:ext>
                    </c:extLst>
                    <c:strCache>
                      <c:ptCount val="1"/>
                      <c:pt idx="0">
                        <c:v>PAAC - COMPONENTE 3: RENDICIÓN DE CUENTAS</c:v>
                      </c:pt>
                    </c:strCache>
                  </c:strRef>
                </c:tx>
                <c:dPt>
                  <c:idx val="0"/>
                  <c:bubble3D val="0"/>
                  <c:spPr>
                    <a:solidFill>
                      <a:srgbClr val="92D05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22-0672-485D-A50A-50F994AE96E7}"/>
                    </c:ext>
                  </c:extLst>
                </c:dPt>
                <c:dPt>
                  <c:idx val="1"/>
                  <c:bubble3D val="0"/>
                  <c:spPr>
                    <a:solidFill>
                      <a:srgbClr val="FFC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24-0672-485D-A50A-50F994AE96E7}"/>
                    </c:ext>
                  </c:extLst>
                </c:dPt>
                <c:dPt>
                  <c:idx val="2"/>
                  <c:bubble3D val="0"/>
                  <c:spPr>
                    <a:solidFill>
                      <a:srgbClr val="FF1919"/>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26-0672-485D-A50A-50F994AE96E7}"/>
                    </c:ext>
                  </c:extLst>
                </c:dPt>
                <c:dPt>
                  <c:idx val="3"/>
                  <c:bubble3D val="0"/>
                  <c:spPr>
                    <a:solidFill>
                      <a:srgbClr val="E7E6E6">
                        <a:lumMod val="90000"/>
                      </a:srgb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28-0672-485D-A50A-50F994AE96E7}"/>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22-0672-485D-A50A-50F994AE96E7}"/>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24-0672-485D-A50A-50F994AE96E7}"/>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26-0672-485D-A50A-50F994AE96E7}"/>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28-0672-485D-A50A-50F994AE96E7}"/>
                      </c:ext>
                    </c:extLst>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24-F3C4-4E83-97D9-581C632F2404}"/>
                      </c:ext>
                    </c:extLst>
                  </c:dLbl>
                  <c:dLbl>
                    <c:idx val="5"/>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25-F3C4-4E83-97D9-581C632F2404}"/>
                      </c:ext>
                    </c:extLst>
                  </c:dLbl>
                  <c:dLbl>
                    <c:idx val="6"/>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26-F3C4-4E83-97D9-581C632F2404}"/>
                      </c:ext>
                    </c:extLst>
                  </c:dLbl>
                  <c:spPr>
                    <a:noFill/>
                    <a:ln>
                      <a:noFill/>
                    </a:ln>
                    <a:effectLst/>
                  </c:sp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'Informe PAAC 2'!$B$14:$E$14</c15:sqref>
                        </c15:formulaRef>
                      </c:ext>
                    </c:extLst>
                    <c:strCache>
                      <c:ptCount val="4"/>
                      <c:pt idx="0">
                        <c:v>SATISFACTORIO</c:v>
                      </c:pt>
                      <c:pt idx="1">
                        <c:v>ALERTA</c:v>
                      </c:pt>
                      <c:pt idx="2">
                        <c:v>INSATISFACTORIO</c:v>
                      </c:pt>
                      <c:pt idx="3">
                        <c:v>META RETIRADA</c:v>
                      </c:pt>
                    </c:strCache>
                  </c:strRef>
                </c:cat>
                <c:val>
                  <c:numRef>
                    <c:extLst xmlns:c15="http://schemas.microsoft.com/office/drawing/2012/chart">
                      <c:ext xmlns:c15="http://schemas.microsoft.com/office/drawing/2012/chart" uri="{02D57815-91ED-43cb-92C2-25804820EDAC}">
                        <c15:formulaRef>
                          <c15:sqref>'Informe PAAC 2'!$B$17:$E$17</c15:sqref>
                        </c15:formulaRef>
                      </c:ext>
                    </c:extLst>
                    <c:numCache>
                      <c:formatCode>General</c:formatCode>
                      <c:ptCount val="4"/>
                      <c:pt idx="0">
                        <c:v>6</c:v>
                      </c:pt>
                      <c:pt idx="2">
                        <c:v>1</c:v>
                      </c:pt>
                      <c:pt idx="3">
                        <c:v>1</c:v>
                      </c:pt>
                    </c:numCache>
                  </c:numRef>
                </c:val>
                <c:extLst xmlns:c15="http://schemas.microsoft.com/office/drawing/2012/chart">
                  <c:ext xmlns:c16="http://schemas.microsoft.com/office/drawing/2014/chart" uri="{C3380CC4-5D6E-409C-BE32-E72D297353CC}">
                    <c16:uniqueId val="{0000002C-0672-485D-A50A-50F994AE96E7}"/>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'Informe PAAC 2'!$A$18</c15:sqref>
                        </c15:formulaRef>
                      </c:ext>
                    </c:extLst>
                    <c:strCache>
                      <c:ptCount val="1"/>
                      <c:pt idx="0">
                        <c:v>PAAC - COMPONENTE 4: ATENCIÓN AL CIUDADANO</c:v>
                      </c:pt>
                    </c:strCache>
                  </c:strRef>
                </c:tx>
                <c:dPt>
                  <c:idx val="0"/>
                  <c:bubble3D val="0"/>
                  <c:spPr>
                    <a:solidFill>
                      <a:srgbClr val="92D05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2E-0672-485D-A50A-50F994AE96E7}"/>
                    </c:ext>
                  </c:extLst>
                </c:dPt>
                <c:dPt>
                  <c:idx val="1"/>
                  <c:bubble3D val="0"/>
                  <c:spPr>
                    <a:solidFill>
                      <a:srgbClr val="FFC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30-0672-485D-A50A-50F994AE96E7}"/>
                    </c:ext>
                  </c:extLst>
                </c:dPt>
                <c:dPt>
                  <c:idx val="2"/>
                  <c:bubble3D val="0"/>
                  <c:spPr>
                    <a:solidFill>
                      <a:srgbClr val="FF1919"/>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32-0672-485D-A50A-50F994AE96E7}"/>
                    </c:ext>
                  </c:extLst>
                </c:dPt>
                <c:dPt>
                  <c:idx val="3"/>
                  <c:bubble3D val="0"/>
                  <c:spPr>
                    <a:solidFill>
                      <a:srgbClr val="E7E6E6">
                        <a:lumMod val="90000"/>
                      </a:srgb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34-0672-485D-A50A-50F994AE96E7}"/>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2E-0672-485D-A50A-50F994AE96E7}"/>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30-0672-485D-A50A-50F994AE96E7}"/>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32-0672-485D-A50A-50F994AE96E7}"/>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34-0672-485D-A50A-50F994AE96E7}"/>
                      </c:ext>
                    </c:extLst>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2F-F3C4-4E83-97D9-581C632F2404}"/>
                      </c:ext>
                    </c:extLst>
                  </c:dLbl>
                  <c:dLbl>
                    <c:idx val="5"/>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30-F3C4-4E83-97D9-581C632F2404}"/>
                      </c:ext>
                    </c:extLst>
                  </c:dLbl>
                  <c:dLbl>
                    <c:idx val="6"/>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31-F3C4-4E83-97D9-581C632F2404}"/>
                      </c:ext>
                    </c:extLst>
                  </c:dLbl>
                  <c:spPr>
                    <a:noFill/>
                    <a:ln>
                      <a:noFill/>
                    </a:ln>
                    <a:effectLst/>
                  </c:sp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'Informe PAAC 2'!$B$14:$E$14</c15:sqref>
                        </c15:formulaRef>
                      </c:ext>
                    </c:extLst>
                    <c:strCache>
                      <c:ptCount val="4"/>
                      <c:pt idx="0">
                        <c:v>SATISFACTORIO</c:v>
                      </c:pt>
                      <c:pt idx="1">
                        <c:v>ALERTA</c:v>
                      </c:pt>
                      <c:pt idx="2">
                        <c:v>INSATISFACTORIO</c:v>
                      </c:pt>
                      <c:pt idx="3">
                        <c:v>META RETIRADA</c:v>
                      </c:pt>
                    </c:strCache>
                  </c:strRef>
                </c:cat>
                <c:val>
                  <c:numRef>
                    <c:extLst xmlns:c15="http://schemas.microsoft.com/office/drawing/2012/chart">
                      <c:ext xmlns:c15="http://schemas.microsoft.com/office/drawing/2012/chart" uri="{02D57815-91ED-43cb-92C2-25804820EDAC}">
                        <c15:formulaRef>
                          <c15:sqref>'Informe PAAC 2'!$B$18:$E$18</c15:sqref>
                        </c15:formulaRef>
                      </c:ext>
                    </c:extLst>
                    <c:numCache>
                      <c:formatCode>General</c:formatCode>
                      <c:ptCount val="4"/>
                      <c:pt idx="0">
                        <c:v>3</c:v>
                      </c:pt>
                      <c:pt idx="1">
                        <c:v>3</c:v>
                      </c:pt>
                      <c:pt idx="2">
                        <c:v>1</c:v>
                      </c:pt>
                    </c:numCache>
                  </c:numRef>
                </c:val>
                <c:extLst xmlns:c15="http://schemas.microsoft.com/office/drawing/2012/chart">
                  <c:ext xmlns:c16="http://schemas.microsoft.com/office/drawing/2014/chart" uri="{C3380CC4-5D6E-409C-BE32-E72D297353CC}">
                    <c16:uniqueId val="{00000038-0672-485D-A50A-50F994AE96E7}"/>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'Informe PAAC 2'!$A$19</c15:sqref>
                        </c15:formulaRef>
                      </c:ext>
                    </c:extLst>
                    <c:strCache>
                      <c:ptCount val="1"/>
                      <c:pt idx="0">
                        <c:v>PAAC - COMPONENTE 5: TRANSPARENCIA Y ACCESO DE LA INFORMACIÓN</c:v>
                      </c:pt>
                    </c:strCache>
                  </c:strRef>
                </c:tx>
                <c:dPt>
                  <c:idx val="0"/>
                  <c:bubble3D val="0"/>
                  <c:spPr>
                    <a:solidFill>
                      <a:srgbClr val="92D05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3A-0672-485D-A50A-50F994AE96E7}"/>
                    </c:ext>
                  </c:extLst>
                </c:dPt>
                <c:dPt>
                  <c:idx val="1"/>
                  <c:bubble3D val="0"/>
                  <c:spPr>
                    <a:solidFill>
                      <a:srgbClr val="FFC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3C-0672-485D-A50A-50F994AE96E7}"/>
                    </c:ext>
                  </c:extLst>
                </c:dPt>
                <c:dPt>
                  <c:idx val="2"/>
                  <c:bubble3D val="0"/>
                  <c:spPr>
                    <a:solidFill>
                      <a:srgbClr val="FF1919"/>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3E-0672-485D-A50A-50F994AE96E7}"/>
                    </c:ext>
                  </c:extLst>
                </c:dPt>
                <c:dPt>
                  <c:idx val="3"/>
                  <c:bubble3D val="0"/>
                  <c:spPr>
                    <a:solidFill>
                      <a:srgbClr val="E7E6E6">
                        <a:lumMod val="90000"/>
                      </a:srgb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40-0672-485D-A50A-50F994AE96E7}"/>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3A-0672-485D-A50A-50F994AE96E7}"/>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3C-0672-485D-A50A-50F994AE96E7}"/>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3E-0672-485D-A50A-50F994AE96E7}"/>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40-0672-485D-A50A-50F994AE96E7}"/>
                      </c:ext>
                    </c:extLst>
                  </c:dLbl>
                  <c:spPr>
                    <a:noFill/>
                    <a:ln>
                      <a:noFill/>
                    </a:ln>
                    <a:effectLst/>
                  </c:sp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'Informe PAAC 2'!$B$14:$E$14</c15:sqref>
                        </c15:formulaRef>
                      </c:ext>
                    </c:extLst>
                    <c:strCache>
                      <c:ptCount val="4"/>
                      <c:pt idx="0">
                        <c:v>SATISFACTORIO</c:v>
                      </c:pt>
                      <c:pt idx="1">
                        <c:v>ALERTA</c:v>
                      </c:pt>
                      <c:pt idx="2">
                        <c:v>INSATISFACTORIO</c:v>
                      </c:pt>
                      <c:pt idx="3">
                        <c:v>META RETIRADA</c:v>
                      </c:pt>
                    </c:strCache>
                  </c:strRef>
                </c:cat>
                <c:val>
                  <c:numRef>
                    <c:extLst xmlns:c15="http://schemas.microsoft.com/office/drawing/2012/chart">
                      <c:ext xmlns:c15="http://schemas.microsoft.com/office/drawing/2012/chart" uri="{02D57815-91ED-43cb-92C2-25804820EDAC}">
                        <c15:formulaRef>
                          <c15:sqref>'Informe PAAC 2'!$B$19:$E$19</c15:sqref>
                        </c15:formulaRef>
                      </c:ext>
                    </c:extLst>
                    <c:numCache>
                      <c:formatCode>General</c:formatCode>
                      <c:ptCount val="4"/>
                      <c:pt idx="0">
                        <c:v>1</c:v>
                      </c:pt>
                      <c:pt idx="2">
                        <c:v>2</c:v>
                      </c:pt>
                      <c:pt idx="3">
                        <c:v>1</c:v>
                      </c:pt>
                    </c:numCache>
                  </c:numRef>
                </c:val>
                <c:extLst xmlns:c15="http://schemas.microsoft.com/office/drawing/2012/chart">
                  <c:ext xmlns:c16="http://schemas.microsoft.com/office/drawing/2014/chart" uri="{C3380CC4-5D6E-409C-BE32-E72D297353CC}">
                    <c16:uniqueId val="{00000041-0672-485D-A50A-50F994AE96E7}"/>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'Informe PAAC 2'!$A$20</c15:sqref>
                        </c15:formulaRef>
                      </c:ext>
                    </c:extLst>
                    <c:strCache>
                      <c:ptCount val="1"/>
                      <c:pt idx="0">
                        <c:v>PAAC - COMPONENTE 6: INICIATIVAS ADICIONALES</c:v>
                      </c:pt>
                    </c:strCache>
                  </c:strRef>
                </c:tx>
                <c:dPt>
                  <c:idx val="0"/>
                  <c:bubble3D val="0"/>
                  <c:spPr>
                    <a:solidFill>
                      <a:srgbClr val="92D05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01-0672-485D-A50A-50F994AE96E7}"/>
                    </c:ext>
                  </c:extLst>
                </c:dPt>
                <c:dPt>
                  <c:idx val="1"/>
                  <c:bubble3D val="0"/>
                  <c:spPr>
                    <a:solidFill>
                      <a:srgbClr val="FFC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03-0672-485D-A50A-50F994AE96E7}"/>
                    </c:ext>
                  </c:extLst>
                </c:dPt>
                <c:dPt>
                  <c:idx val="2"/>
                  <c:bubble3D val="0"/>
                  <c:spPr>
                    <a:solidFill>
                      <a:srgbClr val="FF1919"/>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05-0672-485D-A50A-50F994AE96E7}"/>
                    </c:ext>
                  </c:extLst>
                </c:dPt>
                <c:dPt>
                  <c:idx val="3"/>
                  <c:bubble3D val="0"/>
                  <c:spPr>
                    <a:solidFill>
                      <a:srgbClr val="E7E6E6">
                        <a:lumMod val="90000"/>
                      </a:srgb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07-0672-485D-A50A-50F994AE96E7}"/>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01-0672-485D-A50A-50F994AE96E7}"/>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03-0672-485D-A50A-50F994AE96E7}"/>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05-0672-485D-A50A-50F994AE96E7}"/>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07-0672-485D-A50A-50F994AE96E7}"/>
                      </c:ext>
                    </c:extLst>
                  </c:dLbl>
                  <c:spPr>
                    <a:noFill/>
                    <a:ln>
                      <a:noFill/>
                    </a:ln>
                    <a:effectLst/>
                  </c:sp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'Informe PAAC 2'!$B$14:$E$14</c15:sqref>
                        </c15:formulaRef>
                      </c:ext>
                    </c:extLst>
                    <c:strCache>
                      <c:ptCount val="4"/>
                      <c:pt idx="0">
                        <c:v>SATISFACTORIO</c:v>
                      </c:pt>
                      <c:pt idx="1">
                        <c:v>ALERTA</c:v>
                      </c:pt>
                      <c:pt idx="2">
                        <c:v>INSATISFACTORIO</c:v>
                      </c:pt>
                      <c:pt idx="3">
                        <c:v>META RETIRADA</c:v>
                      </c:pt>
                    </c:strCache>
                  </c:strRef>
                </c:cat>
                <c:val>
                  <c:numRef>
                    <c:extLst xmlns:c15="http://schemas.microsoft.com/office/drawing/2012/chart">
                      <c:ext xmlns:c15="http://schemas.microsoft.com/office/drawing/2012/chart" uri="{02D57815-91ED-43cb-92C2-25804820EDAC}">
                        <c15:formulaRef>
                          <c15:sqref>'Informe PAAC 2'!$B$20:$E$20</c15:sqref>
                        </c15:formulaRef>
                      </c:ext>
                    </c:extLst>
                    <c:numCache>
                      <c:formatCode>General</c:formatCode>
                      <c:ptCount val="4"/>
                      <c:pt idx="0">
                        <c:v>2</c:v>
                      </c:pt>
                    </c:numCache>
                  </c:numRef>
                </c:val>
                <c:extLst xmlns:c15="http://schemas.microsoft.com/office/drawing/2012/chart">
                  <c:ext xmlns:c16="http://schemas.microsoft.com/office/drawing/2014/chart" uri="{C3380CC4-5D6E-409C-BE32-E72D297353CC}">
                    <c16:uniqueId val="{00000008-0672-485D-A50A-50F994AE96E7}"/>
                  </c:ext>
                </c:extLst>
              </c15:ser>
            </c15:filteredPieSeries>
          </c:ext>
        </c:extLst>
      </c:pie3DChart>
      <c:spPr>
        <a:noFill/>
        <a:ln>
          <a:noFill/>
        </a:ln>
        <a:effectLst/>
      </c:spPr>
    </c:plotArea>
    <c:legend>
      <c:legendPos val="r"/>
      <c:layout>
        <c:manualLayout>
          <c:xMode val="edge"/>
          <c:yMode val="edge"/>
          <c:x val="0.76610676273513501"/>
          <c:y val="0.36739002332229365"/>
          <c:w val="0.1623582149101705"/>
          <c:h val="0.25069813348540348"/>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sz="1600" b="1" i="0" baseline="0">
                <a:solidFill>
                  <a:sysClr val="windowText" lastClr="000000"/>
                </a:solidFill>
                <a:effectLst/>
                <a:latin typeface="Arial" panose="020B0604020202020204" pitchFamily="34" charset="0"/>
                <a:cs typeface="Arial" panose="020B0604020202020204" pitchFamily="34" charset="0"/>
              </a:rPr>
              <a:t>MISIONAL</a:t>
            </a:r>
          </a:p>
        </c:rich>
      </c:tx>
      <c:layout>
        <c:manualLayout>
          <c:xMode val="edge"/>
          <c:yMode val="edge"/>
          <c:x val="0.35822800729012394"/>
          <c:y val="0.10504032627667714"/>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CO"/>
        </a:p>
      </c:txPr>
    </c:title>
    <c:autoTitleDeleted val="0"/>
    <c:plotArea>
      <c:layout>
        <c:manualLayout>
          <c:layoutTarget val="inner"/>
          <c:xMode val="edge"/>
          <c:yMode val="edge"/>
          <c:x val="0.2159502759680697"/>
          <c:y val="0.20454573764632719"/>
          <c:w val="0.59380724152653253"/>
          <c:h val="0.73271752696454162"/>
        </c:manualLayout>
      </c:layout>
      <c:doughnutChart>
        <c:varyColors val="1"/>
        <c:ser>
          <c:idx val="0"/>
          <c:order val="0"/>
          <c:tx>
            <c:strRef>
              <c:f>'avance g'!$A$83</c:f>
              <c:strCache>
                <c:ptCount val="1"/>
                <c:pt idx="0">
                  <c:v>Data Prep:</c:v>
                </c:pt>
              </c:strCache>
            </c:strRef>
          </c:tx>
          <c:explosion val="1"/>
          <c:dPt>
            <c:idx val="0"/>
            <c:bubble3D val="0"/>
            <c:spPr>
              <a:solidFill>
                <a:schemeClr val="tx2">
                  <a:lumMod val="20000"/>
                  <a:lumOff val="80000"/>
                </a:schemeClr>
              </a:solidFill>
              <a:ln w="19050">
                <a:solidFill>
                  <a:schemeClr val="bg1"/>
                </a:solidFill>
              </a:ln>
              <a:effectLst/>
            </c:spPr>
            <c:extLst>
              <c:ext xmlns:c16="http://schemas.microsoft.com/office/drawing/2014/chart" uri="{C3380CC4-5D6E-409C-BE32-E72D297353CC}">
                <c16:uniqueId val="{00000001-DE91-4C81-B929-C47130D05C8A}"/>
              </c:ext>
            </c:extLst>
          </c:dPt>
          <c:dPt>
            <c:idx val="1"/>
            <c:bubble3D val="0"/>
            <c:spPr>
              <a:solidFill>
                <a:srgbClr val="FF1919"/>
              </a:solidFill>
              <a:ln w="19050">
                <a:solidFill>
                  <a:schemeClr val="lt1"/>
                </a:solidFill>
              </a:ln>
              <a:effectLst/>
            </c:spPr>
            <c:extLst>
              <c:ext xmlns:c16="http://schemas.microsoft.com/office/drawing/2014/chart" uri="{C3380CC4-5D6E-409C-BE32-E72D297353CC}">
                <c16:uniqueId val="{00000003-DE91-4C81-B929-C47130D05C8A}"/>
              </c:ext>
            </c:extLst>
          </c:dPt>
          <c:cat>
            <c:strRef>
              <c:f>'avance g'!$A$85:$A$86</c:f>
              <c:strCache>
                <c:ptCount val="2"/>
                <c:pt idx="0">
                  <c:v>Remainder</c:v>
                </c:pt>
                <c:pt idx="1">
                  <c:v>Percentage</c:v>
                </c:pt>
              </c:strCache>
            </c:strRef>
          </c:cat>
          <c:val>
            <c:numRef>
              <c:f>'avance g'!$B$85:$B$86</c:f>
              <c:numCache>
                <c:formatCode>0%</c:formatCode>
                <c:ptCount val="2"/>
                <c:pt idx="0">
                  <c:v>0.57000000000000006</c:v>
                </c:pt>
                <c:pt idx="1">
                  <c:v>0.43</c:v>
                </c:pt>
              </c:numCache>
            </c:numRef>
          </c:val>
          <c:extLst>
            <c:ext xmlns:c16="http://schemas.microsoft.com/office/drawing/2014/chart" uri="{C3380CC4-5D6E-409C-BE32-E72D297353CC}">
              <c16:uniqueId val="{00000004-DE91-4C81-B929-C47130D05C8A}"/>
            </c:ext>
          </c:extLst>
        </c:ser>
        <c:dLbls>
          <c:showLegendKey val="0"/>
          <c:showVal val="0"/>
          <c:showCatName val="0"/>
          <c:showSerName val="0"/>
          <c:showPercent val="0"/>
          <c:showBubbleSize val="0"/>
          <c:showLeaderLines val="1"/>
        </c:dLbls>
        <c:firstSliceAng val="0"/>
        <c:holeSize val="74"/>
      </c:doughnutChart>
      <c:scatterChart>
        <c:scatterStyle val="lineMarker"/>
        <c:varyColors val="0"/>
        <c:ser>
          <c:idx val="1"/>
          <c:order val="1"/>
          <c:tx>
            <c:strRef>
              <c:f>'avance g'!$A$88</c:f>
              <c:strCache>
                <c:ptCount val="1"/>
                <c:pt idx="0">
                  <c:v>End points</c:v>
                </c:pt>
              </c:strCache>
            </c:strRef>
          </c:tx>
          <c:spPr>
            <a:ln w="25400" cap="rnd">
              <a:noFill/>
              <a:round/>
            </a:ln>
            <a:effectLst/>
          </c:spPr>
          <c:marker>
            <c:symbol val="circle"/>
            <c:size val="30"/>
            <c:spPr>
              <a:solidFill>
                <a:srgbClr val="FF1919"/>
              </a:solidFill>
              <a:ln w="9525">
                <a:noFill/>
              </a:ln>
              <a:effectLst/>
            </c:spPr>
          </c:marker>
          <c:xVal>
            <c:numRef>
              <c:f>'avance g'!$A$90:$A$91</c:f>
              <c:numCache>
                <c:formatCode>General</c:formatCode>
                <c:ptCount val="2"/>
                <c:pt idx="0">
                  <c:v>0</c:v>
                </c:pt>
                <c:pt idx="1">
                  <c:v>-0.40597400895578817</c:v>
                </c:pt>
              </c:numCache>
            </c:numRef>
          </c:xVal>
          <c:yVal>
            <c:numRef>
              <c:f>'avance g'!$B$90:$B$91</c:f>
              <c:numCache>
                <c:formatCode>General</c:formatCode>
                <c:ptCount val="2"/>
                <c:pt idx="0">
                  <c:v>1</c:v>
                </c:pt>
                <c:pt idx="1">
                  <c:v>-0.91388462294338113</c:v>
                </c:pt>
              </c:numCache>
            </c:numRef>
          </c:yVal>
          <c:smooth val="0"/>
          <c:extLst>
            <c:ext xmlns:c16="http://schemas.microsoft.com/office/drawing/2014/chart" uri="{C3380CC4-5D6E-409C-BE32-E72D297353CC}">
              <c16:uniqueId val="{00000005-DE91-4C81-B929-C47130D05C8A}"/>
            </c:ext>
          </c:extLst>
        </c:ser>
        <c:dLbls>
          <c:showLegendKey val="0"/>
          <c:showVal val="0"/>
          <c:showCatName val="0"/>
          <c:showSerName val="0"/>
          <c:showPercent val="0"/>
          <c:showBubbleSize val="0"/>
        </c:dLbls>
        <c:axId val="224563968"/>
        <c:axId val="224557696"/>
      </c:scatterChart>
      <c:valAx>
        <c:axId val="224557696"/>
        <c:scaling>
          <c:orientation val="minMax"/>
          <c:max val="1.1500000000000001"/>
          <c:min val="-1.1500000000000001"/>
        </c:scaling>
        <c:delete val="1"/>
        <c:axPos val="l"/>
        <c:numFmt formatCode="General" sourceLinked="1"/>
        <c:majorTickMark val="out"/>
        <c:minorTickMark val="none"/>
        <c:tickLblPos val="nextTo"/>
        <c:crossAx val="224563968"/>
        <c:crosses val="autoZero"/>
        <c:crossBetween val="midCat"/>
      </c:valAx>
      <c:valAx>
        <c:axId val="224563968"/>
        <c:scaling>
          <c:orientation val="minMax"/>
          <c:max val="1.1500000000000001"/>
          <c:min val="-1.1500000000000001"/>
        </c:scaling>
        <c:delete val="1"/>
        <c:axPos val="b"/>
        <c:numFmt formatCode="General" sourceLinked="1"/>
        <c:majorTickMark val="out"/>
        <c:minorTickMark val="none"/>
        <c:tickLblPos val="nextTo"/>
        <c:crossAx val="22455769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sz="1600" b="1" i="0" baseline="0">
                <a:solidFill>
                  <a:sysClr val="windowText" lastClr="000000"/>
                </a:solidFill>
                <a:effectLst/>
                <a:latin typeface="Arial" panose="020B0604020202020204" pitchFamily="34" charset="0"/>
                <a:cs typeface="Arial" panose="020B0604020202020204" pitchFamily="34" charset="0"/>
              </a:rPr>
              <a:t>AVANCE EN PLAN DE ACCIÓN INSTITUCIONAL </a:t>
            </a:r>
          </a:p>
          <a:p>
            <a:pPr>
              <a:defRPr>
                <a:solidFill>
                  <a:sysClr val="windowText" lastClr="000000"/>
                </a:solidFill>
              </a:defRPr>
            </a:pPr>
            <a:r>
              <a:rPr lang="en-US" sz="1600" b="1" i="0" baseline="0">
                <a:solidFill>
                  <a:sysClr val="windowText" lastClr="000000"/>
                </a:solidFill>
                <a:effectLst/>
                <a:latin typeface="Arial" panose="020B0604020202020204" pitchFamily="34" charset="0"/>
                <a:cs typeface="Arial" panose="020B0604020202020204" pitchFamily="34" charset="0"/>
              </a:rPr>
              <a:t>ENE-SEP 2020</a:t>
            </a:r>
          </a:p>
        </c:rich>
      </c:tx>
      <c:layout>
        <c:manualLayout>
          <c:xMode val="edge"/>
          <c:yMode val="edge"/>
          <c:x val="0.20099642987230557"/>
          <c:y val="6.586745406824147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CO"/>
        </a:p>
      </c:txPr>
    </c:title>
    <c:autoTitleDeleted val="0"/>
    <c:plotArea>
      <c:layout>
        <c:manualLayout>
          <c:layoutTarget val="inner"/>
          <c:xMode val="edge"/>
          <c:yMode val="edge"/>
          <c:x val="0.2159502759680697"/>
          <c:y val="0.20454573764632719"/>
          <c:w val="0.59380724152653253"/>
          <c:h val="0.73271752696454162"/>
        </c:manualLayout>
      </c:layout>
      <c:doughnutChart>
        <c:varyColors val="1"/>
        <c:ser>
          <c:idx val="0"/>
          <c:order val="0"/>
          <c:tx>
            <c:strRef>
              <c:f>'avance g EFICIENCIA'!$A$8</c:f>
              <c:strCache>
                <c:ptCount val="1"/>
                <c:pt idx="0">
                  <c:v>Fill</c:v>
                </c:pt>
              </c:strCache>
            </c:strRef>
          </c:tx>
          <c:spPr>
            <a:ln>
              <a:noFill/>
            </a:ln>
          </c:spPr>
          <c:dPt>
            <c:idx val="0"/>
            <c:bubble3D val="0"/>
            <c:spPr>
              <a:solidFill>
                <a:schemeClr val="bg2"/>
              </a:solidFill>
              <a:ln w="19050">
                <a:noFill/>
              </a:ln>
              <a:effectLst/>
            </c:spPr>
            <c:extLst>
              <c:ext xmlns:c16="http://schemas.microsoft.com/office/drawing/2014/chart" uri="{C3380CC4-5D6E-409C-BE32-E72D297353CC}">
                <c16:uniqueId val="{00000001-E709-4EFE-9D29-1E6D76F3C059}"/>
              </c:ext>
            </c:extLst>
          </c:dPt>
          <c:dPt>
            <c:idx val="1"/>
            <c:bubble3D val="0"/>
            <c:spPr>
              <a:solidFill>
                <a:srgbClr val="FF1919"/>
              </a:solidFill>
              <a:ln w="22225">
                <a:noFill/>
              </a:ln>
              <a:effectLst/>
            </c:spPr>
            <c:extLst>
              <c:ext xmlns:c16="http://schemas.microsoft.com/office/drawing/2014/chart" uri="{C3380CC4-5D6E-409C-BE32-E72D297353CC}">
                <c16:uniqueId val="{00000003-E709-4EFE-9D29-1E6D76F3C059}"/>
              </c:ext>
            </c:extLst>
          </c:dPt>
          <c:cat>
            <c:strRef>
              <c:f>'avance g EFICIENCIA'!$A$9:$A$10</c:f>
              <c:strCache>
                <c:ptCount val="2"/>
                <c:pt idx="0">
                  <c:v>Remainder</c:v>
                </c:pt>
                <c:pt idx="1">
                  <c:v>Percentage</c:v>
                </c:pt>
              </c:strCache>
            </c:strRef>
          </c:cat>
          <c:val>
            <c:numRef>
              <c:f>'avance g EFICIENCIA'!$B$9:$B$10</c:f>
              <c:numCache>
                <c:formatCode>0%</c:formatCode>
                <c:ptCount val="2"/>
                <c:pt idx="0">
                  <c:v>0.21999999999999997</c:v>
                </c:pt>
                <c:pt idx="1">
                  <c:v>0.78</c:v>
                </c:pt>
              </c:numCache>
            </c:numRef>
          </c:val>
          <c:extLst>
            <c:ext xmlns:c16="http://schemas.microsoft.com/office/drawing/2014/chart" uri="{C3380CC4-5D6E-409C-BE32-E72D297353CC}">
              <c16:uniqueId val="{00000004-E709-4EFE-9D29-1E6D76F3C059}"/>
            </c:ext>
          </c:extLst>
        </c:ser>
        <c:dLbls>
          <c:showLegendKey val="0"/>
          <c:showVal val="0"/>
          <c:showCatName val="0"/>
          <c:showSerName val="0"/>
          <c:showPercent val="0"/>
          <c:showBubbleSize val="0"/>
          <c:showLeaderLines val="1"/>
        </c:dLbls>
        <c:firstSliceAng val="0"/>
        <c:holeSize val="74"/>
      </c:doughnutChart>
      <c:scatterChart>
        <c:scatterStyle val="lineMarker"/>
        <c:varyColors val="0"/>
        <c:ser>
          <c:idx val="1"/>
          <c:order val="1"/>
          <c:tx>
            <c:strRef>
              <c:f>'avance g EFICIENCIA'!$A$12</c:f>
              <c:strCache>
                <c:ptCount val="1"/>
                <c:pt idx="0">
                  <c:v>End points</c:v>
                </c:pt>
              </c:strCache>
            </c:strRef>
          </c:tx>
          <c:spPr>
            <a:ln w="28575" cap="rnd">
              <a:noFill/>
              <a:round/>
            </a:ln>
            <a:effectLst/>
          </c:spPr>
          <c:marker>
            <c:symbol val="circle"/>
            <c:size val="30"/>
            <c:spPr>
              <a:solidFill>
                <a:srgbClr val="FF1919"/>
              </a:solidFill>
              <a:ln w="9525">
                <a:noFill/>
              </a:ln>
              <a:effectLst/>
            </c:spPr>
          </c:marker>
          <c:dPt>
            <c:idx val="0"/>
            <c:marker>
              <c:symbol val="circle"/>
              <c:size val="30"/>
              <c:spPr>
                <a:solidFill>
                  <a:srgbClr val="FF1919"/>
                </a:solidFill>
                <a:ln w="9525">
                  <a:noFill/>
                </a:ln>
                <a:effectLst/>
              </c:spPr>
            </c:marker>
            <c:bubble3D val="0"/>
            <c:extLst>
              <c:ext xmlns:c16="http://schemas.microsoft.com/office/drawing/2014/chart" uri="{C3380CC4-5D6E-409C-BE32-E72D297353CC}">
                <c16:uniqueId val="{00000005-E709-4EFE-9D29-1E6D76F3C059}"/>
              </c:ext>
            </c:extLst>
          </c:dPt>
          <c:dPt>
            <c:idx val="1"/>
            <c:marker>
              <c:symbol val="circle"/>
              <c:size val="30"/>
              <c:spPr>
                <a:solidFill>
                  <a:srgbClr val="FF1919"/>
                </a:solidFill>
                <a:ln w="9525">
                  <a:noFill/>
                </a:ln>
                <a:effectLst/>
              </c:spPr>
            </c:marker>
            <c:bubble3D val="0"/>
            <c:extLst>
              <c:ext xmlns:c16="http://schemas.microsoft.com/office/drawing/2014/chart" uri="{C3380CC4-5D6E-409C-BE32-E72D297353CC}">
                <c16:uniqueId val="{00000006-E709-4EFE-9D29-1E6D76F3C059}"/>
              </c:ext>
            </c:extLst>
          </c:dPt>
          <c:xVal>
            <c:numRef>
              <c:f>'avance g EFICIENCIA'!$A$14:$A$15</c:f>
              <c:numCache>
                <c:formatCode>General</c:formatCode>
                <c:ptCount val="2"/>
                <c:pt idx="0">
                  <c:v>0</c:v>
                </c:pt>
                <c:pt idx="1">
                  <c:v>0.9836456194123494</c:v>
                </c:pt>
              </c:numCache>
            </c:numRef>
          </c:xVal>
          <c:yVal>
            <c:numRef>
              <c:f>'avance g EFICIENCIA'!$B$14:$B$15</c:f>
              <c:numCache>
                <c:formatCode>General</c:formatCode>
                <c:ptCount val="2"/>
                <c:pt idx="0">
                  <c:v>1</c:v>
                </c:pt>
                <c:pt idx="1">
                  <c:v>0.18011467294725228</c:v>
                </c:pt>
              </c:numCache>
            </c:numRef>
          </c:yVal>
          <c:smooth val="0"/>
          <c:extLst>
            <c:ext xmlns:c16="http://schemas.microsoft.com/office/drawing/2014/chart" uri="{C3380CC4-5D6E-409C-BE32-E72D297353CC}">
              <c16:uniqueId val="{00000007-E709-4EFE-9D29-1E6D76F3C059}"/>
            </c:ext>
          </c:extLst>
        </c:ser>
        <c:dLbls>
          <c:showLegendKey val="0"/>
          <c:showVal val="0"/>
          <c:showCatName val="0"/>
          <c:showSerName val="0"/>
          <c:showPercent val="0"/>
          <c:showBubbleSize val="0"/>
        </c:dLbls>
        <c:axId val="224504064"/>
        <c:axId val="224502528"/>
      </c:scatterChart>
      <c:valAx>
        <c:axId val="224502528"/>
        <c:scaling>
          <c:orientation val="minMax"/>
          <c:max val="1.1500000000000001"/>
          <c:min val="-1.1500000000000001"/>
        </c:scaling>
        <c:delete val="1"/>
        <c:axPos val="l"/>
        <c:numFmt formatCode="General" sourceLinked="1"/>
        <c:majorTickMark val="out"/>
        <c:minorTickMark val="none"/>
        <c:tickLblPos val="nextTo"/>
        <c:crossAx val="224504064"/>
        <c:crosses val="autoZero"/>
        <c:crossBetween val="midCat"/>
      </c:valAx>
      <c:valAx>
        <c:axId val="224504064"/>
        <c:scaling>
          <c:orientation val="minMax"/>
          <c:max val="1.1500000000000001"/>
          <c:min val="-1.1500000000000001"/>
        </c:scaling>
        <c:delete val="1"/>
        <c:axPos val="b"/>
        <c:numFmt formatCode="General" sourceLinked="1"/>
        <c:majorTickMark val="out"/>
        <c:minorTickMark val="none"/>
        <c:tickLblPos val="nextTo"/>
        <c:crossAx val="2245025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sz="1600" b="1" i="0" baseline="0">
                <a:solidFill>
                  <a:sysClr val="windowText" lastClr="000000"/>
                </a:solidFill>
                <a:effectLst/>
                <a:latin typeface="Arial" panose="020B0604020202020204" pitchFamily="34" charset="0"/>
                <a:cs typeface="Arial" panose="020B0604020202020204" pitchFamily="34" charset="0"/>
              </a:rPr>
              <a:t>EVALUACIÓN</a:t>
            </a:r>
          </a:p>
        </c:rich>
      </c:tx>
      <c:layout>
        <c:manualLayout>
          <c:xMode val="edge"/>
          <c:yMode val="edge"/>
          <c:x val="0.35822800729012394"/>
          <c:y val="0.10504032627667714"/>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CO"/>
        </a:p>
      </c:txPr>
    </c:title>
    <c:autoTitleDeleted val="0"/>
    <c:plotArea>
      <c:layout>
        <c:manualLayout>
          <c:layoutTarget val="inner"/>
          <c:xMode val="edge"/>
          <c:yMode val="edge"/>
          <c:x val="0.2159502759680697"/>
          <c:y val="0.20454573764632719"/>
          <c:w val="0.59380724152653253"/>
          <c:h val="0.73271752696454162"/>
        </c:manualLayout>
      </c:layout>
      <c:doughnutChart>
        <c:varyColors val="1"/>
        <c:ser>
          <c:idx val="0"/>
          <c:order val="0"/>
          <c:tx>
            <c:strRef>
              <c:f>'avance g EFICIENCIA'!$A$59</c:f>
              <c:strCache>
                <c:ptCount val="1"/>
                <c:pt idx="0">
                  <c:v>Fill</c:v>
                </c:pt>
              </c:strCache>
            </c:strRef>
          </c:tx>
          <c:explosion val="1"/>
          <c:dPt>
            <c:idx val="0"/>
            <c:bubble3D val="0"/>
            <c:spPr>
              <a:solidFill>
                <a:schemeClr val="tx2">
                  <a:lumMod val="20000"/>
                  <a:lumOff val="80000"/>
                </a:schemeClr>
              </a:solidFill>
              <a:ln w="19050">
                <a:solidFill>
                  <a:schemeClr val="lt1"/>
                </a:solidFill>
              </a:ln>
              <a:effectLst/>
            </c:spPr>
            <c:extLst>
              <c:ext xmlns:c16="http://schemas.microsoft.com/office/drawing/2014/chart" uri="{C3380CC4-5D6E-409C-BE32-E72D297353CC}">
                <c16:uniqueId val="{00000001-0D28-4995-8B63-B14AD0000450}"/>
              </c:ext>
            </c:extLst>
          </c:dPt>
          <c:dPt>
            <c:idx val="1"/>
            <c:bubble3D val="0"/>
            <c:explosion val="0"/>
            <c:spPr>
              <a:solidFill>
                <a:srgbClr val="00B050"/>
              </a:solidFill>
              <a:ln w="19050">
                <a:solidFill>
                  <a:schemeClr val="lt1"/>
                </a:solidFill>
              </a:ln>
              <a:effectLst/>
            </c:spPr>
            <c:extLst>
              <c:ext xmlns:c16="http://schemas.microsoft.com/office/drawing/2014/chart" uri="{C3380CC4-5D6E-409C-BE32-E72D297353CC}">
                <c16:uniqueId val="{00000003-0D28-4995-8B63-B14AD0000450}"/>
              </c:ext>
            </c:extLst>
          </c:dPt>
          <c:cat>
            <c:strRef>
              <c:f>'avance g EFICIENCIA'!$A$9:$A$10</c:f>
              <c:strCache>
                <c:ptCount val="2"/>
                <c:pt idx="0">
                  <c:v>Remainder</c:v>
                </c:pt>
                <c:pt idx="1">
                  <c:v>Percentage</c:v>
                </c:pt>
              </c:strCache>
            </c:strRef>
          </c:cat>
          <c:val>
            <c:numRef>
              <c:f>'avance g EFICIENCIA'!$B$60:$B$61</c:f>
              <c:numCache>
                <c:formatCode>0%</c:formatCode>
                <c:ptCount val="2"/>
                <c:pt idx="0">
                  <c:v>0</c:v>
                </c:pt>
                <c:pt idx="1">
                  <c:v>1</c:v>
                </c:pt>
              </c:numCache>
            </c:numRef>
          </c:val>
          <c:extLst>
            <c:ext xmlns:c16="http://schemas.microsoft.com/office/drawing/2014/chart" uri="{C3380CC4-5D6E-409C-BE32-E72D297353CC}">
              <c16:uniqueId val="{00000004-0D28-4995-8B63-B14AD0000450}"/>
            </c:ext>
          </c:extLst>
        </c:ser>
        <c:dLbls>
          <c:showLegendKey val="0"/>
          <c:showVal val="0"/>
          <c:showCatName val="0"/>
          <c:showSerName val="0"/>
          <c:showPercent val="0"/>
          <c:showBubbleSize val="0"/>
          <c:showLeaderLines val="1"/>
        </c:dLbls>
        <c:firstSliceAng val="0"/>
        <c:holeSize val="74"/>
      </c:doughnutChart>
      <c:scatterChart>
        <c:scatterStyle val="lineMarker"/>
        <c:varyColors val="0"/>
        <c:ser>
          <c:idx val="1"/>
          <c:order val="1"/>
          <c:tx>
            <c:strRef>
              <c:f>'avance g EFICIENCIA'!$A$63</c:f>
              <c:strCache>
                <c:ptCount val="1"/>
                <c:pt idx="0">
                  <c:v>End points</c:v>
                </c:pt>
              </c:strCache>
            </c:strRef>
          </c:tx>
          <c:spPr>
            <a:ln w="25400" cap="rnd">
              <a:noFill/>
              <a:round/>
            </a:ln>
            <a:effectLst/>
          </c:spPr>
          <c:marker>
            <c:symbol val="circle"/>
            <c:size val="30"/>
            <c:spPr>
              <a:solidFill>
                <a:srgbClr val="00B050"/>
              </a:solidFill>
              <a:ln w="9525">
                <a:noFill/>
              </a:ln>
              <a:effectLst/>
            </c:spPr>
          </c:marker>
          <c:xVal>
            <c:numRef>
              <c:f>'avance g EFICIENCIA'!$A$65:$A$66</c:f>
              <c:numCache>
                <c:formatCode>General</c:formatCode>
                <c:ptCount val="2"/>
                <c:pt idx="0">
                  <c:v>0</c:v>
                </c:pt>
                <c:pt idx="1">
                  <c:v>2.45029690981724E-16</c:v>
                </c:pt>
              </c:numCache>
            </c:numRef>
          </c:xVal>
          <c:yVal>
            <c:numRef>
              <c:f>'avance g EFICIENCIA'!$B$65:$B$66</c:f>
              <c:numCache>
                <c:formatCode>General</c:formatCode>
                <c:ptCount val="2"/>
                <c:pt idx="0">
                  <c:v>1</c:v>
                </c:pt>
                <c:pt idx="1">
                  <c:v>1</c:v>
                </c:pt>
              </c:numCache>
            </c:numRef>
          </c:yVal>
          <c:smooth val="0"/>
          <c:extLst>
            <c:ext xmlns:c16="http://schemas.microsoft.com/office/drawing/2014/chart" uri="{C3380CC4-5D6E-409C-BE32-E72D297353CC}">
              <c16:uniqueId val="{00000005-0D28-4995-8B63-B14AD0000450}"/>
            </c:ext>
          </c:extLst>
        </c:ser>
        <c:dLbls>
          <c:showLegendKey val="0"/>
          <c:showVal val="0"/>
          <c:showCatName val="0"/>
          <c:showSerName val="0"/>
          <c:showPercent val="0"/>
          <c:showBubbleSize val="0"/>
        </c:dLbls>
        <c:axId val="224563968"/>
        <c:axId val="224557696"/>
      </c:scatterChart>
      <c:valAx>
        <c:axId val="224557696"/>
        <c:scaling>
          <c:orientation val="minMax"/>
          <c:max val="1.1500000000000001"/>
          <c:min val="-1.1500000000000001"/>
        </c:scaling>
        <c:delete val="1"/>
        <c:axPos val="l"/>
        <c:numFmt formatCode="General" sourceLinked="1"/>
        <c:majorTickMark val="out"/>
        <c:minorTickMark val="none"/>
        <c:tickLblPos val="nextTo"/>
        <c:crossAx val="224563968"/>
        <c:crosses val="autoZero"/>
        <c:crossBetween val="midCat"/>
      </c:valAx>
      <c:valAx>
        <c:axId val="224563968"/>
        <c:scaling>
          <c:orientation val="minMax"/>
          <c:max val="1.1500000000000001"/>
          <c:min val="-1.1500000000000001"/>
        </c:scaling>
        <c:delete val="1"/>
        <c:axPos val="b"/>
        <c:numFmt formatCode="General" sourceLinked="1"/>
        <c:majorTickMark val="out"/>
        <c:minorTickMark val="none"/>
        <c:tickLblPos val="nextTo"/>
        <c:crossAx val="22455769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sz="1600" b="1" i="0" baseline="0">
                <a:solidFill>
                  <a:sysClr val="windowText" lastClr="000000"/>
                </a:solidFill>
                <a:effectLst/>
                <a:latin typeface="Arial" panose="020B0604020202020204" pitchFamily="34" charset="0"/>
                <a:cs typeface="Arial" panose="020B0604020202020204" pitchFamily="34" charset="0"/>
              </a:rPr>
              <a:t>TRANSVERSAL</a:t>
            </a:r>
          </a:p>
        </c:rich>
      </c:tx>
      <c:layout>
        <c:manualLayout>
          <c:xMode val="edge"/>
          <c:yMode val="edge"/>
          <c:x val="0.33340196875046829"/>
          <c:y val="0.10504032627667714"/>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CO"/>
        </a:p>
      </c:txPr>
    </c:title>
    <c:autoTitleDeleted val="0"/>
    <c:plotArea>
      <c:layout>
        <c:manualLayout>
          <c:layoutTarget val="inner"/>
          <c:xMode val="edge"/>
          <c:yMode val="edge"/>
          <c:x val="0.2159502759680697"/>
          <c:y val="0.20454573764632719"/>
          <c:w val="0.59380724152653253"/>
          <c:h val="0.73271752696454162"/>
        </c:manualLayout>
      </c:layout>
      <c:doughnutChart>
        <c:varyColors val="1"/>
        <c:ser>
          <c:idx val="0"/>
          <c:order val="0"/>
          <c:tx>
            <c:strRef>
              <c:f>'avance g EFICIENCIA'!$A$110</c:f>
              <c:strCache>
                <c:ptCount val="1"/>
                <c:pt idx="0">
                  <c:v>Fill</c:v>
                </c:pt>
              </c:strCache>
            </c:strRef>
          </c:tx>
          <c:explosion val="1"/>
          <c:dPt>
            <c:idx val="0"/>
            <c:bubble3D val="0"/>
            <c:spPr>
              <a:solidFill>
                <a:schemeClr val="tx2">
                  <a:lumMod val="20000"/>
                  <a:lumOff val="80000"/>
                </a:schemeClr>
              </a:solidFill>
              <a:ln w="19050">
                <a:solidFill>
                  <a:schemeClr val="lt1"/>
                </a:solidFill>
              </a:ln>
              <a:effectLst/>
            </c:spPr>
            <c:extLst>
              <c:ext xmlns:c16="http://schemas.microsoft.com/office/drawing/2014/chart" uri="{C3380CC4-5D6E-409C-BE32-E72D297353CC}">
                <c16:uniqueId val="{00000001-E444-4148-8ED2-83A94E31C894}"/>
              </c:ext>
            </c:extLst>
          </c:dPt>
          <c:dPt>
            <c:idx val="1"/>
            <c:bubble3D val="0"/>
            <c:spPr>
              <a:solidFill>
                <a:srgbClr val="00B050"/>
              </a:solidFill>
              <a:ln w="19050">
                <a:solidFill>
                  <a:schemeClr val="lt1"/>
                </a:solidFill>
              </a:ln>
              <a:effectLst/>
            </c:spPr>
            <c:extLst>
              <c:ext xmlns:c16="http://schemas.microsoft.com/office/drawing/2014/chart" uri="{C3380CC4-5D6E-409C-BE32-E72D297353CC}">
                <c16:uniqueId val="{00000003-E444-4148-8ED2-83A94E31C894}"/>
              </c:ext>
            </c:extLst>
          </c:dPt>
          <c:cat>
            <c:strRef>
              <c:f>'avance g EFICIENCIA'!$A$9:$A$10</c:f>
              <c:strCache>
                <c:ptCount val="2"/>
                <c:pt idx="0">
                  <c:v>Remainder</c:v>
                </c:pt>
                <c:pt idx="1">
                  <c:v>Percentage</c:v>
                </c:pt>
              </c:strCache>
            </c:strRef>
          </c:cat>
          <c:val>
            <c:numRef>
              <c:f>'avance g EFICIENCIA'!$B$111:$B$112</c:f>
              <c:numCache>
                <c:formatCode>0%</c:formatCode>
                <c:ptCount val="2"/>
                <c:pt idx="0">
                  <c:v>0.17000000000000004</c:v>
                </c:pt>
                <c:pt idx="1">
                  <c:v>0.83</c:v>
                </c:pt>
              </c:numCache>
            </c:numRef>
          </c:val>
          <c:extLst>
            <c:ext xmlns:c16="http://schemas.microsoft.com/office/drawing/2014/chart" uri="{C3380CC4-5D6E-409C-BE32-E72D297353CC}">
              <c16:uniqueId val="{00000004-E444-4148-8ED2-83A94E31C894}"/>
            </c:ext>
          </c:extLst>
        </c:ser>
        <c:dLbls>
          <c:showLegendKey val="0"/>
          <c:showVal val="0"/>
          <c:showCatName val="0"/>
          <c:showSerName val="0"/>
          <c:showPercent val="0"/>
          <c:showBubbleSize val="0"/>
          <c:showLeaderLines val="1"/>
        </c:dLbls>
        <c:firstSliceAng val="0"/>
        <c:holeSize val="74"/>
      </c:doughnutChart>
      <c:scatterChart>
        <c:scatterStyle val="lineMarker"/>
        <c:varyColors val="0"/>
        <c:ser>
          <c:idx val="1"/>
          <c:order val="1"/>
          <c:tx>
            <c:strRef>
              <c:f>'avance g EFICIENCIA'!$A$114</c:f>
              <c:strCache>
                <c:ptCount val="1"/>
                <c:pt idx="0">
                  <c:v>End points</c:v>
                </c:pt>
              </c:strCache>
            </c:strRef>
          </c:tx>
          <c:spPr>
            <a:ln w="25400" cap="rnd">
              <a:noFill/>
              <a:round/>
            </a:ln>
            <a:effectLst/>
          </c:spPr>
          <c:marker>
            <c:symbol val="circle"/>
            <c:size val="30"/>
            <c:spPr>
              <a:solidFill>
                <a:srgbClr val="00B050"/>
              </a:solidFill>
              <a:ln w="9525">
                <a:noFill/>
              </a:ln>
              <a:effectLst/>
            </c:spPr>
          </c:marker>
          <c:xVal>
            <c:numRef>
              <c:f>'avance g EFICIENCIA'!$A$116:$A$117</c:f>
              <c:numCache>
                <c:formatCode>General</c:formatCode>
                <c:ptCount val="2"/>
                <c:pt idx="0">
                  <c:v>0</c:v>
                </c:pt>
                <c:pt idx="1">
                  <c:v>0.8697658929574249</c:v>
                </c:pt>
              </c:numCache>
            </c:numRef>
          </c:xVal>
          <c:yVal>
            <c:numRef>
              <c:f>'avance g EFICIENCIA'!$B$116:$B$117</c:f>
              <c:numCache>
                <c:formatCode>General</c:formatCode>
                <c:ptCount val="2"/>
                <c:pt idx="0">
                  <c:v>1</c:v>
                </c:pt>
                <c:pt idx="1">
                  <c:v>0.4934645797298659</c:v>
                </c:pt>
              </c:numCache>
            </c:numRef>
          </c:yVal>
          <c:smooth val="0"/>
          <c:extLst>
            <c:ext xmlns:c16="http://schemas.microsoft.com/office/drawing/2014/chart" uri="{C3380CC4-5D6E-409C-BE32-E72D297353CC}">
              <c16:uniqueId val="{00000005-E444-4148-8ED2-83A94E31C894}"/>
            </c:ext>
          </c:extLst>
        </c:ser>
        <c:dLbls>
          <c:showLegendKey val="0"/>
          <c:showVal val="0"/>
          <c:showCatName val="0"/>
          <c:showSerName val="0"/>
          <c:showPercent val="0"/>
          <c:showBubbleSize val="0"/>
        </c:dLbls>
        <c:axId val="225056256"/>
        <c:axId val="225054080"/>
      </c:scatterChart>
      <c:valAx>
        <c:axId val="225054080"/>
        <c:scaling>
          <c:orientation val="minMax"/>
          <c:max val="1.1500000000000001"/>
          <c:min val="-1.1500000000000001"/>
        </c:scaling>
        <c:delete val="1"/>
        <c:axPos val="l"/>
        <c:numFmt formatCode="General" sourceLinked="1"/>
        <c:majorTickMark val="out"/>
        <c:minorTickMark val="none"/>
        <c:tickLblPos val="nextTo"/>
        <c:crossAx val="225056256"/>
        <c:crosses val="autoZero"/>
        <c:crossBetween val="midCat"/>
      </c:valAx>
      <c:valAx>
        <c:axId val="225056256"/>
        <c:scaling>
          <c:orientation val="minMax"/>
          <c:max val="1.1500000000000001"/>
          <c:min val="-1.1500000000000001"/>
        </c:scaling>
        <c:delete val="1"/>
        <c:axPos val="b"/>
        <c:numFmt formatCode="General" sourceLinked="1"/>
        <c:majorTickMark val="out"/>
        <c:minorTickMark val="none"/>
        <c:tickLblPos val="nextTo"/>
        <c:crossAx val="22505408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sz="1600" b="1" i="0" baseline="0">
                <a:solidFill>
                  <a:sysClr val="windowText" lastClr="000000"/>
                </a:solidFill>
                <a:effectLst/>
                <a:latin typeface="Arial" panose="020B0604020202020204" pitchFamily="34" charset="0"/>
                <a:cs typeface="Arial" panose="020B0604020202020204" pitchFamily="34" charset="0"/>
              </a:rPr>
              <a:t>ESTRATÉGICO</a:t>
            </a:r>
          </a:p>
        </c:rich>
      </c:tx>
      <c:layout>
        <c:manualLayout>
          <c:xMode val="edge"/>
          <c:yMode val="edge"/>
          <c:x val="0.34167731493035353"/>
          <c:y val="0.12409267288939008"/>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CO"/>
        </a:p>
      </c:txPr>
    </c:title>
    <c:autoTitleDeleted val="0"/>
    <c:plotArea>
      <c:layout>
        <c:manualLayout>
          <c:layoutTarget val="inner"/>
          <c:xMode val="edge"/>
          <c:yMode val="edge"/>
          <c:x val="0.2159502759680697"/>
          <c:y val="0.20454573764632719"/>
          <c:w val="0.59380724152653253"/>
          <c:h val="0.73271752696454162"/>
        </c:manualLayout>
      </c:layout>
      <c:doughnutChart>
        <c:varyColors val="1"/>
        <c:ser>
          <c:idx val="0"/>
          <c:order val="0"/>
          <c:tx>
            <c:strRef>
              <c:f>'avance g EFICIENCIA'!$A$35</c:f>
              <c:strCache>
                <c:ptCount val="1"/>
                <c:pt idx="0">
                  <c:v>Fill</c:v>
                </c:pt>
              </c:strCache>
            </c:strRef>
          </c:tx>
          <c:explosion val="1"/>
          <c:dPt>
            <c:idx val="0"/>
            <c:bubble3D val="0"/>
            <c:spPr>
              <a:solidFill>
                <a:schemeClr val="tx2">
                  <a:lumMod val="20000"/>
                  <a:lumOff val="80000"/>
                </a:schemeClr>
              </a:solidFill>
              <a:ln w="19050">
                <a:solidFill>
                  <a:schemeClr val="lt1"/>
                </a:solidFill>
              </a:ln>
              <a:effectLst/>
            </c:spPr>
            <c:extLst>
              <c:ext xmlns:c16="http://schemas.microsoft.com/office/drawing/2014/chart" uri="{C3380CC4-5D6E-409C-BE32-E72D297353CC}">
                <c16:uniqueId val="{00000001-3107-4348-AAC0-4A793F405F30}"/>
              </c:ext>
            </c:extLst>
          </c:dPt>
          <c:dPt>
            <c:idx val="1"/>
            <c:bubble3D val="0"/>
            <c:spPr>
              <a:solidFill>
                <a:srgbClr val="FF1919"/>
              </a:solidFill>
              <a:ln w="19050">
                <a:solidFill>
                  <a:schemeClr val="lt1"/>
                </a:solidFill>
              </a:ln>
              <a:effectLst/>
            </c:spPr>
            <c:extLst>
              <c:ext xmlns:c16="http://schemas.microsoft.com/office/drawing/2014/chart" uri="{C3380CC4-5D6E-409C-BE32-E72D297353CC}">
                <c16:uniqueId val="{00000003-3107-4348-AAC0-4A793F405F30}"/>
              </c:ext>
            </c:extLst>
          </c:dPt>
          <c:cat>
            <c:strRef>
              <c:f>'avance g EFICIENCIA'!$A$9:$A$10</c:f>
              <c:strCache>
                <c:ptCount val="2"/>
                <c:pt idx="0">
                  <c:v>Remainder</c:v>
                </c:pt>
                <c:pt idx="1">
                  <c:v>Percentage</c:v>
                </c:pt>
              </c:strCache>
            </c:strRef>
          </c:cat>
          <c:val>
            <c:numRef>
              <c:f>'avance g EFICIENCIA'!$B$36:$B$37</c:f>
              <c:numCache>
                <c:formatCode>0%</c:formatCode>
                <c:ptCount val="2"/>
                <c:pt idx="0">
                  <c:v>0.31999999999999995</c:v>
                </c:pt>
                <c:pt idx="1">
                  <c:v>0.68</c:v>
                </c:pt>
              </c:numCache>
            </c:numRef>
          </c:val>
          <c:extLst>
            <c:ext xmlns:c16="http://schemas.microsoft.com/office/drawing/2014/chart" uri="{C3380CC4-5D6E-409C-BE32-E72D297353CC}">
              <c16:uniqueId val="{00000004-3107-4348-AAC0-4A793F405F30}"/>
            </c:ext>
          </c:extLst>
        </c:ser>
        <c:dLbls>
          <c:showLegendKey val="0"/>
          <c:showVal val="0"/>
          <c:showCatName val="0"/>
          <c:showSerName val="0"/>
          <c:showPercent val="0"/>
          <c:showBubbleSize val="0"/>
          <c:showLeaderLines val="1"/>
        </c:dLbls>
        <c:firstSliceAng val="0"/>
        <c:holeSize val="74"/>
      </c:doughnutChart>
      <c:scatterChart>
        <c:scatterStyle val="lineMarker"/>
        <c:varyColors val="0"/>
        <c:ser>
          <c:idx val="1"/>
          <c:order val="1"/>
          <c:tx>
            <c:strRef>
              <c:f>'avance g EFICIENCIA'!$A$39</c:f>
              <c:strCache>
                <c:ptCount val="1"/>
                <c:pt idx="0">
                  <c:v>End points</c:v>
                </c:pt>
              </c:strCache>
            </c:strRef>
          </c:tx>
          <c:spPr>
            <a:ln w="25400" cap="rnd">
              <a:noFill/>
              <a:round/>
            </a:ln>
            <a:effectLst/>
          </c:spPr>
          <c:marker>
            <c:symbol val="circle"/>
            <c:size val="30"/>
            <c:spPr>
              <a:solidFill>
                <a:srgbClr val="FF1919"/>
              </a:solidFill>
              <a:ln w="9525">
                <a:noFill/>
              </a:ln>
              <a:effectLst/>
            </c:spPr>
          </c:marker>
          <c:xVal>
            <c:numRef>
              <c:f>'avance g EFICIENCIA'!$A$41:$A$42</c:f>
              <c:numCache>
                <c:formatCode>General</c:formatCode>
                <c:ptCount val="2"/>
                <c:pt idx="0">
                  <c:v>0</c:v>
                </c:pt>
                <c:pt idx="1">
                  <c:v>0.90306340699773391</c:v>
                </c:pt>
              </c:numCache>
            </c:numRef>
          </c:xVal>
          <c:yVal>
            <c:numRef>
              <c:f>'avance g EFICIENCIA'!$B$41:$B$42</c:f>
              <c:numCache>
                <c:formatCode>General</c:formatCode>
                <c:ptCount val="2"/>
                <c:pt idx="0">
                  <c:v>1</c:v>
                </c:pt>
                <c:pt idx="1">
                  <c:v>-0.42950725598253292</c:v>
                </c:pt>
              </c:numCache>
            </c:numRef>
          </c:yVal>
          <c:smooth val="0"/>
          <c:extLst>
            <c:ext xmlns:c16="http://schemas.microsoft.com/office/drawing/2014/chart" uri="{C3380CC4-5D6E-409C-BE32-E72D297353CC}">
              <c16:uniqueId val="{00000005-3107-4348-AAC0-4A793F405F30}"/>
            </c:ext>
          </c:extLst>
        </c:ser>
        <c:dLbls>
          <c:showLegendKey val="0"/>
          <c:showVal val="0"/>
          <c:showCatName val="0"/>
          <c:showSerName val="0"/>
          <c:showPercent val="0"/>
          <c:showBubbleSize val="0"/>
        </c:dLbls>
        <c:axId val="225107968"/>
        <c:axId val="225101696"/>
      </c:scatterChart>
      <c:valAx>
        <c:axId val="225101696"/>
        <c:scaling>
          <c:orientation val="minMax"/>
          <c:max val="1.1500000000000001"/>
          <c:min val="-1.1500000000000001"/>
        </c:scaling>
        <c:delete val="1"/>
        <c:axPos val="l"/>
        <c:numFmt formatCode="General" sourceLinked="1"/>
        <c:majorTickMark val="out"/>
        <c:minorTickMark val="none"/>
        <c:tickLblPos val="nextTo"/>
        <c:crossAx val="225107968"/>
        <c:crosses val="autoZero"/>
        <c:crossBetween val="midCat"/>
      </c:valAx>
      <c:valAx>
        <c:axId val="225107968"/>
        <c:scaling>
          <c:orientation val="minMax"/>
          <c:max val="1.1500000000000001"/>
          <c:min val="-1.1500000000000001"/>
        </c:scaling>
        <c:delete val="1"/>
        <c:axPos val="b"/>
        <c:numFmt formatCode="General" sourceLinked="1"/>
        <c:majorTickMark val="out"/>
        <c:minorTickMark val="none"/>
        <c:tickLblPos val="nextTo"/>
        <c:crossAx val="22510169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sz="1600" b="1" i="0" baseline="0">
                <a:solidFill>
                  <a:sysClr val="windowText" lastClr="000000"/>
                </a:solidFill>
                <a:effectLst/>
                <a:latin typeface="Arial" panose="020B0604020202020204" pitchFamily="34" charset="0"/>
                <a:cs typeface="Arial" panose="020B0604020202020204" pitchFamily="34" charset="0"/>
              </a:rPr>
              <a:t>MISIONAL</a:t>
            </a:r>
          </a:p>
        </c:rich>
      </c:tx>
      <c:layout>
        <c:manualLayout>
          <c:xMode val="edge"/>
          <c:yMode val="edge"/>
          <c:x val="0.35822800729012394"/>
          <c:y val="0.10504032627667714"/>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CO"/>
        </a:p>
      </c:txPr>
    </c:title>
    <c:autoTitleDeleted val="0"/>
    <c:plotArea>
      <c:layout>
        <c:manualLayout>
          <c:layoutTarget val="inner"/>
          <c:xMode val="edge"/>
          <c:yMode val="edge"/>
          <c:x val="0.2159502759680697"/>
          <c:y val="0.20454573764632719"/>
          <c:w val="0.59380724152653253"/>
          <c:h val="0.73271752696454162"/>
        </c:manualLayout>
      </c:layout>
      <c:doughnutChart>
        <c:varyColors val="1"/>
        <c:ser>
          <c:idx val="0"/>
          <c:order val="0"/>
          <c:tx>
            <c:strRef>
              <c:f>'avance g EFICIENCIA'!$A$83</c:f>
              <c:strCache>
                <c:ptCount val="1"/>
                <c:pt idx="0">
                  <c:v>Data Prep:</c:v>
                </c:pt>
              </c:strCache>
            </c:strRef>
          </c:tx>
          <c:explosion val="1"/>
          <c:dPt>
            <c:idx val="0"/>
            <c:bubble3D val="0"/>
            <c:spPr>
              <a:solidFill>
                <a:schemeClr val="tx2">
                  <a:lumMod val="20000"/>
                  <a:lumOff val="80000"/>
                </a:schemeClr>
              </a:solidFill>
              <a:ln w="19050">
                <a:solidFill>
                  <a:schemeClr val="bg1"/>
                </a:solidFill>
              </a:ln>
              <a:effectLst/>
            </c:spPr>
            <c:extLst>
              <c:ext xmlns:c16="http://schemas.microsoft.com/office/drawing/2014/chart" uri="{C3380CC4-5D6E-409C-BE32-E72D297353CC}">
                <c16:uniqueId val="{00000001-8FFC-4E9D-8A0C-086EA898CC9F}"/>
              </c:ext>
            </c:extLst>
          </c:dPt>
          <c:dPt>
            <c:idx val="1"/>
            <c:bubble3D val="0"/>
            <c:spPr>
              <a:solidFill>
                <a:srgbClr val="00B050"/>
              </a:solidFill>
              <a:ln w="19050">
                <a:solidFill>
                  <a:schemeClr val="lt1"/>
                </a:solidFill>
              </a:ln>
              <a:effectLst/>
            </c:spPr>
            <c:extLst>
              <c:ext xmlns:c16="http://schemas.microsoft.com/office/drawing/2014/chart" uri="{C3380CC4-5D6E-409C-BE32-E72D297353CC}">
                <c16:uniqueId val="{00000003-8FFC-4E9D-8A0C-086EA898CC9F}"/>
              </c:ext>
            </c:extLst>
          </c:dPt>
          <c:cat>
            <c:strRef>
              <c:f>'avance g EFICIENCIA'!$A$85:$A$86</c:f>
              <c:strCache>
                <c:ptCount val="2"/>
                <c:pt idx="0">
                  <c:v>Remainder</c:v>
                </c:pt>
                <c:pt idx="1">
                  <c:v>Percentage</c:v>
                </c:pt>
              </c:strCache>
            </c:strRef>
          </c:cat>
          <c:val>
            <c:numRef>
              <c:f>'avance g EFICIENCIA'!$B$85:$B$86</c:f>
              <c:numCache>
                <c:formatCode>0%</c:formatCode>
                <c:ptCount val="2"/>
                <c:pt idx="0">
                  <c:v>0.18999999999999995</c:v>
                </c:pt>
                <c:pt idx="1">
                  <c:v>0.81</c:v>
                </c:pt>
              </c:numCache>
            </c:numRef>
          </c:val>
          <c:extLst>
            <c:ext xmlns:c16="http://schemas.microsoft.com/office/drawing/2014/chart" uri="{C3380CC4-5D6E-409C-BE32-E72D297353CC}">
              <c16:uniqueId val="{00000004-8FFC-4E9D-8A0C-086EA898CC9F}"/>
            </c:ext>
          </c:extLst>
        </c:ser>
        <c:dLbls>
          <c:showLegendKey val="0"/>
          <c:showVal val="0"/>
          <c:showCatName val="0"/>
          <c:showSerName val="0"/>
          <c:showPercent val="0"/>
          <c:showBubbleSize val="0"/>
          <c:showLeaderLines val="1"/>
        </c:dLbls>
        <c:firstSliceAng val="0"/>
        <c:holeSize val="74"/>
      </c:doughnutChart>
      <c:scatterChart>
        <c:scatterStyle val="lineMarker"/>
        <c:varyColors val="0"/>
        <c:ser>
          <c:idx val="1"/>
          <c:order val="1"/>
          <c:tx>
            <c:strRef>
              <c:f>'avance g EFICIENCIA'!$A$88</c:f>
              <c:strCache>
                <c:ptCount val="1"/>
                <c:pt idx="0">
                  <c:v>End points</c:v>
                </c:pt>
              </c:strCache>
            </c:strRef>
          </c:tx>
          <c:spPr>
            <a:ln w="25400" cap="rnd">
              <a:noFill/>
              <a:round/>
            </a:ln>
            <a:effectLst/>
          </c:spPr>
          <c:marker>
            <c:symbol val="circle"/>
            <c:size val="30"/>
            <c:spPr>
              <a:solidFill>
                <a:srgbClr val="00B050"/>
              </a:solidFill>
              <a:ln w="9525">
                <a:noFill/>
              </a:ln>
              <a:effectLst/>
            </c:spPr>
          </c:marker>
          <c:xVal>
            <c:numRef>
              <c:f>'avance g EFICIENCIA'!$A$90:$A$91</c:f>
              <c:numCache>
                <c:formatCode>General</c:formatCode>
                <c:ptCount val="2"/>
                <c:pt idx="0">
                  <c:v>0</c:v>
                </c:pt>
                <c:pt idx="1">
                  <c:v>0.93449187332347394</c:v>
                </c:pt>
              </c:numCache>
            </c:numRef>
          </c:xVal>
          <c:yVal>
            <c:numRef>
              <c:f>'avance g EFICIENCIA'!$B$90:$B$91</c:f>
              <c:numCache>
                <c:formatCode>General</c:formatCode>
                <c:ptCount val="2"/>
                <c:pt idx="0">
                  <c:v>1</c:v>
                </c:pt>
                <c:pt idx="1">
                  <c:v>0.35598446411660223</c:v>
                </c:pt>
              </c:numCache>
            </c:numRef>
          </c:yVal>
          <c:smooth val="0"/>
          <c:extLst>
            <c:ext xmlns:c16="http://schemas.microsoft.com/office/drawing/2014/chart" uri="{C3380CC4-5D6E-409C-BE32-E72D297353CC}">
              <c16:uniqueId val="{00000005-8FFC-4E9D-8A0C-086EA898CC9F}"/>
            </c:ext>
          </c:extLst>
        </c:ser>
        <c:dLbls>
          <c:showLegendKey val="0"/>
          <c:showVal val="0"/>
          <c:showCatName val="0"/>
          <c:showSerName val="0"/>
          <c:showPercent val="0"/>
          <c:showBubbleSize val="0"/>
        </c:dLbls>
        <c:axId val="224563968"/>
        <c:axId val="224557696"/>
      </c:scatterChart>
      <c:valAx>
        <c:axId val="224557696"/>
        <c:scaling>
          <c:orientation val="minMax"/>
          <c:max val="1.1500000000000001"/>
          <c:min val="-1.1500000000000001"/>
        </c:scaling>
        <c:delete val="1"/>
        <c:axPos val="l"/>
        <c:numFmt formatCode="General" sourceLinked="1"/>
        <c:majorTickMark val="out"/>
        <c:minorTickMark val="none"/>
        <c:tickLblPos val="nextTo"/>
        <c:crossAx val="224563968"/>
        <c:crosses val="autoZero"/>
        <c:crossBetween val="midCat"/>
      </c:valAx>
      <c:valAx>
        <c:axId val="224563968"/>
        <c:scaling>
          <c:orientation val="minMax"/>
          <c:max val="1.1500000000000001"/>
          <c:min val="-1.1500000000000001"/>
        </c:scaling>
        <c:delete val="1"/>
        <c:axPos val="b"/>
        <c:numFmt formatCode="General" sourceLinked="1"/>
        <c:majorTickMark val="out"/>
        <c:minorTickMark val="none"/>
        <c:tickLblPos val="nextTo"/>
        <c:crossAx val="22455769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effectLst/>
                <a:latin typeface="Arial" panose="020B0604020202020204" pitchFamily="34" charset="0"/>
                <a:cs typeface="Arial" panose="020B0604020202020204" pitchFamily="34" charset="0"/>
              </a:rPr>
              <a:t>ORGANIZACIÓN</a:t>
            </a:r>
          </a:p>
        </c:rich>
      </c:tx>
      <c:layout>
        <c:manualLayout>
          <c:xMode val="edge"/>
          <c:yMode val="edge"/>
          <c:x val="0.29469549625713404"/>
          <c:y val="6.347832215298475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2159502759680697"/>
          <c:y val="0.20454573764632719"/>
          <c:w val="0.59380724152653253"/>
          <c:h val="0.73271752696454162"/>
        </c:manualLayout>
      </c:layout>
      <c:doughnutChart>
        <c:varyColors val="1"/>
        <c:ser>
          <c:idx val="0"/>
          <c:order val="0"/>
          <c:tx>
            <c:strRef>
              <c:f>'ORG (2)'!$A$8</c:f>
              <c:strCache>
                <c:ptCount val="1"/>
                <c:pt idx="0">
                  <c:v>Fill</c:v>
                </c:pt>
              </c:strCache>
            </c:strRef>
          </c:tx>
          <c:spPr>
            <a:ln>
              <a:noFill/>
            </a:ln>
          </c:spPr>
          <c:explosion val="1"/>
          <c:dPt>
            <c:idx val="0"/>
            <c:bubble3D val="0"/>
            <c:spPr>
              <a:solidFill>
                <a:schemeClr val="bg2"/>
              </a:solidFill>
              <a:ln w="19050">
                <a:noFill/>
              </a:ln>
              <a:effectLst/>
            </c:spPr>
            <c:extLst>
              <c:ext xmlns:c16="http://schemas.microsoft.com/office/drawing/2014/chart" uri="{C3380CC4-5D6E-409C-BE32-E72D297353CC}">
                <c16:uniqueId val="{00000001-BFB5-4024-8C10-9C9A31393285}"/>
              </c:ext>
            </c:extLst>
          </c:dPt>
          <c:dPt>
            <c:idx val="1"/>
            <c:bubble3D val="0"/>
            <c:spPr>
              <a:solidFill>
                <a:srgbClr val="FF1919"/>
              </a:solidFill>
              <a:ln w="22225">
                <a:noFill/>
              </a:ln>
              <a:effectLst/>
            </c:spPr>
            <c:extLst>
              <c:ext xmlns:c16="http://schemas.microsoft.com/office/drawing/2014/chart" uri="{C3380CC4-5D6E-409C-BE32-E72D297353CC}">
                <c16:uniqueId val="{00000003-BFB5-4024-8C10-9C9A31393285}"/>
              </c:ext>
            </c:extLst>
          </c:dPt>
          <c:cat>
            <c:strRef>
              <c:f>'ORG (2)'!$A$9:$A$10</c:f>
              <c:strCache>
                <c:ptCount val="2"/>
                <c:pt idx="0">
                  <c:v>Remainder</c:v>
                </c:pt>
                <c:pt idx="1">
                  <c:v>Percentage</c:v>
                </c:pt>
              </c:strCache>
            </c:strRef>
          </c:cat>
          <c:val>
            <c:numRef>
              <c:f>'ORG (2)'!$B$9:$B$10</c:f>
              <c:numCache>
                <c:formatCode>0%</c:formatCode>
                <c:ptCount val="2"/>
                <c:pt idx="0">
                  <c:v>0.69</c:v>
                </c:pt>
                <c:pt idx="1">
                  <c:v>0.31</c:v>
                </c:pt>
              </c:numCache>
            </c:numRef>
          </c:val>
          <c:extLst>
            <c:ext xmlns:c16="http://schemas.microsoft.com/office/drawing/2014/chart" uri="{C3380CC4-5D6E-409C-BE32-E72D297353CC}">
              <c16:uniqueId val="{00000004-BFB5-4024-8C10-9C9A31393285}"/>
            </c:ext>
          </c:extLst>
        </c:ser>
        <c:dLbls>
          <c:showLegendKey val="0"/>
          <c:showVal val="0"/>
          <c:showCatName val="0"/>
          <c:showSerName val="0"/>
          <c:showPercent val="0"/>
          <c:showBubbleSize val="0"/>
          <c:showLeaderLines val="1"/>
        </c:dLbls>
        <c:firstSliceAng val="0"/>
        <c:holeSize val="74"/>
      </c:doughnutChart>
      <c:scatterChart>
        <c:scatterStyle val="lineMarker"/>
        <c:varyColors val="0"/>
        <c:ser>
          <c:idx val="1"/>
          <c:order val="1"/>
          <c:tx>
            <c:strRef>
              <c:f>'ORG (2)'!$A$12</c:f>
              <c:strCache>
                <c:ptCount val="1"/>
                <c:pt idx="0">
                  <c:v>End points</c:v>
                </c:pt>
              </c:strCache>
            </c:strRef>
          </c:tx>
          <c:spPr>
            <a:ln w="28575" cap="rnd">
              <a:noFill/>
              <a:round/>
            </a:ln>
            <a:effectLst/>
          </c:spPr>
          <c:marker>
            <c:symbol val="circle"/>
            <c:size val="30"/>
            <c:spPr>
              <a:solidFill>
                <a:srgbClr val="FF1919"/>
              </a:solidFill>
              <a:ln w="9525">
                <a:noFill/>
              </a:ln>
              <a:effectLst/>
            </c:spPr>
          </c:marker>
          <c:dPt>
            <c:idx val="0"/>
            <c:marker>
              <c:symbol val="circle"/>
              <c:size val="30"/>
              <c:spPr>
                <a:solidFill>
                  <a:srgbClr val="FF1919"/>
                </a:solidFill>
                <a:ln w="9525">
                  <a:noFill/>
                </a:ln>
                <a:effectLst/>
              </c:spPr>
            </c:marker>
            <c:bubble3D val="0"/>
            <c:extLst>
              <c:ext xmlns:c16="http://schemas.microsoft.com/office/drawing/2014/chart" uri="{C3380CC4-5D6E-409C-BE32-E72D297353CC}">
                <c16:uniqueId val="{00000005-BFB5-4024-8C10-9C9A31393285}"/>
              </c:ext>
            </c:extLst>
          </c:dPt>
          <c:dPt>
            <c:idx val="1"/>
            <c:marker>
              <c:symbol val="circle"/>
              <c:size val="30"/>
              <c:spPr>
                <a:solidFill>
                  <a:srgbClr val="FF1919"/>
                </a:solidFill>
                <a:ln w="9525">
                  <a:noFill/>
                </a:ln>
                <a:effectLst/>
              </c:spPr>
            </c:marker>
            <c:bubble3D val="0"/>
            <c:extLst>
              <c:ext xmlns:c16="http://schemas.microsoft.com/office/drawing/2014/chart" uri="{C3380CC4-5D6E-409C-BE32-E72D297353CC}">
                <c16:uniqueId val="{00000006-BFB5-4024-8C10-9C9A31393285}"/>
              </c:ext>
            </c:extLst>
          </c:dPt>
          <c:xVal>
            <c:numRef>
              <c:f>'ORG (2)'!$A$14:$A$15</c:f>
              <c:numCache>
                <c:formatCode>General</c:formatCode>
                <c:ptCount val="2"/>
                <c:pt idx="0">
                  <c:v>0</c:v>
                </c:pt>
                <c:pt idx="1">
                  <c:v>-0.92583942623362459</c:v>
                </c:pt>
              </c:numCache>
            </c:numRef>
          </c:xVal>
          <c:yVal>
            <c:numRef>
              <c:f>'ORG (2)'!$B$14:$B$15</c:f>
              <c:numCache>
                <c:formatCode>General</c:formatCode>
                <c:ptCount val="2"/>
                <c:pt idx="0">
                  <c:v>1</c:v>
                </c:pt>
                <c:pt idx="1">
                  <c:v>-0.37791712958186074</c:v>
                </c:pt>
              </c:numCache>
            </c:numRef>
          </c:yVal>
          <c:smooth val="0"/>
          <c:extLst>
            <c:ext xmlns:c16="http://schemas.microsoft.com/office/drawing/2014/chart" uri="{C3380CC4-5D6E-409C-BE32-E72D297353CC}">
              <c16:uniqueId val="{00000007-BFB5-4024-8C10-9C9A31393285}"/>
            </c:ext>
          </c:extLst>
        </c:ser>
        <c:dLbls>
          <c:showLegendKey val="0"/>
          <c:showVal val="0"/>
          <c:showCatName val="0"/>
          <c:showSerName val="0"/>
          <c:showPercent val="0"/>
          <c:showBubbleSize val="0"/>
        </c:dLbls>
        <c:axId val="422677360"/>
        <c:axId val="422672264"/>
      </c:scatterChart>
      <c:valAx>
        <c:axId val="422672264"/>
        <c:scaling>
          <c:orientation val="minMax"/>
          <c:max val="1.1500000000000001"/>
          <c:min val="-1.1500000000000001"/>
        </c:scaling>
        <c:delete val="1"/>
        <c:axPos val="l"/>
        <c:numFmt formatCode="General" sourceLinked="1"/>
        <c:majorTickMark val="out"/>
        <c:minorTickMark val="none"/>
        <c:tickLblPos val="nextTo"/>
        <c:crossAx val="422677360"/>
        <c:crosses val="autoZero"/>
        <c:crossBetween val="midCat"/>
      </c:valAx>
      <c:valAx>
        <c:axId val="422677360"/>
        <c:scaling>
          <c:orientation val="minMax"/>
          <c:max val="1.1500000000000001"/>
          <c:min val="-1.1500000000000001"/>
        </c:scaling>
        <c:delete val="1"/>
        <c:axPos val="b"/>
        <c:numFmt formatCode="General" sourceLinked="1"/>
        <c:majorTickMark val="out"/>
        <c:minorTickMark val="none"/>
        <c:tickLblPos val="nextTo"/>
        <c:crossAx val="42267226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effectLst/>
                <a:latin typeface="Arial" panose="020B0604020202020204" pitchFamily="34" charset="0"/>
                <a:cs typeface="Arial" panose="020B0604020202020204" pitchFamily="34" charset="0"/>
              </a:rPr>
              <a:t>ORGANIZACIÓN</a:t>
            </a:r>
          </a:p>
        </c:rich>
      </c:tx>
      <c:layout>
        <c:manualLayout>
          <c:xMode val="edge"/>
          <c:yMode val="edge"/>
          <c:x val="0.29469549625713404"/>
          <c:y val="6.347832215298475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2159502759680697"/>
          <c:y val="0.20454573764632719"/>
          <c:w val="0.59380724152653253"/>
          <c:h val="0.73271752696454162"/>
        </c:manualLayout>
      </c:layout>
      <c:doughnutChart>
        <c:varyColors val="1"/>
        <c:ser>
          <c:idx val="0"/>
          <c:order val="0"/>
          <c:tx>
            <c:strRef>
              <c:f>'ORG-EFI'!$A$8</c:f>
              <c:strCache>
                <c:ptCount val="1"/>
                <c:pt idx="0">
                  <c:v>Fill</c:v>
                </c:pt>
              </c:strCache>
            </c:strRef>
          </c:tx>
          <c:spPr>
            <a:ln>
              <a:noFill/>
            </a:ln>
          </c:spPr>
          <c:explosion val="1"/>
          <c:dPt>
            <c:idx val="0"/>
            <c:bubble3D val="0"/>
            <c:spPr>
              <a:solidFill>
                <a:schemeClr val="bg2"/>
              </a:solidFill>
              <a:ln w="19050">
                <a:noFill/>
              </a:ln>
              <a:effectLst/>
            </c:spPr>
            <c:extLst>
              <c:ext xmlns:c16="http://schemas.microsoft.com/office/drawing/2014/chart" uri="{C3380CC4-5D6E-409C-BE32-E72D297353CC}">
                <c16:uniqueId val="{00000001-E1E2-4705-91E4-BFBC946CDF7E}"/>
              </c:ext>
            </c:extLst>
          </c:dPt>
          <c:dPt>
            <c:idx val="1"/>
            <c:bubble3D val="0"/>
            <c:spPr>
              <a:solidFill>
                <a:srgbClr val="FF1919"/>
              </a:solidFill>
              <a:ln w="22225">
                <a:noFill/>
              </a:ln>
              <a:effectLst/>
            </c:spPr>
            <c:extLst>
              <c:ext xmlns:c16="http://schemas.microsoft.com/office/drawing/2014/chart" uri="{C3380CC4-5D6E-409C-BE32-E72D297353CC}">
                <c16:uniqueId val="{00000003-E1E2-4705-91E4-BFBC946CDF7E}"/>
              </c:ext>
            </c:extLst>
          </c:dPt>
          <c:cat>
            <c:strRef>
              <c:f>'ORG-EFI'!$A$9:$A$10</c:f>
              <c:strCache>
                <c:ptCount val="2"/>
                <c:pt idx="0">
                  <c:v>Remainder</c:v>
                </c:pt>
                <c:pt idx="1">
                  <c:v>Percentage</c:v>
                </c:pt>
              </c:strCache>
            </c:strRef>
          </c:cat>
          <c:val>
            <c:numRef>
              <c:f>'ORG-EFI'!$B$9:$B$10</c:f>
              <c:numCache>
                <c:formatCode>0%</c:formatCode>
                <c:ptCount val="2"/>
                <c:pt idx="0">
                  <c:v>0.48</c:v>
                </c:pt>
                <c:pt idx="1">
                  <c:v>0.52</c:v>
                </c:pt>
              </c:numCache>
            </c:numRef>
          </c:val>
          <c:extLst>
            <c:ext xmlns:c16="http://schemas.microsoft.com/office/drawing/2014/chart" uri="{C3380CC4-5D6E-409C-BE32-E72D297353CC}">
              <c16:uniqueId val="{00000004-E1E2-4705-91E4-BFBC946CDF7E}"/>
            </c:ext>
          </c:extLst>
        </c:ser>
        <c:dLbls>
          <c:showLegendKey val="0"/>
          <c:showVal val="0"/>
          <c:showCatName val="0"/>
          <c:showSerName val="0"/>
          <c:showPercent val="0"/>
          <c:showBubbleSize val="0"/>
          <c:showLeaderLines val="1"/>
        </c:dLbls>
        <c:firstSliceAng val="0"/>
        <c:holeSize val="74"/>
      </c:doughnutChart>
      <c:scatterChart>
        <c:scatterStyle val="lineMarker"/>
        <c:varyColors val="0"/>
        <c:ser>
          <c:idx val="1"/>
          <c:order val="1"/>
          <c:tx>
            <c:strRef>
              <c:f>'ORG-EFI'!$A$12</c:f>
              <c:strCache>
                <c:ptCount val="1"/>
                <c:pt idx="0">
                  <c:v>End points</c:v>
                </c:pt>
              </c:strCache>
            </c:strRef>
          </c:tx>
          <c:spPr>
            <a:ln w="28575" cap="rnd">
              <a:noFill/>
              <a:round/>
            </a:ln>
            <a:effectLst/>
          </c:spPr>
          <c:marker>
            <c:symbol val="circle"/>
            <c:size val="30"/>
            <c:spPr>
              <a:solidFill>
                <a:srgbClr val="FF1919"/>
              </a:solidFill>
              <a:ln w="9525">
                <a:noFill/>
              </a:ln>
              <a:effectLst/>
            </c:spPr>
          </c:marker>
          <c:dPt>
            <c:idx val="0"/>
            <c:marker>
              <c:symbol val="circle"/>
              <c:size val="30"/>
              <c:spPr>
                <a:solidFill>
                  <a:srgbClr val="FF1919"/>
                </a:solidFill>
                <a:ln w="9525">
                  <a:noFill/>
                </a:ln>
                <a:effectLst/>
              </c:spPr>
            </c:marker>
            <c:bubble3D val="0"/>
            <c:extLst>
              <c:ext xmlns:c16="http://schemas.microsoft.com/office/drawing/2014/chart" uri="{C3380CC4-5D6E-409C-BE32-E72D297353CC}">
                <c16:uniqueId val="{00000005-E1E2-4705-91E4-BFBC946CDF7E}"/>
              </c:ext>
            </c:extLst>
          </c:dPt>
          <c:dPt>
            <c:idx val="1"/>
            <c:marker>
              <c:symbol val="circle"/>
              <c:size val="30"/>
              <c:spPr>
                <a:solidFill>
                  <a:srgbClr val="FF1919"/>
                </a:solidFill>
                <a:ln w="9525">
                  <a:noFill/>
                </a:ln>
                <a:effectLst/>
              </c:spPr>
            </c:marker>
            <c:bubble3D val="0"/>
            <c:extLst>
              <c:ext xmlns:c16="http://schemas.microsoft.com/office/drawing/2014/chart" uri="{C3380CC4-5D6E-409C-BE32-E72D297353CC}">
                <c16:uniqueId val="{00000006-E1E2-4705-91E4-BFBC946CDF7E}"/>
              </c:ext>
            </c:extLst>
          </c:dPt>
          <c:xVal>
            <c:numRef>
              <c:f>'ORG-EFI'!$A$14:$A$15</c:f>
              <c:numCache>
                <c:formatCode>General</c:formatCode>
                <c:ptCount val="2"/>
                <c:pt idx="0">
                  <c:v>0</c:v>
                </c:pt>
                <c:pt idx="1">
                  <c:v>0.13052619222005088</c:v>
                </c:pt>
              </c:numCache>
            </c:numRef>
          </c:xVal>
          <c:yVal>
            <c:numRef>
              <c:f>'ORG-EFI'!$B$14:$B$15</c:f>
              <c:numCache>
                <c:formatCode>General</c:formatCode>
                <c:ptCount val="2"/>
                <c:pt idx="0">
                  <c:v>1</c:v>
                </c:pt>
                <c:pt idx="1">
                  <c:v>-0.99144486137381049</c:v>
                </c:pt>
              </c:numCache>
            </c:numRef>
          </c:yVal>
          <c:smooth val="0"/>
          <c:extLst>
            <c:ext xmlns:c16="http://schemas.microsoft.com/office/drawing/2014/chart" uri="{C3380CC4-5D6E-409C-BE32-E72D297353CC}">
              <c16:uniqueId val="{00000007-E1E2-4705-91E4-BFBC946CDF7E}"/>
            </c:ext>
          </c:extLst>
        </c:ser>
        <c:dLbls>
          <c:showLegendKey val="0"/>
          <c:showVal val="0"/>
          <c:showCatName val="0"/>
          <c:showSerName val="0"/>
          <c:showPercent val="0"/>
          <c:showBubbleSize val="0"/>
        </c:dLbls>
        <c:axId val="422677360"/>
        <c:axId val="422672264"/>
      </c:scatterChart>
      <c:valAx>
        <c:axId val="422672264"/>
        <c:scaling>
          <c:orientation val="minMax"/>
          <c:max val="1.1500000000000001"/>
          <c:min val="-1.1500000000000001"/>
        </c:scaling>
        <c:delete val="1"/>
        <c:axPos val="l"/>
        <c:numFmt formatCode="General" sourceLinked="1"/>
        <c:majorTickMark val="out"/>
        <c:minorTickMark val="none"/>
        <c:tickLblPos val="nextTo"/>
        <c:crossAx val="422677360"/>
        <c:crosses val="autoZero"/>
        <c:crossBetween val="midCat"/>
      </c:valAx>
      <c:valAx>
        <c:axId val="422677360"/>
        <c:scaling>
          <c:orientation val="minMax"/>
          <c:max val="1.1500000000000001"/>
          <c:min val="-1.1500000000000001"/>
        </c:scaling>
        <c:delete val="1"/>
        <c:axPos val="b"/>
        <c:numFmt formatCode="General" sourceLinked="1"/>
        <c:majorTickMark val="out"/>
        <c:minorTickMark val="none"/>
        <c:tickLblPos val="nextTo"/>
        <c:crossAx val="42267226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59502759680697"/>
          <c:y val="0.20454573764632719"/>
          <c:w val="0.59380724152653253"/>
          <c:h val="0.73271752696454162"/>
        </c:manualLayout>
      </c:layout>
      <c:doughnutChart>
        <c:varyColors val="1"/>
        <c:ser>
          <c:idx val="0"/>
          <c:order val="0"/>
          <c:tx>
            <c:strRef>
              <c:f>PAACC!$A$59</c:f>
              <c:strCache>
                <c:ptCount val="1"/>
                <c:pt idx="0">
                  <c:v>Fill</c:v>
                </c:pt>
              </c:strCache>
            </c:strRef>
          </c:tx>
          <c:explosion val="1"/>
          <c:dPt>
            <c:idx val="0"/>
            <c:bubble3D val="0"/>
            <c:spPr>
              <a:solidFill>
                <a:schemeClr val="tx2">
                  <a:lumMod val="20000"/>
                  <a:lumOff val="80000"/>
                </a:schemeClr>
              </a:solidFill>
              <a:ln w="19050">
                <a:solidFill>
                  <a:schemeClr val="lt1"/>
                </a:solidFill>
              </a:ln>
              <a:effectLst/>
            </c:spPr>
            <c:extLst>
              <c:ext xmlns:c16="http://schemas.microsoft.com/office/drawing/2014/chart" uri="{C3380CC4-5D6E-409C-BE32-E72D297353CC}">
                <c16:uniqueId val="{00000001-E7B1-4627-A528-DDF6D72A7289}"/>
              </c:ext>
            </c:extLst>
          </c:dPt>
          <c:dPt>
            <c:idx val="1"/>
            <c:bubble3D val="0"/>
            <c:explosion val="0"/>
            <c:spPr>
              <a:solidFill>
                <a:srgbClr val="00B050"/>
              </a:solidFill>
              <a:ln w="19050">
                <a:solidFill>
                  <a:schemeClr val="lt1"/>
                </a:solidFill>
              </a:ln>
              <a:effectLst/>
            </c:spPr>
            <c:extLst>
              <c:ext xmlns:c16="http://schemas.microsoft.com/office/drawing/2014/chart" uri="{C3380CC4-5D6E-409C-BE32-E72D297353CC}">
                <c16:uniqueId val="{00000003-E7B1-4627-A528-DDF6D72A7289}"/>
              </c:ext>
            </c:extLst>
          </c:dPt>
          <c:cat>
            <c:strRef>
              <c:f>PAACC!$A$9:$A$10</c:f>
              <c:strCache>
                <c:ptCount val="2"/>
                <c:pt idx="0">
                  <c:v>Remainder</c:v>
                </c:pt>
                <c:pt idx="1">
                  <c:v>Percentage</c:v>
                </c:pt>
              </c:strCache>
            </c:strRef>
          </c:cat>
          <c:val>
            <c:numRef>
              <c:f>PAACC!$B$60:$B$61</c:f>
              <c:numCache>
                <c:formatCode>0%</c:formatCode>
                <c:ptCount val="2"/>
                <c:pt idx="0">
                  <c:v>0.49</c:v>
                </c:pt>
                <c:pt idx="1">
                  <c:v>0.51</c:v>
                </c:pt>
              </c:numCache>
            </c:numRef>
          </c:val>
          <c:extLst>
            <c:ext xmlns:c16="http://schemas.microsoft.com/office/drawing/2014/chart" uri="{C3380CC4-5D6E-409C-BE32-E72D297353CC}">
              <c16:uniqueId val="{00000004-E7B1-4627-A528-DDF6D72A7289}"/>
            </c:ext>
          </c:extLst>
        </c:ser>
        <c:dLbls>
          <c:showLegendKey val="0"/>
          <c:showVal val="0"/>
          <c:showCatName val="0"/>
          <c:showSerName val="0"/>
          <c:showPercent val="0"/>
          <c:showBubbleSize val="0"/>
          <c:showLeaderLines val="1"/>
        </c:dLbls>
        <c:firstSliceAng val="0"/>
        <c:holeSize val="74"/>
      </c:doughnutChart>
      <c:scatterChart>
        <c:scatterStyle val="lineMarker"/>
        <c:varyColors val="0"/>
        <c:ser>
          <c:idx val="1"/>
          <c:order val="1"/>
          <c:tx>
            <c:strRef>
              <c:f>PAACC!$A$63</c:f>
              <c:strCache>
                <c:ptCount val="1"/>
                <c:pt idx="0">
                  <c:v>End points</c:v>
                </c:pt>
              </c:strCache>
            </c:strRef>
          </c:tx>
          <c:spPr>
            <a:ln w="25400" cap="rnd">
              <a:noFill/>
              <a:round/>
            </a:ln>
            <a:effectLst/>
          </c:spPr>
          <c:marker>
            <c:symbol val="circle"/>
            <c:size val="30"/>
            <c:spPr>
              <a:solidFill>
                <a:srgbClr val="00B050"/>
              </a:solidFill>
              <a:ln w="9525">
                <a:noFill/>
              </a:ln>
              <a:effectLst/>
            </c:spPr>
          </c:marker>
          <c:xVal>
            <c:numRef>
              <c:f>PAACC!$A$65:$A$66</c:f>
              <c:numCache>
                <c:formatCode>General</c:formatCode>
                <c:ptCount val="2"/>
                <c:pt idx="0">
                  <c:v>0</c:v>
                </c:pt>
                <c:pt idx="1">
                  <c:v>7.4142752551645805E-2</c:v>
                </c:pt>
              </c:numCache>
            </c:numRef>
          </c:xVal>
          <c:yVal>
            <c:numRef>
              <c:f>PAACC!$B$65:$B$66</c:f>
              <c:numCache>
                <c:formatCode>General</c:formatCode>
                <c:ptCount val="2"/>
                <c:pt idx="0">
                  <c:v>1</c:v>
                </c:pt>
                <c:pt idx="1">
                  <c:v>-0.9972476383747747</c:v>
                </c:pt>
              </c:numCache>
            </c:numRef>
          </c:yVal>
          <c:smooth val="0"/>
          <c:extLst>
            <c:ext xmlns:c16="http://schemas.microsoft.com/office/drawing/2014/chart" uri="{C3380CC4-5D6E-409C-BE32-E72D297353CC}">
              <c16:uniqueId val="{00000005-E7B1-4627-A528-DDF6D72A7289}"/>
            </c:ext>
          </c:extLst>
        </c:ser>
        <c:dLbls>
          <c:showLegendKey val="0"/>
          <c:showVal val="0"/>
          <c:showCatName val="0"/>
          <c:showSerName val="0"/>
          <c:showPercent val="0"/>
          <c:showBubbleSize val="0"/>
        </c:dLbls>
        <c:axId val="224563968"/>
        <c:axId val="224557696"/>
      </c:scatterChart>
      <c:valAx>
        <c:axId val="224557696"/>
        <c:scaling>
          <c:orientation val="minMax"/>
          <c:max val="1.1500000000000001"/>
          <c:min val="-1.1500000000000001"/>
        </c:scaling>
        <c:delete val="1"/>
        <c:axPos val="l"/>
        <c:numFmt formatCode="General" sourceLinked="1"/>
        <c:majorTickMark val="out"/>
        <c:minorTickMark val="none"/>
        <c:tickLblPos val="nextTo"/>
        <c:crossAx val="224563968"/>
        <c:crosses val="autoZero"/>
        <c:crossBetween val="midCat"/>
      </c:valAx>
      <c:valAx>
        <c:axId val="224563968"/>
        <c:scaling>
          <c:orientation val="minMax"/>
          <c:max val="1.1500000000000001"/>
          <c:min val="-1.1500000000000001"/>
        </c:scaling>
        <c:delete val="1"/>
        <c:axPos val="b"/>
        <c:numFmt formatCode="General" sourceLinked="1"/>
        <c:majorTickMark val="out"/>
        <c:minorTickMark val="none"/>
        <c:tickLblPos val="nextTo"/>
        <c:crossAx val="22455769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effectLst/>
                <a:latin typeface="Arial" panose="020B0604020202020204" pitchFamily="34" charset="0"/>
                <a:cs typeface="Arial" panose="020B0604020202020204" pitchFamily="34" charset="0"/>
              </a:rPr>
              <a:t>PLANEACIÓN </a:t>
            </a:r>
          </a:p>
        </c:rich>
      </c:tx>
      <c:layout>
        <c:manualLayout>
          <c:xMode val="edge"/>
          <c:yMode val="edge"/>
          <c:x val="0.32775189128817217"/>
          <c:y val="6.665223826063398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2159502759680697"/>
          <c:y val="0.20454573764632719"/>
          <c:w val="0.59380724152653253"/>
          <c:h val="0.73271752696454162"/>
        </c:manualLayout>
      </c:layout>
      <c:doughnutChart>
        <c:varyColors val="1"/>
        <c:ser>
          <c:idx val="0"/>
          <c:order val="0"/>
          <c:tx>
            <c:strRef>
              <c:f>'PLA (2)'!$A$8</c:f>
              <c:strCache>
                <c:ptCount val="1"/>
                <c:pt idx="0">
                  <c:v>Fill</c:v>
                </c:pt>
              </c:strCache>
            </c:strRef>
          </c:tx>
          <c:spPr>
            <a:ln>
              <a:noFill/>
            </a:ln>
          </c:spPr>
          <c:explosion val="1"/>
          <c:dPt>
            <c:idx val="0"/>
            <c:bubble3D val="0"/>
            <c:spPr>
              <a:solidFill>
                <a:schemeClr val="bg2"/>
              </a:solidFill>
              <a:ln w="19050">
                <a:noFill/>
              </a:ln>
              <a:effectLst/>
            </c:spPr>
            <c:extLst>
              <c:ext xmlns:c16="http://schemas.microsoft.com/office/drawing/2014/chart" uri="{C3380CC4-5D6E-409C-BE32-E72D297353CC}">
                <c16:uniqueId val="{00000001-C9D7-483B-B42A-BED76F7EF43D}"/>
              </c:ext>
            </c:extLst>
          </c:dPt>
          <c:dPt>
            <c:idx val="1"/>
            <c:bubble3D val="0"/>
            <c:spPr>
              <a:solidFill>
                <a:srgbClr val="FFC000"/>
              </a:solidFill>
              <a:ln w="22225">
                <a:noFill/>
              </a:ln>
              <a:effectLst/>
            </c:spPr>
            <c:extLst>
              <c:ext xmlns:c16="http://schemas.microsoft.com/office/drawing/2014/chart" uri="{C3380CC4-5D6E-409C-BE32-E72D297353CC}">
                <c16:uniqueId val="{00000003-C9D7-483B-B42A-BED76F7EF43D}"/>
              </c:ext>
            </c:extLst>
          </c:dPt>
          <c:cat>
            <c:strRef>
              <c:f>'PLA (2)'!$A$9:$A$10</c:f>
              <c:strCache>
                <c:ptCount val="2"/>
                <c:pt idx="0">
                  <c:v>Remainder</c:v>
                </c:pt>
                <c:pt idx="1">
                  <c:v>Percentage</c:v>
                </c:pt>
              </c:strCache>
            </c:strRef>
          </c:cat>
          <c:val>
            <c:numRef>
              <c:f>'PLA (2)'!$B$9:$B$10</c:f>
              <c:numCache>
                <c:formatCode>0%</c:formatCode>
                <c:ptCount val="2"/>
                <c:pt idx="0">
                  <c:v>0.10999999999999999</c:v>
                </c:pt>
                <c:pt idx="1">
                  <c:v>0.89</c:v>
                </c:pt>
              </c:numCache>
            </c:numRef>
          </c:val>
          <c:extLst>
            <c:ext xmlns:c16="http://schemas.microsoft.com/office/drawing/2014/chart" uri="{C3380CC4-5D6E-409C-BE32-E72D297353CC}">
              <c16:uniqueId val="{00000004-C9D7-483B-B42A-BED76F7EF43D}"/>
            </c:ext>
          </c:extLst>
        </c:ser>
        <c:dLbls>
          <c:showLegendKey val="0"/>
          <c:showVal val="0"/>
          <c:showCatName val="0"/>
          <c:showSerName val="0"/>
          <c:showPercent val="0"/>
          <c:showBubbleSize val="0"/>
          <c:showLeaderLines val="1"/>
        </c:dLbls>
        <c:firstSliceAng val="0"/>
        <c:holeSize val="74"/>
      </c:doughnutChart>
      <c:scatterChart>
        <c:scatterStyle val="lineMarker"/>
        <c:varyColors val="0"/>
        <c:ser>
          <c:idx val="1"/>
          <c:order val="1"/>
          <c:tx>
            <c:strRef>
              <c:f>'PLA (2)'!$A$12</c:f>
              <c:strCache>
                <c:ptCount val="1"/>
                <c:pt idx="0">
                  <c:v>End points</c:v>
                </c:pt>
              </c:strCache>
            </c:strRef>
          </c:tx>
          <c:spPr>
            <a:ln w="28575" cap="rnd">
              <a:noFill/>
              <a:round/>
            </a:ln>
            <a:effectLst/>
          </c:spPr>
          <c:marker>
            <c:symbol val="circle"/>
            <c:size val="30"/>
            <c:spPr>
              <a:solidFill>
                <a:srgbClr val="FFC000"/>
              </a:solidFill>
              <a:ln w="9525">
                <a:noFill/>
              </a:ln>
              <a:effectLst/>
            </c:spPr>
          </c:marker>
          <c:xVal>
            <c:numRef>
              <c:f>'PLA (2)'!$A$14:$A$15</c:f>
              <c:numCache>
                <c:formatCode>General</c:formatCode>
                <c:ptCount val="2"/>
                <c:pt idx="0">
                  <c:v>0</c:v>
                </c:pt>
                <c:pt idx="1">
                  <c:v>0.62932039104983784</c:v>
                </c:pt>
              </c:numCache>
            </c:numRef>
          </c:xVal>
          <c:yVal>
            <c:numRef>
              <c:f>'PLA (2)'!$B$14:$B$15</c:f>
              <c:numCache>
                <c:formatCode>General</c:formatCode>
                <c:ptCount val="2"/>
                <c:pt idx="0">
                  <c:v>1</c:v>
                </c:pt>
                <c:pt idx="1">
                  <c:v>0.77714596145697068</c:v>
                </c:pt>
              </c:numCache>
            </c:numRef>
          </c:yVal>
          <c:smooth val="0"/>
          <c:extLst>
            <c:ext xmlns:c16="http://schemas.microsoft.com/office/drawing/2014/chart" uri="{C3380CC4-5D6E-409C-BE32-E72D297353CC}">
              <c16:uniqueId val="{00000005-C9D7-483B-B42A-BED76F7EF43D}"/>
            </c:ext>
          </c:extLst>
        </c:ser>
        <c:dLbls>
          <c:showLegendKey val="0"/>
          <c:showVal val="0"/>
          <c:showCatName val="0"/>
          <c:showSerName val="0"/>
          <c:showPercent val="0"/>
          <c:showBubbleSize val="0"/>
        </c:dLbls>
        <c:axId val="422670696"/>
        <c:axId val="422678144"/>
      </c:scatterChart>
      <c:valAx>
        <c:axId val="422678144"/>
        <c:scaling>
          <c:orientation val="minMax"/>
          <c:max val="1.1500000000000001"/>
          <c:min val="-1.1500000000000001"/>
        </c:scaling>
        <c:delete val="1"/>
        <c:axPos val="l"/>
        <c:numFmt formatCode="General" sourceLinked="1"/>
        <c:majorTickMark val="out"/>
        <c:minorTickMark val="none"/>
        <c:tickLblPos val="nextTo"/>
        <c:crossAx val="422670696"/>
        <c:crosses val="autoZero"/>
        <c:crossBetween val="midCat"/>
      </c:valAx>
      <c:valAx>
        <c:axId val="422670696"/>
        <c:scaling>
          <c:orientation val="minMax"/>
          <c:max val="1.1500000000000001"/>
          <c:min val="-1.1500000000000001"/>
        </c:scaling>
        <c:delete val="1"/>
        <c:axPos val="b"/>
        <c:numFmt formatCode="General" sourceLinked="1"/>
        <c:majorTickMark val="out"/>
        <c:minorTickMark val="none"/>
        <c:tickLblPos val="nextTo"/>
        <c:crossAx val="42267814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effectLst/>
                <a:latin typeface="Arial" panose="020B0604020202020204" pitchFamily="34" charset="0"/>
                <a:cs typeface="Arial" panose="020B0604020202020204" pitchFamily="34" charset="0"/>
              </a:rPr>
              <a:t>PLANEACIÓN </a:t>
            </a:r>
          </a:p>
        </c:rich>
      </c:tx>
      <c:layout>
        <c:manualLayout>
          <c:xMode val="edge"/>
          <c:yMode val="edge"/>
          <c:x val="0.32775189128817217"/>
          <c:y val="6.665223826063398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2159502759680697"/>
          <c:y val="0.20454573764632719"/>
          <c:w val="0.59380724152653253"/>
          <c:h val="0.73271752696454162"/>
        </c:manualLayout>
      </c:layout>
      <c:doughnutChart>
        <c:varyColors val="1"/>
        <c:ser>
          <c:idx val="0"/>
          <c:order val="0"/>
          <c:tx>
            <c:strRef>
              <c:f>'PLA-EFI'!$A$8</c:f>
              <c:strCache>
                <c:ptCount val="1"/>
                <c:pt idx="0">
                  <c:v>Fill</c:v>
                </c:pt>
              </c:strCache>
            </c:strRef>
          </c:tx>
          <c:spPr>
            <a:ln>
              <a:noFill/>
            </a:ln>
          </c:spPr>
          <c:explosion val="1"/>
          <c:dPt>
            <c:idx val="0"/>
            <c:bubble3D val="0"/>
            <c:spPr>
              <a:solidFill>
                <a:schemeClr val="bg2"/>
              </a:solidFill>
              <a:ln w="19050">
                <a:noFill/>
              </a:ln>
              <a:effectLst/>
            </c:spPr>
            <c:extLst>
              <c:ext xmlns:c16="http://schemas.microsoft.com/office/drawing/2014/chart" uri="{C3380CC4-5D6E-409C-BE32-E72D297353CC}">
                <c16:uniqueId val="{00000001-82CC-4743-8F81-D7953CF72FA8}"/>
              </c:ext>
            </c:extLst>
          </c:dPt>
          <c:dPt>
            <c:idx val="1"/>
            <c:bubble3D val="0"/>
            <c:spPr>
              <a:solidFill>
                <a:srgbClr val="FF1919"/>
              </a:solidFill>
              <a:ln w="22225">
                <a:noFill/>
              </a:ln>
              <a:effectLst/>
            </c:spPr>
            <c:extLst>
              <c:ext xmlns:c16="http://schemas.microsoft.com/office/drawing/2014/chart" uri="{C3380CC4-5D6E-409C-BE32-E72D297353CC}">
                <c16:uniqueId val="{00000003-82CC-4743-8F81-D7953CF72FA8}"/>
              </c:ext>
            </c:extLst>
          </c:dPt>
          <c:cat>
            <c:strRef>
              <c:f>'PLA-EFI'!$A$9:$A$10</c:f>
              <c:strCache>
                <c:ptCount val="2"/>
                <c:pt idx="0">
                  <c:v>Remainder</c:v>
                </c:pt>
                <c:pt idx="1">
                  <c:v>Percentage</c:v>
                </c:pt>
              </c:strCache>
            </c:strRef>
          </c:cat>
          <c:val>
            <c:numRef>
              <c:f>'PLA-EFI'!$B$9:$B$10</c:f>
              <c:numCache>
                <c:formatCode>0%</c:formatCode>
                <c:ptCount val="2"/>
                <c:pt idx="0">
                  <c:v>0.49</c:v>
                </c:pt>
                <c:pt idx="1">
                  <c:v>0.51</c:v>
                </c:pt>
              </c:numCache>
            </c:numRef>
          </c:val>
          <c:extLst>
            <c:ext xmlns:c16="http://schemas.microsoft.com/office/drawing/2014/chart" uri="{C3380CC4-5D6E-409C-BE32-E72D297353CC}">
              <c16:uniqueId val="{00000004-82CC-4743-8F81-D7953CF72FA8}"/>
            </c:ext>
          </c:extLst>
        </c:ser>
        <c:dLbls>
          <c:showLegendKey val="0"/>
          <c:showVal val="0"/>
          <c:showCatName val="0"/>
          <c:showSerName val="0"/>
          <c:showPercent val="0"/>
          <c:showBubbleSize val="0"/>
          <c:showLeaderLines val="1"/>
        </c:dLbls>
        <c:firstSliceAng val="0"/>
        <c:holeSize val="74"/>
      </c:doughnutChart>
      <c:scatterChart>
        <c:scatterStyle val="lineMarker"/>
        <c:varyColors val="0"/>
        <c:ser>
          <c:idx val="1"/>
          <c:order val="1"/>
          <c:tx>
            <c:strRef>
              <c:f>'PLA-EFI'!$A$12</c:f>
              <c:strCache>
                <c:ptCount val="1"/>
                <c:pt idx="0">
                  <c:v>End points</c:v>
                </c:pt>
              </c:strCache>
            </c:strRef>
          </c:tx>
          <c:spPr>
            <a:ln w="28575" cap="rnd">
              <a:noFill/>
              <a:round/>
            </a:ln>
            <a:effectLst/>
          </c:spPr>
          <c:marker>
            <c:symbol val="circle"/>
            <c:size val="30"/>
            <c:spPr>
              <a:solidFill>
                <a:srgbClr val="FF1919"/>
              </a:solidFill>
              <a:ln w="9525">
                <a:noFill/>
              </a:ln>
              <a:effectLst/>
            </c:spPr>
          </c:marker>
          <c:xVal>
            <c:numRef>
              <c:f>'PLA-EFI'!$A$14:$A$15</c:f>
              <c:numCache>
                <c:formatCode>General</c:formatCode>
                <c:ptCount val="2"/>
                <c:pt idx="0">
                  <c:v>0</c:v>
                </c:pt>
                <c:pt idx="1">
                  <c:v>7.8978893790471183E-2</c:v>
                </c:pt>
              </c:numCache>
            </c:numRef>
          </c:xVal>
          <c:yVal>
            <c:numRef>
              <c:f>'PLA-EFI'!$B$14:$B$15</c:f>
              <c:numCache>
                <c:formatCode>General</c:formatCode>
                <c:ptCount val="2"/>
                <c:pt idx="0">
                  <c:v>1</c:v>
                </c:pt>
                <c:pt idx="1">
                  <c:v>-0.99687628838067632</c:v>
                </c:pt>
              </c:numCache>
            </c:numRef>
          </c:yVal>
          <c:smooth val="0"/>
          <c:extLst>
            <c:ext xmlns:c16="http://schemas.microsoft.com/office/drawing/2014/chart" uri="{C3380CC4-5D6E-409C-BE32-E72D297353CC}">
              <c16:uniqueId val="{00000005-82CC-4743-8F81-D7953CF72FA8}"/>
            </c:ext>
          </c:extLst>
        </c:ser>
        <c:dLbls>
          <c:showLegendKey val="0"/>
          <c:showVal val="0"/>
          <c:showCatName val="0"/>
          <c:showSerName val="0"/>
          <c:showPercent val="0"/>
          <c:showBubbleSize val="0"/>
        </c:dLbls>
        <c:axId val="422670696"/>
        <c:axId val="422678144"/>
      </c:scatterChart>
      <c:valAx>
        <c:axId val="422678144"/>
        <c:scaling>
          <c:orientation val="minMax"/>
          <c:max val="1.1500000000000001"/>
          <c:min val="-1.1500000000000001"/>
        </c:scaling>
        <c:delete val="1"/>
        <c:axPos val="l"/>
        <c:numFmt formatCode="General" sourceLinked="1"/>
        <c:majorTickMark val="out"/>
        <c:minorTickMark val="none"/>
        <c:tickLblPos val="nextTo"/>
        <c:crossAx val="422670696"/>
        <c:crosses val="autoZero"/>
        <c:crossBetween val="midCat"/>
      </c:valAx>
      <c:valAx>
        <c:axId val="422670696"/>
        <c:scaling>
          <c:orientation val="minMax"/>
          <c:max val="1.1500000000000001"/>
          <c:min val="-1.1500000000000001"/>
        </c:scaling>
        <c:delete val="1"/>
        <c:axPos val="b"/>
        <c:numFmt formatCode="General" sourceLinked="1"/>
        <c:majorTickMark val="out"/>
        <c:minorTickMark val="none"/>
        <c:tickLblPos val="nextTo"/>
        <c:crossAx val="42267814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effectLst/>
                <a:latin typeface="Arial" panose="020B0604020202020204" pitchFamily="34" charset="0"/>
                <a:cs typeface="Arial" panose="020B0604020202020204" pitchFamily="34" charset="0"/>
              </a:rPr>
              <a:t>TECNOLOGÍAS DE LA INFORMACIÓN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2159502759680697"/>
          <c:y val="0.20454573764632719"/>
          <c:w val="0.59380724152653253"/>
          <c:h val="0.73271752696454162"/>
        </c:manualLayout>
      </c:layout>
      <c:doughnutChart>
        <c:varyColors val="1"/>
        <c:ser>
          <c:idx val="0"/>
          <c:order val="0"/>
          <c:tx>
            <c:strRef>
              <c:f>'TI (3)'!$A$8</c:f>
              <c:strCache>
                <c:ptCount val="1"/>
                <c:pt idx="0">
                  <c:v>Fill</c:v>
                </c:pt>
              </c:strCache>
            </c:strRef>
          </c:tx>
          <c:spPr>
            <a:ln>
              <a:noFill/>
            </a:ln>
          </c:spPr>
          <c:explosion val="1"/>
          <c:dPt>
            <c:idx val="0"/>
            <c:bubble3D val="0"/>
            <c:spPr>
              <a:solidFill>
                <a:schemeClr val="bg2"/>
              </a:solidFill>
              <a:ln w="19050">
                <a:noFill/>
              </a:ln>
              <a:effectLst/>
            </c:spPr>
            <c:extLst>
              <c:ext xmlns:c16="http://schemas.microsoft.com/office/drawing/2014/chart" uri="{C3380CC4-5D6E-409C-BE32-E72D297353CC}">
                <c16:uniqueId val="{00000001-32D3-4C0F-A3A3-F6117298C6C9}"/>
              </c:ext>
            </c:extLst>
          </c:dPt>
          <c:dPt>
            <c:idx val="1"/>
            <c:bubble3D val="0"/>
            <c:spPr>
              <a:solidFill>
                <a:srgbClr val="FF1919"/>
              </a:solidFill>
              <a:ln w="22225">
                <a:noFill/>
              </a:ln>
              <a:effectLst/>
            </c:spPr>
            <c:extLst>
              <c:ext xmlns:c16="http://schemas.microsoft.com/office/drawing/2014/chart" uri="{C3380CC4-5D6E-409C-BE32-E72D297353CC}">
                <c16:uniqueId val="{00000003-32D3-4C0F-A3A3-F6117298C6C9}"/>
              </c:ext>
            </c:extLst>
          </c:dPt>
          <c:cat>
            <c:strRef>
              <c:f>'TI (3)'!$A$9:$A$10</c:f>
              <c:strCache>
                <c:ptCount val="2"/>
                <c:pt idx="0">
                  <c:v>Remainder</c:v>
                </c:pt>
                <c:pt idx="1">
                  <c:v>Percentage</c:v>
                </c:pt>
              </c:strCache>
            </c:strRef>
          </c:cat>
          <c:val>
            <c:numRef>
              <c:f>'TI (3)'!$B$9:$B$10</c:f>
              <c:numCache>
                <c:formatCode>0%</c:formatCode>
                <c:ptCount val="2"/>
                <c:pt idx="0">
                  <c:v>0.66999999999999993</c:v>
                </c:pt>
                <c:pt idx="1">
                  <c:v>0.33</c:v>
                </c:pt>
              </c:numCache>
            </c:numRef>
          </c:val>
          <c:extLst>
            <c:ext xmlns:c16="http://schemas.microsoft.com/office/drawing/2014/chart" uri="{C3380CC4-5D6E-409C-BE32-E72D297353CC}">
              <c16:uniqueId val="{00000004-32D3-4C0F-A3A3-F6117298C6C9}"/>
            </c:ext>
          </c:extLst>
        </c:ser>
        <c:dLbls>
          <c:showLegendKey val="0"/>
          <c:showVal val="0"/>
          <c:showCatName val="0"/>
          <c:showSerName val="0"/>
          <c:showPercent val="0"/>
          <c:showBubbleSize val="0"/>
          <c:showLeaderLines val="1"/>
        </c:dLbls>
        <c:firstSliceAng val="0"/>
        <c:holeSize val="74"/>
      </c:doughnutChart>
      <c:scatterChart>
        <c:scatterStyle val="lineMarker"/>
        <c:varyColors val="0"/>
        <c:ser>
          <c:idx val="1"/>
          <c:order val="1"/>
          <c:tx>
            <c:strRef>
              <c:f>'TI (3)'!$A$12</c:f>
              <c:strCache>
                <c:ptCount val="1"/>
                <c:pt idx="0">
                  <c:v>End points</c:v>
                </c:pt>
              </c:strCache>
            </c:strRef>
          </c:tx>
          <c:spPr>
            <a:ln w="28575" cap="rnd">
              <a:noFill/>
              <a:round/>
            </a:ln>
            <a:effectLst/>
          </c:spPr>
          <c:marker>
            <c:symbol val="circle"/>
            <c:size val="30"/>
            <c:spPr>
              <a:solidFill>
                <a:srgbClr val="FF1919"/>
              </a:solidFill>
              <a:ln w="9525">
                <a:noFill/>
              </a:ln>
              <a:effectLst/>
            </c:spPr>
          </c:marker>
          <c:xVal>
            <c:numRef>
              <c:f>'TI (3)'!$A$14:$A$15</c:f>
              <c:numCache>
                <c:formatCode>General</c:formatCode>
                <c:ptCount val="2"/>
                <c:pt idx="0">
                  <c:v>0</c:v>
                </c:pt>
                <c:pt idx="1">
                  <c:v>-0.87718670092760898</c:v>
                </c:pt>
              </c:numCache>
            </c:numRef>
          </c:xVal>
          <c:yVal>
            <c:numRef>
              <c:f>'TI (3)'!$B$14:$B$15</c:f>
              <c:numCache>
                <c:formatCode>General</c:formatCode>
                <c:ptCount val="2"/>
                <c:pt idx="0">
                  <c:v>1</c:v>
                </c:pt>
                <c:pt idx="1">
                  <c:v>-0.4801494472721361</c:v>
                </c:pt>
              </c:numCache>
            </c:numRef>
          </c:yVal>
          <c:smooth val="0"/>
          <c:extLst>
            <c:ext xmlns:c16="http://schemas.microsoft.com/office/drawing/2014/chart" uri="{C3380CC4-5D6E-409C-BE32-E72D297353CC}">
              <c16:uniqueId val="{00000005-32D3-4C0F-A3A3-F6117298C6C9}"/>
            </c:ext>
          </c:extLst>
        </c:ser>
        <c:dLbls>
          <c:showLegendKey val="0"/>
          <c:showVal val="0"/>
          <c:showCatName val="0"/>
          <c:showSerName val="0"/>
          <c:showPercent val="0"/>
          <c:showBubbleSize val="0"/>
        </c:dLbls>
        <c:axId val="422674616"/>
        <c:axId val="422671088"/>
      </c:scatterChart>
      <c:valAx>
        <c:axId val="422671088"/>
        <c:scaling>
          <c:orientation val="minMax"/>
          <c:max val="1.1500000000000001"/>
          <c:min val="-1.1500000000000001"/>
        </c:scaling>
        <c:delete val="1"/>
        <c:axPos val="l"/>
        <c:numFmt formatCode="General" sourceLinked="1"/>
        <c:majorTickMark val="out"/>
        <c:minorTickMark val="none"/>
        <c:tickLblPos val="nextTo"/>
        <c:crossAx val="422674616"/>
        <c:crosses val="autoZero"/>
        <c:crossBetween val="midCat"/>
      </c:valAx>
      <c:valAx>
        <c:axId val="422674616"/>
        <c:scaling>
          <c:orientation val="minMax"/>
          <c:max val="1.1500000000000001"/>
          <c:min val="-1.1500000000000001"/>
        </c:scaling>
        <c:delete val="1"/>
        <c:axPos val="b"/>
        <c:numFmt formatCode="General" sourceLinked="1"/>
        <c:majorTickMark val="out"/>
        <c:minorTickMark val="none"/>
        <c:tickLblPos val="nextTo"/>
        <c:crossAx val="42267108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effectLst/>
                <a:latin typeface="Arial" panose="020B0604020202020204" pitchFamily="34" charset="0"/>
                <a:cs typeface="Arial" panose="020B0604020202020204" pitchFamily="34" charset="0"/>
              </a:rPr>
              <a:t>TECNOLOGÍAS DE LA INFORMACIÓN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2159502759680697"/>
          <c:y val="0.20454573764632719"/>
          <c:w val="0.59380724152653253"/>
          <c:h val="0.73271752696454162"/>
        </c:manualLayout>
      </c:layout>
      <c:doughnutChart>
        <c:varyColors val="1"/>
        <c:ser>
          <c:idx val="0"/>
          <c:order val="0"/>
          <c:tx>
            <c:strRef>
              <c:f>'TI-EFI'!$A$8</c:f>
              <c:strCache>
                <c:ptCount val="1"/>
                <c:pt idx="0">
                  <c:v>Fill</c:v>
                </c:pt>
              </c:strCache>
            </c:strRef>
          </c:tx>
          <c:spPr>
            <a:ln>
              <a:noFill/>
            </a:ln>
          </c:spPr>
          <c:explosion val="1"/>
          <c:dPt>
            <c:idx val="0"/>
            <c:bubble3D val="0"/>
            <c:spPr>
              <a:solidFill>
                <a:schemeClr val="bg2"/>
              </a:solidFill>
              <a:ln w="19050">
                <a:noFill/>
              </a:ln>
              <a:effectLst/>
            </c:spPr>
            <c:extLst>
              <c:ext xmlns:c16="http://schemas.microsoft.com/office/drawing/2014/chart" uri="{C3380CC4-5D6E-409C-BE32-E72D297353CC}">
                <c16:uniqueId val="{00000001-48C6-4EA3-909F-0C6ED04997FD}"/>
              </c:ext>
            </c:extLst>
          </c:dPt>
          <c:dPt>
            <c:idx val="1"/>
            <c:bubble3D val="0"/>
            <c:spPr>
              <a:solidFill>
                <a:srgbClr val="FF1919"/>
              </a:solidFill>
              <a:ln w="22225">
                <a:noFill/>
              </a:ln>
              <a:effectLst/>
            </c:spPr>
            <c:extLst>
              <c:ext xmlns:c16="http://schemas.microsoft.com/office/drawing/2014/chart" uri="{C3380CC4-5D6E-409C-BE32-E72D297353CC}">
                <c16:uniqueId val="{00000003-48C6-4EA3-909F-0C6ED04997FD}"/>
              </c:ext>
            </c:extLst>
          </c:dPt>
          <c:cat>
            <c:strRef>
              <c:f>'TI-EFI'!$A$9:$A$10</c:f>
              <c:strCache>
                <c:ptCount val="2"/>
                <c:pt idx="0">
                  <c:v>Remainder</c:v>
                </c:pt>
                <c:pt idx="1">
                  <c:v>Percentage</c:v>
                </c:pt>
              </c:strCache>
            </c:strRef>
          </c:cat>
          <c:val>
            <c:numRef>
              <c:f>'TI-EFI'!$B$9:$B$10</c:f>
              <c:numCache>
                <c:formatCode>0%</c:formatCode>
                <c:ptCount val="2"/>
                <c:pt idx="0">
                  <c:v>0.43000000000000005</c:v>
                </c:pt>
                <c:pt idx="1">
                  <c:v>0.56999999999999995</c:v>
                </c:pt>
              </c:numCache>
            </c:numRef>
          </c:val>
          <c:extLst>
            <c:ext xmlns:c16="http://schemas.microsoft.com/office/drawing/2014/chart" uri="{C3380CC4-5D6E-409C-BE32-E72D297353CC}">
              <c16:uniqueId val="{00000004-48C6-4EA3-909F-0C6ED04997FD}"/>
            </c:ext>
          </c:extLst>
        </c:ser>
        <c:dLbls>
          <c:showLegendKey val="0"/>
          <c:showVal val="0"/>
          <c:showCatName val="0"/>
          <c:showSerName val="0"/>
          <c:showPercent val="0"/>
          <c:showBubbleSize val="0"/>
          <c:showLeaderLines val="1"/>
        </c:dLbls>
        <c:firstSliceAng val="0"/>
        <c:holeSize val="74"/>
      </c:doughnutChart>
      <c:scatterChart>
        <c:scatterStyle val="lineMarker"/>
        <c:varyColors val="0"/>
        <c:ser>
          <c:idx val="1"/>
          <c:order val="1"/>
          <c:tx>
            <c:strRef>
              <c:f>'TI-EFI'!$A$12</c:f>
              <c:strCache>
                <c:ptCount val="1"/>
                <c:pt idx="0">
                  <c:v>End points</c:v>
                </c:pt>
              </c:strCache>
            </c:strRef>
          </c:tx>
          <c:spPr>
            <a:ln w="28575" cap="rnd">
              <a:noFill/>
              <a:round/>
            </a:ln>
            <a:effectLst/>
          </c:spPr>
          <c:marker>
            <c:symbol val="circle"/>
            <c:size val="30"/>
            <c:spPr>
              <a:solidFill>
                <a:srgbClr val="FF1919"/>
              </a:solidFill>
              <a:ln w="9525">
                <a:noFill/>
              </a:ln>
              <a:effectLst/>
            </c:spPr>
          </c:marker>
          <c:xVal>
            <c:numRef>
              <c:f>'TI-EFI'!$A$14:$A$15</c:f>
              <c:numCache>
                <c:formatCode>General</c:formatCode>
                <c:ptCount val="2"/>
                <c:pt idx="0">
                  <c:v>0</c:v>
                </c:pt>
                <c:pt idx="1">
                  <c:v>0.40126275025647429</c:v>
                </c:pt>
              </c:numCache>
            </c:numRef>
          </c:xVal>
          <c:yVal>
            <c:numRef>
              <c:f>'TI-EFI'!$B$14:$B$15</c:f>
              <c:numCache>
                <c:formatCode>General</c:formatCode>
                <c:ptCount val="2"/>
                <c:pt idx="0">
                  <c:v>1</c:v>
                </c:pt>
                <c:pt idx="1">
                  <c:v>-0.91596299338816645</c:v>
                </c:pt>
              </c:numCache>
            </c:numRef>
          </c:yVal>
          <c:smooth val="0"/>
          <c:extLst>
            <c:ext xmlns:c16="http://schemas.microsoft.com/office/drawing/2014/chart" uri="{C3380CC4-5D6E-409C-BE32-E72D297353CC}">
              <c16:uniqueId val="{00000005-48C6-4EA3-909F-0C6ED04997FD}"/>
            </c:ext>
          </c:extLst>
        </c:ser>
        <c:dLbls>
          <c:showLegendKey val="0"/>
          <c:showVal val="0"/>
          <c:showCatName val="0"/>
          <c:showSerName val="0"/>
          <c:showPercent val="0"/>
          <c:showBubbleSize val="0"/>
        </c:dLbls>
        <c:axId val="422674616"/>
        <c:axId val="422671088"/>
      </c:scatterChart>
      <c:valAx>
        <c:axId val="422671088"/>
        <c:scaling>
          <c:orientation val="minMax"/>
          <c:max val="1.1500000000000001"/>
          <c:min val="-1.1500000000000001"/>
        </c:scaling>
        <c:delete val="1"/>
        <c:axPos val="l"/>
        <c:numFmt formatCode="General" sourceLinked="1"/>
        <c:majorTickMark val="out"/>
        <c:minorTickMark val="none"/>
        <c:tickLblPos val="nextTo"/>
        <c:crossAx val="422674616"/>
        <c:crosses val="autoZero"/>
        <c:crossBetween val="midCat"/>
      </c:valAx>
      <c:valAx>
        <c:axId val="422674616"/>
        <c:scaling>
          <c:orientation val="minMax"/>
          <c:max val="1.1500000000000001"/>
          <c:min val="-1.1500000000000001"/>
        </c:scaling>
        <c:delete val="1"/>
        <c:axPos val="b"/>
        <c:numFmt formatCode="General" sourceLinked="1"/>
        <c:majorTickMark val="out"/>
        <c:minorTickMark val="none"/>
        <c:tickLblPos val="nextTo"/>
        <c:crossAx val="42267108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US" sz="1800" b="1" i="0" baseline="0">
                <a:effectLst/>
                <a:latin typeface="Arial" panose="020B0604020202020204" pitchFamily="34" charset="0"/>
                <a:cs typeface="Arial" panose="020B0604020202020204" pitchFamily="34" charset="0"/>
              </a:rPr>
              <a:t>MEDICIÓN</a:t>
            </a:r>
          </a:p>
        </c:rich>
      </c:tx>
      <c:layout>
        <c:manualLayout>
          <c:xMode val="edge"/>
          <c:yMode val="edge"/>
          <c:x val="0.38362924898322853"/>
          <c:y val="8.6724790486222197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2159502759680697"/>
          <c:y val="0.20454573764632719"/>
          <c:w val="0.59380724152653253"/>
          <c:h val="0.73271752696454162"/>
        </c:manualLayout>
      </c:layout>
      <c:doughnutChart>
        <c:varyColors val="1"/>
        <c:ser>
          <c:idx val="0"/>
          <c:order val="0"/>
          <c:tx>
            <c:strRef>
              <c:f>'MED (2)'!$A$8</c:f>
              <c:strCache>
                <c:ptCount val="1"/>
                <c:pt idx="0">
                  <c:v>Fill</c:v>
                </c:pt>
              </c:strCache>
            </c:strRef>
          </c:tx>
          <c:spPr>
            <a:ln>
              <a:noFill/>
            </a:ln>
          </c:spPr>
          <c:explosion val="1"/>
          <c:dPt>
            <c:idx val="0"/>
            <c:bubble3D val="0"/>
            <c:spPr>
              <a:solidFill>
                <a:schemeClr val="bg2"/>
              </a:solidFill>
              <a:ln w="19050">
                <a:noFill/>
              </a:ln>
              <a:effectLst/>
            </c:spPr>
            <c:extLst>
              <c:ext xmlns:c16="http://schemas.microsoft.com/office/drawing/2014/chart" uri="{C3380CC4-5D6E-409C-BE32-E72D297353CC}">
                <c16:uniqueId val="{00000001-60FA-4952-949A-B6283109EC21}"/>
              </c:ext>
            </c:extLst>
          </c:dPt>
          <c:dPt>
            <c:idx val="1"/>
            <c:bubble3D val="0"/>
            <c:spPr>
              <a:solidFill>
                <a:srgbClr val="FFC000"/>
              </a:solidFill>
              <a:ln w="22225">
                <a:noFill/>
              </a:ln>
              <a:effectLst/>
            </c:spPr>
            <c:extLst>
              <c:ext xmlns:c16="http://schemas.microsoft.com/office/drawing/2014/chart" uri="{C3380CC4-5D6E-409C-BE32-E72D297353CC}">
                <c16:uniqueId val="{00000003-60FA-4952-949A-B6283109EC21}"/>
              </c:ext>
            </c:extLst>
          </c:dPt>
          <c:cat>
            <c:strRef>
              <c:f>'MED (2)'!$A$9:$A$10</c:f>
              <c:strCache>
                <c:ptCount val="2"/>
                <c:pt idx="0">
                  <c:v>Remainder</c:v>
                </c:pt>
                <c:pt idx="1">
                  <c:v>Percentage</c:v>
                </c:pt>
              </c:strCache>
            </c:strRef>
          </c:cat>
          <c:val>
            <c:numRef>
              <c:f>'MED (2)'!$B$9:$B$10</c:f>
              <c:numCache>
                <c:formatCode>0%</c:formatCode>
                <c:ptCount val="2"/>
                <c:pt idx="0">
                  <c:v>0.48</c:v>
                </c:pt>
                <c:pt idx="1">
                  <c:v>0.52</c:v>
                </c:pt>
              </c:numCache>
            </c:numRef>
          </c:val>
          <c:extLst>
            <c:ext xmlns:c16="http://schemas.microsoft.com/office/drawing/2014/chart" uri="{C3380CC4-5D6E-409C-BE32-E72D297353CC}">
              <c16:uniqueId val="{00000004-60FA-4952-949A-B6283109EC21}"/>
            </c:ext>
          </c:extLst>
        </c:ser>
        <c:dLbls>
          <c:showLegendKey val="0"/>
          <c:showVal val="0"/>
          <c:showCatName val="0"/>
          <c:showSerName val="0"/>
          <c:showPercent val="0"/>
          <c:showBubbleSize val="0"/>
          <c:showLeaderLines val="1"/>
        </c:dLbls>
        <c:firstSliceAng val="0"/>
        <c:holeSize val="74"/>
      </c:doughnutChart>
      <c:scatterChart>
        <c:scatterStyle val="lineMarker"/>
        <c:varyColors val="0"/>
        <c:ser>
          <c:idx val="1"/>
          <c:order val="1"/>
          <c:tx>
            <c:strRef>
              <c:f>'MED (2)'!$A$12</c:f>
              <c:strCache>
                <c:ptCount val="1"/>
                <c:pt idx="0">
                  <c:v>End points</c:v>
                </c:pt>
              </c:strCache>
            </c:strRef>
          </c:tx>
          <c:spPr>
            <a:ln w="28575" cap="rnd">
              <a:noFill/>
              <a:round/>
            </a:ln>
            <a:effectLst/>
          </c:spPr>
          <c:marker>
            <c:symbol val="circle"/>
            <c:size val="30"/>
            <c:spPr>
              <a:solidFill>
                <a:srgbClr val="FFC000"/>
              </a:solidFill>
              <a:ln w="9525">
                <a:noFill/>
              </a:ln>
              <a:effectLst/>
            </c:spPr>
          </c:marker>
          <c:dPt>
            <c:idx val="0"/>
            <c:marker>
              <c:symbol val="circle"/>
              <c:size val="30"/>
              <c:spPr>
                <a:solidFill>
                  <a:srgbClr val="FFC000"/>
                </a:solidFill>
                <a:ln w="9525">
                  <a:noFill/>
                </a:ln>
                <a:effectLst/>
              </c:spPr>
            </c:marker>
            <c:bubble3D val="0"/>
            <c:extLst>
              <c:ext xmlns:c16="http://schemas.microsoft.com/office/drawing/2014/chart" uri="{C3380CC4-5D6E-409C-BE32-E72D297353CC}">
                <c16:uniqueId val="{00000005-60FA-4952-949A-B6283109EC21}"/>
              </c:ext>
            </c:extLst>
          </c:dPt>
          <c:dPt>
            <c:idx val="1"/>
            <c:marker>
              <c:symbol val="circle"/>
              <c:size val="30"/>
              <c:spPr>
                <a:solidFill>
                  <a:srgbClr val="FFC000"/>
                </a:solidFill>
                <a:ln w="9525">
                  <a:noFill/>
                </a:ln>
                <a:effectLst/>
              </c:spPr>
            </c:marker>
            <c:bubble3D val="0"/>
            <c:extLst>
              <c:ext xmlns:c16="http://schemas.microsoft.com/office/drawing/2014/chart" uri="{C3380CC4-5D6E-409C-BE32-E72D297353CC}">
                <c16:uniqueId val="{00000006-60FA-4952-949A-B6283109EC21}"/>
              </c:ext>
            </c:extLst>
          </c:dPt>
          <c:xVal>
            <c:numRef>
              <c:f>'MED (2)'!$A$14:$A$15</c:f>
              <c:numCache>
                <c:formatCode>General</c:formatCode>
                <c:ptCount val="2"/>
                <c:pt idx="0">
                  <c:v>0</c:v>
                </c:pt>
                <c:pt idx="1">
                  <c:v>0.15602724513790037</c:v>
                </c:pt>
              </c:numCache>
            </c:numRef>
          </c:xVal>
          <c:yVal>
            <c:numRef>
              <c:f>'MED (2)'!$B$14:$B$15</c:f>
              <c:numCache>
                <c:formatCode>General</c:formatCode>
                <c:ptCount val="2"/>
                <c:pt idx="0">
                  <c:v>1</c:v>
                </c:pt>
                <c:pt idx="1">
                  <c:v>-0.98775275184363698</c:v>
                </c:pt>
              </c:numCache>
            </c:numRef>
          </c:yVal>
          <c:smooth val="0"/>
          <c:extLst>
            <c:ext xmlns:c16="http://schemas.microsoft.com/office/drawing/2014/chart" uri="{C3380CC4-5D6E-409C-BE32-E72D297353CC}">
              <c16:uniqueId val="{00000007-60FA-4952-949A-B6283109EC21}"/>
            </c:ext>
          </c:extLst>
        </c:ser>
        <c:dLbls>
          <c:showLegendKey val="0"/>
          <c:showVal val="0"/>
          <c:showCatName val="0"/>
          <c:showSerName val="0"/>
          <c:showPercent val="0"/>
          <c:showBubbleSize val="0"/>
        </c:dLbls>
        <c:axId val="10780672"/>
        <c:axId val="10778880"/>
      </c:scatterChart>
      <c:valAx>
        <c:axId val="10778880"/>
        <c:scaling>
          <c:orientation val="minMax"/>
          <c:max val="1.1500000000000001"/>
          <c:min val="-1.1500000000000001"/>
        </c:scaling>
        <c:delete val="1"/>
        <c:axPos val="l"/>
        <c:numFmt formatCode="General" sourceLinked="1"/>
        <c:majorTickMark val="out"/>
        <c:minorTickMark val="none"/>
        <c:tickLblPos val="nextTo"/>
        <c:crossAx val="10780672"/>
        <c:crosses val="autoZero"/>
        <c:crossBetween val="midCat"/>
      </c:valAx>
      <c:valAx>
        <c:axId val="10780672"/>
        <c:scaling>
          <c:orientation val="minMax"/>
          <c:max val="1.1500000000000001"/>
          <c:min val="-1.1500000000000001"/>
        </c:scaling>
        <c:delete val="1"/>
        <c:axPos val="b"/>
        <c:numFmt formatCode="General" sourceLinked="1"/>
        <c:majorTickMark val="out"/>
        <c:minorTickMark val="none"/>
        <c:tickLblPos val="nextTo"/>
        <c:crossAx val="1077888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US" sz="1800" b="1" i="0" baseline="0">
                <a:effectLst/>
                <a:latin typeface="Arial" panose="020B0604020202020204" pitchFamily="34" charset="0"/>
                <a:cs typeface="Arial" panose="020B0604020202020204" pitchFamily="34" charset="0"/>
              </a:rPr>
              <a:t>MEDICIÓN</a:t>
            </a:r>
          </a:p>
        </c:rich>
      </c:tx>
      <c:layout>
        <c:manualLayout>
          <c:xMode val="edge"/>
          <c:yMode val="edge"/>
          <c:x val="0.38362924898322853"/>
          <c:y val="8.6724790486222197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2159502759680697"/>
          <c:y val="0.20454573764632719"/>
          <c:w val="0.59380724152653253"/>
          <c:h val="0.73271752696454162"/>
        </c:manualLayout>
      </c:layout>
      <c:doughnutChart>
        <c:varyColors val="1"/>
        <c:ser>
          <c:idx val="0"/>
          <c:order val="0"/>
          <c:tx>
            <c:strRef>
              <c:f>'MED-EFI'!$A$8</c:f>
              <c:strCache>
                <c:ptCount val="1"/>
                <c:pt idx="0">
                  <c:v>Fill</c:v>
                </c:pt>
              </c:strCache>
            </c:strRef>
          </c:tx>
          <c:spPr>
            <a:ln>
              <a:noFill/>
            </a:ln>
          </c:spPr>
          <c:explosion val="1"/>
          <c:dPt>
            <c:idx val="0"/>
            <c:bubble3D val="0"/>
            <c:spPr>
              <a:solidFill>
                <a:schemeClr val="bg2"/>
              </a:solidFill>
              <a:ln w="19050">
                <a:noFill/>
              </a:ln>
              <a:effectLst/>
            </c:spPr>
            <c:extLst>
              <c:ext xmlns:c16="http://schemas.microsoft.com/office/drawing/2014/chart" uri="{C3380CC4-5D6E-409C-BE32-E72D297353CC}">
                <c16:uniqueId val="{00000001-9DD4-44B5-86B6-0D64D444C684}"/>
              </c:ext>
            </c:extLst>
          </c:dPt>
          <c:dPt>
            <c:idx val="1"/>
            <c:bubble3D val="0"/>
            <c:spPr>
              <a:solidFill>
                <a:srgbClr val="00B050"/>
              </a:solidFill>
              <a:ln w="22225">
                <a:noFill/>
              </a:ln>
              <a:effectLst/>
            </c:spPr>
            <c:extLst>
              <c:ext xmlns:c16="http://schemas.microsoft.com/office/drawing/2014/chart" uri="{C3380CC4-5D6E-409C-BE32-E72D297353CC}">
                <c16:uniqueId val="{00000003-9DD4-44B5-86B6-0D64D444C684}"/>
              </c:ext>
            </c:extLst>
          </c:dPt>
          <c:cat>
            <c:strRef>
              <c:f>'MED-EFI'!$A$9:$A$10</c:f>
              <c:strCache>
                <c:ptCount val="2"/>
                <c:pt idx="0">
                  <c:v>Remainder</c:v>
                </c:pt>
                <c:pt idx="1">
                  <c:v>Percentage</c:v>
                </c:pt>
              </c:strCache>
            </c:strRef>
          </c:cat>
          <c:val>
            <c:numRef>
              <c:f>'MED-EFI'!$B$9:$B$10</c:f>
              <c:numCache>
                <c:formatCode>0%</c:formatCode>
                <c:ptCount val="2"/>
                <c:pt idx="0">
                  <c:v>0</c:v>
                </c:pt>
                <c:pt idx="1">
                  <c:v>1</c:v>
                </c:pt>
              </c:numCache>
            </c:numRef>
          </c:val>
          <c:extLst>
            <c:ext xmlns:c16="http://schemas.microsoft.com/office/drawing/2014/chart" uri="{C3380CC4-5D6E-409C-BE32-E72D297353CC}">
              <c16:uniqueId val="{00000004-9DD4-44B5-86B6-0D64D444C684}"/>
            </c:ext>
          </c:extLst>
        </c:ser>
        <c:dLbls>
          <c:showLegendKey val="0"/>
          <c:showVal val="0"/>
          <c:showCatName val="0"/>
          <c:showSerName val="0"/>
          <c:showPercent val="0"/>
          <c:showBubbleSize val="0"/>
          <c:showLeaderLines val="1"/>
        </c:dLbls>
        <c:firstSliceAng val="0"/>
        <c:holeSize val="74"/>
      </c:doughnutChart>
      <c:scatterChart>
        <c:scatterStyle val="lineMarker"/>
        <c:varyColors val="0"/>
        <c:ser>
          <c:idx val="1"/>
          <c:order val="1"/>
          <c:tx>
            <c:strRef>
              <c:f>'MED-EFI'!$A$12</c:f>
              <c:strCache>
                <c:ptCount val="1"/>
                <c:pt idx="0">
                  <c:v>End points</c:v>
                </c:pt>
              </c:strCache>
            </c:strRef>
          </c:tx>
          <c:spPr>
            <a:ln w="28575" cap="rnd">
              <a:noFill/>
              <a:round/>
            </a:ln>
            <a:effectLst/>
          </c:spPr>
          <c:marker>
            <c:symbol val="circle"/>
            <c:size val="30"/>
            <c:spPr>
              <a:solidFill>
                <a:srgbClr val="00B050"/>
              </a:solidFill>
              <a:ln w="9525">
                <a:noFill/>
              </a:ln>
              <a:effectLst/>
            </c:spPr>
          </c:marker>
          <c:dPt>
            <c:idx val="0"/>
            <c:marker>
              <c:symbol val="circle"/>
              <c:size val="30"/>
              <c:spPr>
                <a:solidFill>
                  <a:srgbClr val="00B050"/>
                </a:solidFill>
                <a:ln w="9525">
                  <a:noFill/>
                </a:ln>
                <a:effectLst/>
              </c:spPr>
            </c:marker>
            <c:bubble3D val="0"/>
            <c:extLst>
              <c:ext xmlns:c16="http://schemas.microsoft.com/office/drawing/2014/chart" uri="{C3380CC4-5D6E-409C-BE32-E72D297353CC}">
                <c16:uniqueId val="{00000005-9DD4-44B5-86B6-0D64D444C684}"/>
              </c:ext>
            </c:extLst>
          </c:dPt>
          <c:dPt>
            <c:idx val="1"/>
            <c:marker>
              <c:symbol val="circle"/>
              <c:size val="30"/>
              <c:spPr>
                <a:solidFill>
                  <a:srgbClr val="00B050"/>
                </a:solidFill>
                <a:ln w="9525">
                  <a:noFill/>
                </a:ln>
                <a:effectLst/>
              </c:spPr>
            </c:marker>
            <c:bubble3D val="0"/>
            <c:extLst>
              <c:ext xmlns:c16="http://schemas.microsoft.com/office/drawing/2014/chart" uri="{C3380CC4-5D6E-409C-BE32-E72D297353CC}">
                <c16:uniqueId val="{00000006-9DD4-44B5-86B6-0D64D444C684}"/>
              </c:ext>
            </c:extLst>
          </c:dPt>
          <c:xVal>
            <c:numRef>
              <c:f>'MED-EFI'!$A$14:$A$15</c:f>
              <c:numCache>
                <c:formatCode>General</c:formatCode>
                <c:ptCount val="2"/>
                <c:pt idx="0">
                  <c:v>0</c:v>
                </c:pt>
                <c:pt idx="1">
                  <c:v>2.45029690981724E-16</c:v>
                </c:pt>
              </c:numCache>
            </c:numRef>
          </c:xVal>
          <c:yVal>
            <c:numRef>
              <c:f>'MED-EFI'!$B$14:$B$15</c:f>
              <c:numCache>
                <c:formatCode>General</c:formatCode>
                <c:ptCount val="2"/>
                <c:pt idx="0">
                  <c:v>1</c:v>
                </c:pt>
                <c:pt idx="1">
                  <c:v>1</c:v>
                </c:pt>
              </c:numCache>
            </c:numRef>
          </c:yVal>
          <c:smooth val="0"/>
          <c:extLst>
            <c:ext xmlns:c16="http://schemas.microsoft.com/office/drawing/2014/chart" uri="{C3380CC4-5D6E-409C-BE32-E72D297353CC}">
              <c16:uniqueId val="{00000007-9DD4-44B5-86B6-0D64D444C684}"/>
            </c:ext>
          </c:extLst>
        </c:ser>
        <c:dLbls>
          <c:showLegendKey val="0"/>
          <c:showVal val="0"/>
          <c:showCatName val="0"/>
          <c:showSerName val="0"/>
          <c:showPercent val="0"/>
          <c:showBubbleSize val="0"/>
        </c:dLbls>
        <c:axId val="10780672"/>
        <c:axId val="10778880"/>
      </c:scatterChart>
      <c:valAx>
        <c:axId val="10778880"/>
        <c:scaling>
          <c:orientation val="minMax"/>
          <c:max val="1.1500000000000001"/>
          <c:min val="-1.1500000000000001"/>
        </c:scaling>
        <c:delete val="1"/>
        <c:axPos val="l"/>
        <c:numFmt formatCode="General" sourceLinked="1"/>
        <c:majorTickMark val="out"/>
        <c:minorTickMark val="none"/>
        <c:tickLblPos val="nextTo"/>
        <c:crossAx val="10780672"/>
        <c:crosses val="autoZero"/>
        <c:crossBetween val="midCat"/>
      </c:valAx>
      <c:valAx>
        <c:axId val="10780672"/>
        <c:scaling>
          <c:orientation val="minMax"/>
          <c:max val="1.1500000000000001"/>
          <c:min val="-1.1500000000000001"/>
        </c:scaling>
        <c:delete val="1"/>
        <c:axPos val="b"/>
        <c:numFmt formatCode="General" sourceLinked="1"/>
        <c:majorTickMark val="out"/>
        <c:minorTickMark val="none"/>
        <c:tickLblPos val="nextTo"/>
        <c:crossAx val="1077888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effectLst/>
                <a:latin typeface="Arial" panose="020B0604020202020204" pitchFamily="34" charset="0"/>
                <a:cs typeface="Arial" panose="020B0604020202020204" pitchFamily="34" charset="0"/>
              </a:rPr>
              <a:t>SEGUIMIENTO Y EVALUACIÓN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2159502759680697"/>
          <c:y val="0.20454573764632719"/>
          <c:w val="0.59380724152653253"/>
          <c:h val="0.73271752696454162"/>
        </c:manualLayout>
      </c:layout>
      <c:doughnutChart>
        <c:varyColors val="1"/>
        <c:ser>
          <c:idx val="0"/>
          <c:order val="0"/>
          <c:tx>
            <c:strRef>
              <c:f>'CIG (2)'!$A$8</c:f>
              <c:strCache>
                <c:ptCount val="1"/>
                <c:pt idx="0">
                  <c:v>Fill</c:v>
                </c:pt>
              </c:strCache>
            </c:strRef>
          </c:tx>
          <c:spPr>
            <a:ln>
              <a:noFill/>
            </a:ln>
          </c:spPr>
          <c:explosion val="1"/>
          <c:dPt>
            <c:idx val="0"/>
            <c:bubble3D val="0"/>
            <c:spPr>
              <a:solidFill>
                <a:schemeClr val="bg2"/>
              </a:solidFill>
              <a:ln w="19050">
                <a:noFill/>
              </a:ln>
              <a:effectLst/>
            </c:spPr>
            <c:extLst>
              <c:ext xmlns:c16="http://schemas.microsoft.com/office/drawing/2014/chart" uri="{C3380CC4-5D6E-409C-BE32-E72D297353CC}">
                <c16:uniqueId val="{00000001-4AC4-4F28-A7AD-08B62102804E}"/>
              </c:ext>
            </c:extLst>
          </c:dPt>
          <c:dPt>
            <c:idx val="1"/>
            <c:bubble3D val="0"/>
            <c:spPr>
              <a:solidFill>
                <a:srgbClr val="00B050"/>
              </a:solidFill>
              <a:ln w="22225">
                <a:noFill/>
              </a:ln>
              <a:effectLst/>
            </c:spPr>
            <c:extLst>
              <c:ext xmlns:c16="http://schemas.microsoft.com/office/drawing/2014/chart" uri="{C3380CC4-5D6E-409C-BE32-E72D297353CC}">
                <c16:uniqueId val="{00000003-4AC4-4F28-A7AD-08B62102804E}"/>
              </c:ext>
            </c:extLst>
          </c:dPt>
          <c:cat>
            <c:strRef>
              <c:f>'CIG (2)'!$A$9:$A$10</c:f>
              <c:strCache>
                <c:ptCount val="2"/>
                <c:pt idx="0">
                  <c:v>Remainder</c:v>
                </c:pt>
                <c:pt idx="1">
                  <c:v>Percentage</c:v>
                </c:pt>
              </c:strCache>
            </c:strRef>
          </c:cat>
          <c:val>
            <c:numRef>
              <c:f>'CIG (2)'!$B$9:$B$10</c:f>
              <c:numCache>
                <c:formatCode>0%</c:formatCode>
                <c:ptCount val="2"/>
                <c:pt idx="0">
                  <c:v>0.20999999999999996</c:v>
                </c:pt>
                <c:pt idx="1">
                  <c:v>0.79</c:v>
                </c:pt>
              </c:numCache>
            </c:numRef>
          </c:val>
          <c:extLst>
            <c:ext xmlns:c16="http://schemas.microsoft.com/office/drawing/2014/chart" uri="{C3380CC4-5D6E-409C-BE32-E72D297353CC}">
              <c16:uniqueId val="{00000004-4AC4-4F28-A7AD-08B62102804E}"/>
            </c:ext>
          </c:extLst>
        </c:ser>
        <c:dLbls>
          <c:showLegendKey val="0"/>
          <c:showVal val="0"/>
          <c:showCatName val="0"/>
          <c:showSerName val="0"/>
          <c:showPercent val="0"/>
          <c:showBubbleSize val="0"/>
          <c:showLeaderLines val="1"/>
        </c:dLbls>
        <c:firstSliceAng val="0"/>
        <c:holeSize val="74"/>
      </c:doughnutChart>
      <c:scatterChart>
        <c:scatterStyle val="lineMarker"/>
        <c:varyColors val="0"/>
        <c:ser>
          <c:idx val="1"/>
          <c:order val="1"/>
          <c:tx>
            <c:strRef>
              <c:f>'CIG (2)'!$A$12</c:f>
              <c:strCache>
                <c:ptCount val="1"/>
                <c:pt idx="0">
                  <c:v>End points</c:v>
                </c:pt>
              </c:strCache>
            </c:strRef>
          </c:tx>
          <c:spPr>
            <a:ln w="28575" cap="rnd">
              <a:noFill/>
              <a:round/>
            </a:ln>
            <a:effectLst/>
          </c:spPr>
          <c:marker>
            <c:symbol val="circle"/>
            <c:size val="30"/>
            <c:spPr>
              <a:solidFill>
                <a:schemeClr val="accent5"/>
              </a:solidFill>
              <a:ln w="9525">
                <a:noFill/>
              </a:ln>
              <a:effectLst/>
            </c:spPr>
          </c:marker>
          <c:dPt>
            <c:idx val="0"/>
            <c:marker>
              <c:symbol val="circle"/>
              <c:size val="30"/>
              <c:spPr>
                <a:solidFill>
                  <a:srgbClr val="00B050"/>
                </a:solidFill>
                <a:ln w="9525">
                  <a:noFill/>
                </a:ln>
                <a:effectLst/>
              </c:spPr>
            </c:marker>
            <c:bubble3D val="0"/>
            <c:extLst>
              <c:ext xmlns:c16="http://schemas.microsoft.com/office/drawing/2014/chart" uri="{C3380CC4-5D6E-409C-BE32-E72D297353CC}">
                <c16:uniqueId val="{00000005-4AC4-4F28-A7AD-08B62102804E}"/>
              </c:ext>
            </c:extLst>
          </c:dPt>
          <c:dPt>
            <c:idx val="1"/>
            <c:marker>
              <c:symbol val="circle"/>
              <c:size val="30"/>
              <c:spPr>
                <a:solidFill>
                  <a:srgbClr val="00B050"/>
                </a:solidFill>
                <a:ln w="9525">
                  <a:noFill/>
                </a:ln>
                <a:effectLst/>
              </c:spPr>
            </c:marker>
            <c:bubble3D val="0"/>
            <c:extLst>
              <c:ext xmlns:c16="http://schemas.microsoft.com/office/drawing/2014/chart" uri="{C3380CC4-5D6E-409C-BE32-E72D297353CC}">
                <c16:uniqueId val="{00000006-4AC4-4F28-A7AD-08B62102804E}"/>
              </c:ext>
            </c:extLst>
          </c:dPt>
          <c:xVal>
            <c:numRef>
              <c:f>'CIG (2)'!$A$14:$A$15</c:f>
              <c:numCache>
                <c:formatCode>General</c:formatCode>
                <c:ptCount val="2"/>
                <c:pt idx="0">
                  <c:v>0</c:v>
                </c:pt>
                <c:pt idx="1">
                  <c:v>0.97251410260554705</c:v>
                </c:pt>
              </c:numCache>
            </c:numRef>
          </c:xVal>
          <c:yVal>
            <c:numRef>
              <c:f>'CIG (2)'!$B$14:$B$15</c:f>
              <c:numCache>
                <c:formatCode>General</c:formatCode>
                <c:ptCount val="2"/>
                <c:pt idx="0">
                  <c:v>1</c:v>
                </c:pt>
                <c:pt idx="1">
                  <c:v>0.23284398260064118</c:v>
                </c:pt>
              </c:numCache>
            </c:numRef>
          </c:yVal>
          <c:smooth val="0"/>
          <c:extLst>
            <c:ext xmlns:c16="http://schemas.microsoft.com/office/drawing/2014/chart" uri="{C3380CC4-5D6E-409C-BE32-E72D297353CC}">
              <c16:uniqueId val="{00000007-4AC4-4F28-A7AD-08B62102804E}"/>
            </c:ext>
          </c:extLst>
        </c:ser>
        <c:dLbls>
          <c:showLegendKey val="0"/>
          <c:showVal val="0"/>
          <c:showCatName val="0"/>
          <c:showSerName val="0"/>
          <c:showPercent val="0"/>
          <c:showBubbleSize val="0"/>
        </c:dLbls>
        <c:axId val="428106760"/>
        <c:axId val="428104016"/>
      </c:scatterChart>
      <c:valAx>
        <c:axId val="428104016"/>
        <c:scaling>
          <c:orientation val="minMax"/>
          <c:max val="1.1500000000000001"/>
          <c:min val="-1.1500000000000001"/>
        </c:scaling>
        <c:delete val="1"/>
        <c:axPos val="l"/>
        <c:numFmt formatCode="General" sourceLinked="1"/>
        <c:majorTickMark val="out"/>
        <c:minorTickMark val="none"/>
        <c:tickLblPos val="nextTo"/>
        <c:crossAx val="428106760"/>
        <c:crosses val="autoZero"/>
        <c:crossBetween val="midCat"/>
      </c:valAx>
      <c:valAx>
        <c:axId val="428106760"/>
        <c:scaling>
          <c:orientation val="minMax"/>
          <c:max val="1.1500000000000001"/>
          <c:min val="-1.1500000000000001"/>
        </c:scaling>
        <c:delete val="1"/>
        <c:axPos val="b"/>
        <c:numFmt formatCode="General" sourceLinked="1"/>
        <c:majorTickMark val="out"/>
        <c:minorTickMark val="none"/>
        <c:tickLblPos val="nextTo"/>
        <c:crossAx val="42810401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effectLst/>
                <a:latin typeface="Arial" panose="020B0604020202020204" pitchFamily="34" charset="0"/>
                <a:cs typeface="Arial" panose="020B0604020202020204" pitchFamily="34" charset="0"/>
              </a:rPr>
              <a:t>SEGUIMIENTO Y EVALUACIÓN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2159502759680697"/>
          <c:y val="0.20454573764632719"/>
          <c:w val="0.59380724152653253"/>
          <c:h val="0.73271752696454162"/>
        </c:manualLayout>
      </c:layout>
      <c:doughnutChart>
        <c:varyColors val="1"/>
        <c:ser>
          <c:idx val="0"/>
          <c:order val="0"/>
          <c:tx>
            <c:strRef>
              <c:f>'CIG-EFI'!$A$8</c:f>
              <c:strCache>
                <c:ptCount val="1"/>
                <c:pt idx="0">
                  <c:v>Fill</c:v>
                </c:pt>
              </c:strCache>
            </c:strRef>
          </c:tx>
          <c:spPr>
            <a:ln>
              <a:noFill/>
            </a:ln>
          </c:spPr>
          <c:explosion val="1"/>
          <c:dPt>
            <c:idx val="0"/>
            <c:bubble3D val="0"/>
            <c:spPr>
              <a:solidFill>
                <a:schemeClr val="bg2"/>
              </a:solidFill>
              <a:ln w="19050">
                <a:noFill/>
              </a:ln>
              <a:effectLst/>
            </c:spPr>
            <c:extLst>
              <c:ext xmlns:c16="http://schemas.microsoft.com/office/drawing/2014/chart" uri="{C3380CC4-5D6E-409C-BE32-E72D297353CC}">
                <c16:uniqueId val="{00000001-E35A-4AF5-AD23-8F87AB23C80C}"/>
              </c:ext>
            </c:extLst>
          </c:dPt>
          <c:dPt>
            <c:idx val="1"/>
            <c:bubble3D val="0"/>
            <c:spPr>
              <a:solidFill>
                <a:srgbClr val="00B050"/>
              </a:solidFill>
              <a:ln w="22225">
                <a:noFill/>
              </a:ln>
              <a:effectLst/>
            </c:spPr>
            <c:extLst>
              <c:ext xmlns:c16="http://schemas.microsoft.com/office/drawing/2014/chart" uri="{C3380CC4-5D6E-409C-BE32-E72D297353CC}">
                <c16:uniqueId val="{00000003-E35A-4AF5-AD23-8F87AB23C80C}"/>
              </c:ext>
            </c:extLst>
          </c:dPt>
          <c:cat>
            <c:strRef>
              <c:f>'CIG-EFI'!$A$9:$A$10</c:f>
              <c:strCache>
                <c:ptCount val="2"/>
                <c:pt idx="0">
                  <c:v>Remainder</c:v>
                </c:pt>
                <c:pt idx="1">
                  <c:v>Percentage</c:v>
                </c:pt>
              </c:strCache>
            </c:strRef>
          </c:cat>
          <c:val>
            <c:numRef>
              <c:f>'CIG-EFI'!$B$9:$B$10</c:f>
              <c:numCache>
                <c:formatCode>0%</c:formatCode>
                <c:ptCount val="2"/>
                <c:pt idx="0">
                  <c:v>0</c:v>
                </c:pt>
                <c:pt idx="1">
                  <c:v>1</c:v>
                </c:pt>
              </c:numCache>
            </c:numRef>
          </c:val>
          <c:extLst>
            <c:ext xmlns:c16="http://schemas.microsoft.com/office/drawing/2014/chart" uri="{C3380CC4-5D6E-409C-BE32-E72D297353CC}">
              <c16:uniqueId val="{00000004-E35A-4AF5-AD23-8F87AB23C80C}"/>
            </c:ext>
          </c:extLst>
        </c:ser>
        <c:dLbls>
          <c:showLegendKey val="0"/>
          <c:showVal val="0"/>
          <c:showCatName val="0"/>
          <c:showSerName val="0"/>
          <c:showPercent val="0"/>
          <c:showBubbleSize val="0"/>
          <c:showLeaderLines val="1"/>
        </c:dLbls>
        <c:firstSliceAng val="0"/>
        <c:holeSize val="74"/>
      </c:doughnutChart>
      <c:scatterChart>
        <c:scatterStyle val="lineMarker"/>
        <c:varyColors val="0"/>
        <c:ser>
          <c:idx val="1"/>
          <c:order val="1"/>
          <c:tx>
            <c:strRef>
              <c:f>'CIG-EFI'!$A$12</c:f>
              <c:strCache>
                <c:ptCount val="1"/>
                <c:pt idx="0">
                  <c:v>End points</c:v>
                </c:pt>
              </c:strCache>
            </c:strRef>
          </c:tx>
          <c:spPr>
            <a:ln w="28575" cap="rnd">
              <a:noFill/>
              <a:round/>
            </a:ln>
            <a:effectLst/>
          </c:spPr>
          <c:marker>
            <c:symbol val="circle"/>
            <c:size val="30"/>
            <c:spPr>
              <a:solidFill>
                <a:schemeClr val="accent5"/>
              </a:solidFill>
              <a:ln w="9525">
                <a:noFill/>
              </a:ln>
              <a:effectLst/>
            </c:spPr>
          </c:marker>
          <c:dPt>
            <c:idx val="0"/>
            <c:marker>
              <c:symbol val="circle"/>
              <c:size val="30"/>
              <c:spPr>
                <a:solidFill>
                  <a:srgbClr val="00B050"/>
                </a:solidFill>
                <a:ln w="9525">
                  <a:noFill/>
                </a:ln>
                <a:effectLst/>
              </c:spPr>
            </c:marker>
            <c:bubble3D val="0"/>
            <c:extLst>
              <c:ext xmlns:c16="http://schemas.microsoft.com/office/drawing/2014/chart" uri="{C3380CC4-5D6E-409C-BE32-E72D297353CC}">
                <c16:uniqueId val="{00000005-E35A-4AF5-AD23-8F87AB23C80C}"/>
              </c:ext>
            </c:extLst>
          </c:dPt>
          <c:dPt>
            <c:idx val="1"/>
            <c:marker>
              <c:symbol val="circle"/>
              <c:size val="30"/>
              <c:spPr>
                <a:solidFill>
                  <a:srgbClr val="00B050"/>
                </a:solidFill>
                <a:ln w="9525">
                  <a:noFill/>
                </a:ln>
                <a:effectLst/>
              </c:spPr>
            </c:marker>
            <c:bubble3D val="0"/>
            <c:extLst>
              <c:ext xmlns:c16="http://schemas.microsoft.com/office/drawing/2014/chart" uri="{C3380CC4-5D6E-409C-BE32-E72D297353CC}">
                <c16:uniqueId val="{00000006-E35A-4AF5-AD23-8F87AB23C80C}"/>
              </c:ext>
            </c:extLst>
          </c:dPt>
          <c:xVal>
            <c:numRef>
              <c:f>'CIG-EFI'!$A$14:$A$15</c:f>
              <c:numCache>
                <c:formatCode>General</c:formatCode>
                <c:ptCount val="2"/>
                <c:pt idx="0">
                  <c:v>0</c:v>
                </c:pt>
                <c:pt idx="1">
                  <c:v>2.45029690981724E-16</c:v>
                </c:pt>
              </c:numCache>
            </c:numRef>
          </c:xVal>
          <c:yVal>
            <c:numRef>
              <c:f>'CIG-EFI'!$B$14:$B$15</c:f>
              <c:numCache>
                <c:formatCode>General</c:formatCode>
                <c:ptCount val="2"/>
                <c:pt idx="0">
                  <c:v>1</c:v>
                </c:pt>
                <c:pt idx="1">
                  <c:v>1</c:v>
                </c:pt>
              </c:numCache>
            </c:numRef>
          </c:yVal>
          <c:smooth val="0"/>
          <c:extLst>
            <c:ext xmlns:c16="http://schemas.microsoft.com/office/drawing/2014/chart" uri="{C3380CC4-5D6E-409C-BE32-E72D297353CC}">
              <c16:uniqueId val="{00000007-E35A-4AF5-AD23-8F87AB23C80C}"/>
            </c:ext>
          </c:extLst>
        </c:ser>
        <c:dLbls>
          <c:showLegendKey val="0"/>
          <c:showVal val="0"/>
          <c:showCatName val="0"/>
          <c:showSerName val="0"/>
          <c:showPercent val="0"/>
          <c:showBubbleSize val="0"/>
        </c:dLbls>
        <c:axId val="428106760"/>
        <c:axId val="428104016"/>
      </c:scatterChart>
      <c:valAx>
        <c:axId val="428104016"/>
        <c:scaling>
          <c:orientation val="minMax"/>
          <c:max val="1.1500000000000001"/>
          <c:min val="-1.1500000000000001"/>
        </c:scaling>
        <c:delete val="1"/>
        <c:axPos val="l"/>
        <c:numFmt formatCode="General" sourceLinked="1"/>
        <c:majorTickMark val="out"/>
        <c:minorTickMark val="none"/>
        <c:tickLblPos val="nextTo"/>
        <c:crossAx val="428106760"/>
        <c:crosses val="autoZero"/>
        <c:crossBetween val="midCat"/>
      </c:valAx>
      <c:valAx>
        <c:axId val="428106760"/>
        <c:scaling>
          <c:orientation val="minMax"/>
          <c:max val="1.1500000000000001"/>
          <c:min val="-1.1500000000000001"/>
        </c:scaling>
        <c:delete val="1"/>
        <c:axPos val="b"/>
        <c:numFmt formatCode="General" sourceLinked="1"/>
        <c:majorTickMark val="out"/>
        <c:minorTickMark val="none"/>
        <c:tickLblPos val="nextTo"/>
        <c:crossAx val="42810401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effectLst/>
                <a:latin typeface="Arial" panose="020B0604020202020204" pitchFamily="34" charset="0"/>
                <a:cs typeface="Arial" panose="020B0604020202020204" pitchFamily="34" charset="0"/>
              </a:rPr>
              <a:t>ALIANZAS</a:t>
            </a:r>
            <a:endParaRPr lang="es-CO" sz="1400">
              <a:effectLst/>
              <a:latin typeface="Arial" panose="020B0604020202020204" pitchFamily="34" charset="0"/>
              <a:cs typeface="Arial" panose="020B0604020202020204" pitchFamily="34" charset="0"/>
            </a:endParaRPr>
          </a:p>
        </c:rich>
      </c:tx>
      <c:layout>
        <c:manualLayout>
          <c:xMode val="edge"/>
          <c:yMode val="edge"/>
          <c:x val="0.37185948948944386"/>
          <c:y val="3.173916107649237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2159502759680697"/>
          <c:y val="0.20454573764632719"/>
          <c:w val="0.59380724152653253"/>
          <c:h val="0.73271752696454162"/>
        </c:manualLayout>
      </c:layout>
      <c:doughnutChart>
        <c:varyColors val="1"/>
        <c:ser>
          <c:idx val="0"/>
          <c:order val="0"/>
          <c:tx>
            <c:strRef>
              <c:f>'ALI (2)'!$A$8</c:f>
              <c:strCache>
                <c:ptCount val="1"/>
                <c:pt idx="0">
                  <c:v>Fill</c:v>
                </c:pt>
              </c:strCache>
            </c:strRef>
          </c:tx>
          <c:spPr>
            <a:ln>
              <a:noFill/>
            </a:ln>
          </c:spPr>
          <c:explosion val="1"/>
          <c:dPt>
            <c:idx val="0"/>
            <c:bubble3D val="0"/>
            <c:spPr>
              <a:solidFill>
                <a:schemeClr val="bg2"/>
              </a:solidFill>
              <a:ln w="19050">
                <a:noFill/>
              </a:ln>
              <a:effectLst/>
            </c:spPr>
            <c:extLst>
              <c:ext xmlns:c16="http://schemas.microsoft.com/office/drawing/2014/chart" uri="{C3380CC4-5D6E-409C-BE32-E72D297353CC}">
                <c16:uniqueId val="{00000001-60BD-46B6-A23F-995CCFF9E2AC}"/>
              </c:ext>
            </c:extLst>
          </c:dPt>
          <c:dPt>
            <c:idx val="1"/>
            <c:bubble3D val="0"/>
            <c:spPr>
              <a:solidFill>
                <a:srgbClr val="00B050"/>
              </a:solidFill>
              <a:ln w="22225">
                <a:noFill/>
              </a:ln>
              <a:effectLst/>
            </c:spPr>
            <c:extLst>
              <c:ext xmlns:c16="http://schemas.microsoft.com/office/drawing/2014/chart" uri="{C3380CC4-5D6E-409C-BE32-E72D297353CC}">
                <c16:uniqueId val="{00000003-60BD-46B6-A23F-995CCFF9E2AC}"/>
              </c:ext>
            </c:extLst>
          </c:dPt>
          <c:cat>
            <c:strRef>
              <c:f>'ALI (2)'!$A$9:$A$10</c:f>
              <c:strCache>
                <c:ptCount val="2"/>
                <c:pt idx="0">
                  <c:v>Remainder</c:v>
                </c:pt>
                <c:pt idx="1">
                  <c:v>Percentage</c:v>
                </c:pt>
              </c:strCache>
            </c:strRef>
          </c:cat>
          <c:val>
            <c:numRef>
              <c:f>'ALI (2)'!$B$9:$B$10</c:f>
              <c:numCache>
                <c:formatCode>0%</c:formatCode>
                <c:ptCount val="2"/>
                <c:pt idx="0">
                  <c:v>0.36</c:v>
                </c:pt>
                <c:pt idx="1">
                  <c:v>0.64</c:v>
                </c:pt>
              </c:numCache>
            </c:numRef>
          </c:val>
          <c:extLst>
            <c:ext xmlns:c16="http://schemas.microsoft.com/office/drawing/2014/chart" uri="{C3380CC4-5D6E-409C-BE32-E72D297353CC}">
              <c16:uniqueId val="{00000004-60BD-46B6-A23F-995CCFF9E2AC}"/>
            </c:ext>
          </c:extLst>
        </c:ser>
        <c:dLbls>
          <c:showLegendKey val="0"/>
          <c:showVal val="0"/>
          <c:showCatName val="0"/>
          <c:showSerName val="0"/>
          <c:showPercent val="0"/>
          <c:showBubbleSize val="0"/>
          <c:showLeaderLines val="1"/>
        </c:dLbls>
        <c:firstSliceAng val="0"/>
        <c:holeSize val="74"/>
      </c:doughnutChart>
      <c:scatterChart>
        <c:scatterStyle val="lineMarker"/>
        <c:varyColors val="0"/>
        <c:ser>
          <c:idx val="1"/>
          <c:order val="1"/>
          <c:tx>
            <c:strRef>
              <c:f>'ALI (2)'!$A$12</c:f>
              <c:strCache>
                <c:ptCount val="1"/>
                <c:pt idx="0">
                  <c:v>End points</c:v>
                </c:pt>
              </c:strCache>
            </c:strRef>
          </c:tx>
          <c:spPr>
            <a:ln w="25400" cap="rnd">
              <a:noFill/>
              <a:round/>
            </a:ln>
            <a:effectLst/>
          </c:spPr>
          <c:marker>
            <c:symbol val="circle"/>
            <c:size val="30"/>
            <c:spPr>
              <a:solidFill>
                <a:srgbClr val="FFFF00"/>
              </a:solidFill>
              <a:ln w="9525">
                <a:noFill/>
              </a:ln>
              <a:effectLst/>
            </c:spPr>
          </c:marker>
          <c:dPt>
            <c:idx val="0"/>
            <c:marker>
              <c:symbol val="circle"/>
              <c:size val="30"/>
              <c:spPr>
                <a:solidFill>
                  <a:srgbClr val="00B050"/>
                </a:solidFill>
                <a:ln w="9525">
                  <a:noFill/>
                </a:ln>
                <a:effectLst/>
              </c:spPr>
            </c:marker>
            <c:bubble3D val="0"/>
            <c:extLst>
              <c:ext xmlns:c16="http://schemas.microsoft.com/office/drawing/2014/chart" uri="{C3380CC4-5D6E-409C-BE32-E72D297353CC}">
                <c16:uniqueId val="{00000005-60BD-46B6-A23F-995CCFF9E2AC}"/>
              </c:ext>
            </c:extLst>
          </c:dPt>
          <c:dPt>
            <c:idx val="1"/>
            <c:marker>
              <c:symbol val="circle"/>
              <c:size val="30"/>
              <c:spPr>
                <a:solidFill>
                  <a:srgbClr val="00B050"/>
                </a:solidFill>
                <a:ln w="9525">
                  <a:noFill/>
                </a:ln>
                <a:effectLst/>
              </c:spPr>
            </c:marker>
            <c:bubble3D val="0"/>
            <c:extLst>
              <c:ext xmlns:c16="http://schemas.microsoft.com/office/drawing/2014/chart" uri="{C3380CC4-5D6E-409C-BE32-E72D297353CC}">
                <c16:uniqueId val="{00000006-60BD-46B6-A23F-995CCFF9E2AC}"/>
              </c:ext>
            </c:extLst>
          </c:dPt>
          <c:xVal>
            <c:numRef>
              <c:f>'ALI (2)'!$A$14:$A$15</c:f>
              <c:numCache>
                <c:formatCode>General</c:formatCode>
                <c:ptCount val="2"/>
                <c:pt idx="0">
                  <c:v>0</c:v>
                </c:pt>
                <c:pt idx="1">
                  <c:v>0.78256537968971218</c:v>
                </c:pt>
              </c:numCache>
            </c:numRef>
          </c:xVal>
          <c:yVal>
            <c:numRef>
              <c:f>'ALI (2)'!$B$14:$B$15</c:f>
              <c:numCache>
                <c:formatCode>General</c:formatCode>
                <c:ptCount val="2"/>
                <c:pt idx="0">
                  <c:v>1</c:v>
                </c:pt>
                <c:pt idx="1">
                  <c:v>-0.62256841110925021</c:v>
                </c:pt>
              </c:numCache>
            </c:numRef>
          </c:yVal>
          <c:smooth val="0"/>
          <c:extLst>
            <c:ext xmlns:c16="http://schemas.microsoft.com/office/drawing/2014/chart" uri="{C3380CC4-5D6E-409C-BE32-E72D297353CC}">
              <c16:uniqueId val="{00000007-60BD-46B6-A23F-995CCFF9E2AC}"/>
            </c:ext>
          </c:extLst>
        </c:ser>
        <c:dLbls>
          <c:showLegendKey val="0"/>
          <c:showVal val="0"/>
          <c:showCatName val="0"/>
          <c:showSerName val="0"/>
          <c:showPercent val="0"/>
          <c:showBubbleSize val="0"/>
        </c:dLbls>
        <c:axId val="437212624"/>
        <c:axId val="437213408"/>
      </c:scatterChart>
      <c:valAx>
        <c:axId val="437213408"/>
        <c:scaling>
          <c:orientation val="minMax"/>
          <c:max val="1.1500000000000001"/>
          <c:min val="-1.1500000000000001"/>
        </c:scaling>
        <c:delete val="1"/>
        <c:axPos val="l"/>
        <c:numFmt formatCode="General" sourceLinked="1"/>
        <c:majorTickMark val="out"/>
        <c:minorTickMark val="none"/>
        <c:tickLblPos val="nextTo"/>
        <c:crossAx val="437212624"/>
        <c:crosses val="autoZero"/>
        <c:crossBetween val="midCat"/>
      </c:valAx>
      <c:valAx>
        <c:axId val="437212624"/>
        <c:scaling>
          <c:orientation val="minMax"/>
          <c:max val="1.1500000000000001"/>
          <c:min val="-1.1500000000000001"/>
        </c:scaling>
        <c:delete val="1"/>
        <c:axPos val="b"/>
        <c:numFmt formatCode="General" sourceLinked="1"/>
        <c:majorTickMark val="out"/>
        <c:minorTickMark val="none"/>
        <c:tickLblPos val="nextTo"/>
        <c:crossAx val="43721340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effectLst/>
                <a:latin typeface="Arial" panose="020B0604020202020204" pitchFamily="34" charset="0"/>
                <a:cs typeface="Arial" panose="020B0604020202020204" pitchFamily="34" charset="0"/>
              </a:rPr>
              <a:t>ALIANZAS</a:t>
            </a:r>
            <a:endParaRPr lang="es-CO" sz="1400">
              <a:effectLst/>
              <a:latin typeface="Arial" panose="020B0604020202020204" pitchFamily="34" charset="0"/>
              <a:cs typeface="Arial" panose="020B0604020202020204" pitchFamily="34" charset="0"/>
            </a:endParaRPr>
          </a:p>
        </c:rich>
      </c:tx>
      <c:layout>
        <c:manualLayout>
          <c:xMode val="edge"/>
          <c:yMode val="edge"/>
          <c:x val="0.37185948948944386"/>
          <c:y val="3.173916107649237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2159502759680697"/>
          <c:y val="0.20454573764632719"/>
          <c:w val="0.59380724152653253"/>
          <c:h val="0.73271752696454162"/>
        </c:manualLayout>
      </c:layout>
      <c:doughnutChart>
        <c:varyColors val="1"/>
        <c:ser>
          <c:idx val="0"/>
          <c:order val="0"/>
          <c:tx>
            <c:strRef>
              <c:f>'ALI-EFI'!$A$8</c:f>
              <c:strCache>
                <c:ptCount val="1"/>
                <c:pt idx="0">
                  <c:v>Fill</c:v>
                </c:pt>
              </c:strCache>
            </c:strRef>
          </c:tx>
          <c:spPr>
            <a:ln>
              <a:noFill/>
            </a:ln>
          </c:spPr>
          <c:explosion val="1"/>
          <c:dPt>
            <c:idx val="0"/>
            <c:bubble3D val="0"/>
            <c:spPr>
              <a:solidFill>
                <a:schemeClr val="bg2"/>
              </a:solidFill>
              <a:ln w="19050">
                <a:noFill/>
              </a:ln>
              <a:effectLst/>
            </c:spPr>
            <c:extLst>
              <c:ext xmlns:c16="http://schemas.microsoft.com/office/drawing/2014/chart" uri="{C3380CC4-5D6E-409C-BE32-E72D297353CC}">
                <c16:uniqueId val="{00000001-E60A-43E2-9736-C9C50D22170A}"/>
              </c:ext>
            </c:extLst>
          </c:dPt>
          <c:dPt>
            <c:idx val="1"/>
            <c:bubble3D val="0"/>
            <c:spPr>
              <a:solidFill>
                <a:srgbClr val="00B050"/>
              </a:solidFill>
              <a:ln w="22225">
                <a:noFill/>
              </a:ln>
              <a:effectLst/>
            </c:spPr>
            <c:extLst>
              <c:ext xmlns:c16="http://schemas.microsoft.com/office/drawing/2014/chart" uri="{C3380CC4-5D6E-409C-BE32-E72D297353CC}">
                <c16:uniqueId val="{00000003-E60A-43E2-9736-C9C50D22170A}"/>
              </c:ext>
            </c:extLst>
          </c:dPt>
          <c:cat>
            <c:strRef>
              <c:f>'ALI-EFI'!$A$9:$A$10</c:f>
              <c:strCache>
                <c:ptCount val="2"/>
                <c:pt idx="0">
                  <c:v>Remainder</c:v>
                </c:pt>
                <c:pt idx="1">
                  <c:v>Percentage</c:v>
                </c:pt>
              </c:strCache>
            </c:strRef>
          </c:cat>
          <c:val>
            <c:numRef>
              <c:f>'ALI-EFI'!$B$9:$B$10</c:f>
              <c:numCache>
                <c:formatCode>0%</c:formatCode>
                <c:ptCount val="2"/>
                <c:pt idx="0">
                  <c:v>0</c:v>
                </c:pt>
                <c:pt idx="1">
                  <c:v>1</c:v>
                </c:pt>
              </c:numCache>
            </c:numRef>
          </c:val>
          <c:extLst>
            <c:ext xmlns:c16="http://schemas.microsoft.com/office/drawing/2014/chart" uri="{C3380CC4-5D6E-409C-BE32-E72D297353CC}">
              <c16:uniqueId val="{00000004-E60A-43E2-9736-C9C50D22170A}"/>
            </c:ext>
          </c:extLst>
        </c:ser>
        <c:dLbls>
          <c:showLegendKey val="0"/>
          <c:showVal val="0"/>
          <c:showCatName val="0"/>
          <c:showSerName val="0"/>
          <c:showPercent val="0"/>
          <c:showBubbleSize val="0"/>
          <c:showLeaderLines val="1"/>
        </c:dLbls>
        <c:firstSliceAng val="0"/>
        <c:holeSize val="74"/>
      </c:doughnutChart>
      <c:scatterChart>
        <c:scatterStyle val="lineMarker"/>
        <c:varyColors val="0"/>
        <c:ser>
          <c:idx val="1"/>
          <c:order val="1"/>
          <c:tx>
            <c:strRef>
              <c:f>'ALI-EFI'!$A$12</c:f>
              <c:strCache>
                <c:ptCount val="1"/>
                <c:pt idx="0">
                  <c:v>End points</c:v>
                </c:pt>
              </c:strCache>
            </c:strRef>
          </c:tx>
          <c:spPr>
            <a:ln w="25400" cap="rnd">
              <a:noFill/>
              <a:round/>
            </a:ln>
            <a:effectLst/>
          </c:spPr>
          <c:marker>
            <c:symbol val="circle"/>
            <c:size val="30"/>
            <c:spPr>
              <a:solidFill>
                <a:srgbClr val="FFFF00"/>
              </a:solidFill>
              <a:ln w="9525">
                <a:noFill/>
              </a:ln>
              <a:effectLst/>
            </c:spPr>
          </c:marker>
          <c:dPt>
            <c:idx val="0"/>
            <c:marker>
              <c:symbol val="circle"/>
              <c:size val="30"/>
              <c:spPr>
                <a:solidFill>
                  <a:srgbClr val="00B050"/>
                </a:solidFill>
                <a:ln w="9525">
                  <a:noFill/>
                </a:ln>
                <a:effectLst/>
              </c:spPr>
            </c:marker>
            <c:bubble3D val="0"/>
            <c:extLst>
              <c:ext xmlns:c16="http://schemas.microsoft.com/office/drawing/2014/chart" uri="{C3380CC4-5D6E-409C-BE32-E72D297353CC}">
                <c16:uniqueId val="{00000005-E60A-43E2-9736-C9C50D22170A}"/>
              </c:ext>
            </c:extLst>
          </c:dPt>
          <c:dPt>
            <c:idx val="1"/>
            <c:marker>
              <c:symbol val="circle"/>
              <c:size val="30"/>
              <c:spPr>
                <a:solidFill>
                  <a:srgbClr val="00B050"/>
                </a:solidFill>
                <a:ln w="9525">
                  <a:noFill/>
                </a:ln>
                <a:effectLst/>
              </c:spPr>
            </c:marker>
            <c:bubble3D val="0"/>
            <c:extLst>
              <c:ext xmlns:c16="http://schemas.microsoft.com/office/drawing/2014/chart" uri="{C3380CC4-5D6E-409C-BE32-E72D297353CC}">
                <c16:uniqueId val="{00000006-E60A-43E2-9736-C9C50D22170A}"/>
              </c:ext>
            </c:extLst>
          </c:dPt>
          <c:xVal>
            <c:numRef>
              <c:f>'ALI-EFI'!$A$14:$A$15</c:f>
              <c:numCache>
                <c:formatCode>General</c:formatCode>
                <c:ptCount val="2"/>
                <c:pt idx="0">
                  <c:v>0</c:v>
                </c:pt>
                <c:pt idx="1">
                  <c:v>2.45029690981724E-16</c:v>
                </c:pt>
              </c:numCache>
            </c:numRef>
          </c:xVal>
          <c:yVal>
            <c:numRef>
              <c:f>'ALI-EFI'!$B$14:$B$15</c:f>
              <c:numCache>
                <c:formatCode>General</c:formatCode>
                <c:ptCount val="2"/>
                <c:pt idx="0">
                  <c:v>1</c:v>
                </c:pt>
                <c:pt idx="1">
                  <c:v>1</c:v>
                </c:pt>
              </c:numCache>
            </c:numRef>
          </c:yVal>
          <c:smooth val="0"/>
          <c:extLst>
            <c:ext xmlns:c16="http://schemas.microsoft.com/office/drawing/2014/chart" uri="{C3380CC4-5D6E-409C-BE32-E72D297353CC}">
              <c16:uniqueId val="{00000007-E60A-43E2-9736-C9C50D22170A}"/>
            </c:ext>
          </c:extLst>
        </c:ser>
        <c:dLbls>
          <c:showLegendKey val="0"/>
          <c:showVal val="0"/>
          <c:showCatName val="0"/>
          <c:showSerName val="0"/>
          <c:showPercent val="0"/>
          <c:showBubbleSize val="0"/>
        </c:dLbls>
        <c:axId val="437212624"/>
        <c:axId val="437213408"/>
      </c:scatterChart>
      <c:valAx>
        <c:axId val="437213408"/>
        <c:scaling>
          <c:orientation val="minMax"/>
          <c:max val="1.1500000000000001"/>
          <c:min val="-1.1500000000000001"/>
        </c:scaling>
        <c:delete val="1"/>
        <c:axPos val="l"/>
        <c:numFmt formatCode="General" sourceLinked="1"/>
        <c:majorTickMark val="out"/>
        <c:minorTickMark val="none"/>
        <c:tickLblPos val="nextTo"/>
        <c:crossAx val="437212624"/>
        <c:crosses val="autoZero"/>
        <c:crossBetween val="midCat"/>
      </c:valAx>
      <c:valAx>
        <c:axId val="437212624"/>
        <c:scaling>
          <c:orientation val="minMax"/>
          <c:max val="1.1500000000000001"/>
          <c:min val="-1.1500000000000001"/>
        </c:scaling>
        <c:delete val="1"/>
        <c:axPos val="b"/>
        <c:numFmt formatCode="General" sourceLinked="1"/>
        <c:majorTickMark val="out"/>
        <c:minorTickMark val="none"/>
        <c:tickLblPos val="nextTo"/>
        <c:crossAx val="43721340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59502759680697"/>
          <c:y val="0.20454573764632719"/>
          <c:w val="0.59380724152653253"/>
          <c:h val="0.73271752696454162"/>
        </c:manualLayout>
      </c:layout>
      <c:doughnutChart>
        <c:varyColors val="1"/>
        <c:ser>
          <c:idx val="0"/>
          <c:order val="0"/>
          <c:tx>
            <c:strRef>
              <c:f>PAACC!$A$110</c:f>
              <c:strCache>
                <c:ptCount val="1"/>
                <c:pt idx="0">
                  <c:v>Fill</c:v>
                </c:pt>
              </c:strCache>
            </c:strRef>
          </c:tx>
          <c:explosion val="1"/>
          <c:dPt>
            <c:idx val="0"/>
            <c:bubble3D val="0"/>
            <c:spPr>
              <a:solidFill>
                <a:schemeClr val="tx2">
                  <a:lumMod val="20000"/>
                  <a:lumOff val="80000"/>
                </a:schemeClr>
              </a:solidFill>
              <a:ln w="19050">
                <a:solidFill>
                  <a:schemeClr val="lt1"/>
                </a:solidFill>
              </a:ln>
              <a:effectLst/>
            </c:spPr>
            <c:extLst>
              <c:ext xmlns:c16="http://schemas.microsoft.com/office/drawing/2014/chart" uri="{C3380CC4-5D6E-409C-BE32-E72D297353CC}">
                <c16:uniqueId val="{00000001-1CDF-4566-81EA-77DF47CB516C}"/>
              </c:ext>
            </c:extLst>
          </c:dPt>
          <c:dPt>
            <c:idx val="1"/>
            <c:bubble3D val="0"/>
            <c:spPr>
              <a:solidFill>
                <a:srgbClr val="00B050"/>
              </a:solidFill>
              <a:ln w="19050">
                <a:solidFill>
                  <a:schemeClr val="lt1"/>
                </a:solidFill>
              </a:ln>
              <a:effectLst/>
            </c:spPr>
            <c:extLst>
              <c:ext xmlns:c16="http://schemas.microsoft.com/office/drawing/2014/chart" uri="{C3380CC4-5D6E-409C-BE32-E72D297353CC}">
                <c16:uniqueId val="{00000003-1CDF-4566-81EA-77DF47CB516C}"/>
              </c:ext>
            </c:extLst>
          </c:dPt>
          <c:cat>
            <c:strRef>
              <c:f>PAACC!$A$9:$A$10</c:f>
              <c:strCache>
                <c:ptCount val="2"/>
                <c:pt idx="0">
                  <c:v>Remainder</c:v>
                </c:pt>
                <c:pt idx="1">
                  <c:v>Percentage</c:v>
                </c:pt>
              </c:strCache>
            </c:strRef>
          </c:cat>
          <c:val>
            <c:numRef>
              <c:f>PAACC!$B$111:$B$112</c:f>
              <c:numCache>
                <c:formatCode>0%</c:formatCode>
                <c:ptCount val="2"/>
                <c:pt idx="0">
                  <c:v>0.43000000000000005</c:v>
                </c:pt>
                <c:pt idx="1">
                  <c:v>0.56999999999999995</c:v>
                </c:pt>
              </c:numCache>
            </c:numRef>
          </c:val>
          <c:extLst>
            <c:ext xmlns:c16="http://schemas.microsoft.com/office/drawing/2014/chart" uri="{C3380CC4-5D6E-409C-BE32-E72D297353CC}">
              <c16:uniqueId val="{00000004-1CDF-4566-81EA-77DF47CB516C}"/>
            </c:ext>
          </c:extLst>
        </c:ser>
        <c:dLbls>
          <c:showLegendKey val="0"/>
          <c:showVal val="0"/>
          <c:showCatName val="0"/>
          <c:showSerName val="0"/>
          <c:showPercent val="0"/>
          <c:showBubbleSize val="0"/>
          <c:showLeaderLines val="1"/>
        </c:dLbls>
        <c:firstSliceAng val="0"/>
        <c:holeSize val="74"/>
      </c:doughnutChart>
      <c:scatterChart>
        <c:scatterStyle val="lineMarker"/>
        <c:varyColors val="0"/>
        <c:ser>
          <c:idx val="1"/>
          <c:order val="1"/>
          <c:tx>
            <c:strRef>
              <c:f>PAACC!$A$114</c:f>
              <c:strCache>
                <c:ptCount val="1"/>
                <c:pt idx="0">
                  <c:v>End points</c:v>
                </c:pt>
              </c:strCache>
            </c:strRef>
          </c:tx>
          <c:spPr>
            <a:ln w="25400" cap="rnd">
              <a:noFill/>
              <a:round/>
            </a:ln>
            <a:effectLst/>
          </c:spPr>
          <c:marker>
            <c:symbol val="circle"/>
            <c:size val="30"/>
            <c:spPr>
              <a:solidFill>
                <a:srgbClr val="00B050"/>
              </a:solidFill>
              <a:ln w="9525">
                <a:noFill/>
              </a:ln>
              <a:effectLst/>
            </c:spPr>
          </c:marker>
          <c:xVal>
            <c:numRef>
              <c:f>PAACC!$A$116:$A$117</c:f>
              <c:numCache>
                <c:formatCode>General</c:formatCode>
                <c:ptCount val="2"/>
                <c:pt idx="0">
                  <c:v>0</c:v>
                </c:pt>
                <c:pt idx="1">
                  <c:v>0.40044405290839957</c:v>
                </c:pt>
              </c:numCache>
            </c:numRef>
          </c:xVal>
          <c:yVal>
            <c:numRef>
              <c:f>PAACC!$B$116:$B$117</c:f>
              <c:numCache>
                <c:formatCode>General</c:formatCode>
                <c:ptCount val="2"/>
                <c:pt idx="0">
                  <c:v>1</c:v>
                </c:pt>
                <c:pt idx="1">
                  <c:v>-0.91632121032435709</c:v>
                </c:pt>
              </c:numCache>
            </c:numRef>
          </c:yVal>
          <c:smooth val="0"/>
          <c:extLst>
            <c:ext xmlns:c16="http://schemas.microsoft.com/office/drawing/2014/chart" uri="{C3380CC4-5D6E-409C-BE32-E72D297353CC}">
              <c16:uniqueId val="{00000005-1CDF-4566-81EA-77DF47CB516C}"/>
            </c:ext>
          </c:extLst>
        </c:ser>
        <c:dLbls>
          <c:showLegendKey val="0"/>
          <c:showVal val="0"/>
          <c:showCatName val="0"/>
          <c:showSerName val="0"/>
          <c:showPercent val="0"/>
          <c:showBubbleSize val="0"/>
        </c:dLbls>
        <c:axId val="225056256"/>
        <c:axId val="225054080"/>
      </c:scatterChart>
      <c:valAx>
        <c:axId val="225054080"/>
        <c:scaling>
          <c:orientation val="minMax"/>
          <c:max val="1.1500000000000001"/>
          <c:min val="-1.1500000000000001"/>
        </c:scaling>
        <c:delete val="1"/>
        <c:axPos val="l"/>
        <c:numFmt formatCode="General" sourceLinked="1"/>
        <c:majorTickMark val="out"/>
        <c:minorTickMark val="none"/>
        <c:tickLblPos val="nextTo"/>
        <c:crossAx val="225056256"/>
        <c:crosses val="autoZero"/>
        <c:crossBetween val="midCat"/>
      </c:valAx>
      <c:valAx>
        <c:axId val="225056256"/>
        <c:scaling>
          <c:orientation val="minMax"/>
          <c:max val="1.1500000000000001"/>
          <c:min val="-1.1500000000000001"/>
        </c:scaling>
        <c:delete val="1"/>
        <c:axPos val="b"/>
        <c:numFmt formatCode="General" sourceLinked="1"/>
        <c:majorTickMark val="out"/>
        <c:minorTickMark val="none"/>
        <c:tickLblPos val="nextTo"/>
        <c:crossAx val="22505408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effectLst/>
                <a:latin typeface="Arial" panose="020B0604020202020204" pitchFamily="34" charset="0"/>
                <a:cs typeface="Arial" panose="020B0604020202020204" pitchFamily="34" charset="0"/>
              </a:rPr>
              <a:t>EDITORIAL</a:t>
            </a:r>
            <a:endParaRPr lang="es-CO" sz="1400">
              <a:effectLst/>
              <a:latin typeface="Arial" panose="020B0604020202020204" pitchFamily="34" charset="0"/>
              <a:cs typeface="Arial" panose="020B0604020202020204" pitchFamily="34" charset="0"/>
            </a:endParaRPr>
          </a:p>
        </c:rich>
      </c:tx>
      <c:layout>
        <c:manualLayout>
          <c:xMode val="edge"/>
          <c:yMode val="edge"/>
          <c:x val="0.35852808597926333"/>
          <c:y val="3.808699329179085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2159502759680697"/>
          <c:y val="0.20454573764632719"/>
          <c:w val="0.59380724152653253"/>
          <c:h val="0.73271752696454162"/>
        </c:manualLayout>
      </c:layout>
      <c:doughnutChart>
        <c:varyColors val="1"/>
        <c:ser>
          <c:idx val="0"/>
          <c:order val="0"/>
          <c:tx>
            <c:strRef>
              <c:f>'EDI (2)'!$A$8</c:f>
              <c:strCache>
                <c:ptCount val="1"/>
                <c:pt idx="0">
                  <c:v>Fill</c:v>
                </c:pt>
              </c:strCache>
            </c:strRef>
          </c:tx>
          <c:spPr>
            <a:ln>
              <a:noFill/>
            </a:ln>
          </c:spPr>
          <c:explosion val="1"/>
          <c:dPt>
            <c:idx val="0"/>
            <c:bubble3D val="0"/>
            <c:spPr>
              <a:solidFill>
                <a:schemeClr val="bg2"/>
              </a:solidFill>
              <a:ln w="19050">
                <a:noFill/>
              </a:ln>
              <a:effectLst/>
            </c:spPr>
            <c:extLst>
              <c:ext xmlns:c16="http://schemas.microsoft.com/office/drawing/2014/chart" uri="{C3380CC4-5D6E-409C-BE32-E72D297353CC}">
                <c16:uniqueId val="{00000001-BD87-4C1B-A740-3C91A90CF58F}"/>
              </c:ext>
            </c:extLst>
          </c:dPt>
          <c:dPt>
            <c:idx val="1"/>
            <c:bubble3D val="0"/>
            <c:spPr>
              <a:solidFill>
                <a:srgbClr val="FF1919"/>
              </a:solidFill>
              <a:ln w="22225">
                <a:noFill/>
              </a:ln>
              <a:effectLst/>
            </c:spPr>
            <c:extLst>
              <c:ext xmlns:c16="http://schemas.microsoft.com/office/drawing/2014/chart" uri="{C3380CC4-5D6E-409C-BE32-E72D297353CC}">
                <c16:uniqueId val="{00000003-BD87-4C1B-A740-3C91A90CF58F}"/>
              </c:ext>
            </c:extLst>
          </c:dPt>
          <c:cat>
            <c:strRef>
              <c:f>'EDI (2)'!$A$9:$A$10</c:f>
              <c:strCache>
                <c:ptCount val="2"/>
                <c:pt idx="0">
                  <c:v>Remainder</c:v>
                </c:pt>
                <c:pt idx="1">
                  <c:v>Percentage</c:v>
                </c:pt>
              </c:strCache>
            </c:strRef>
          </c:cat>
          <c:val>
            <c:numRef>
              <c:f>'EDI (2)'!$B$9:$B$10</c:f>
              <c:numCache>
                <c:formatCode>0%</c:formatCode>
                <c:ptCount val="2"/>
                <c:pt idx="0">
                  <c:v>0.82000000000000006</c:v>
                </c:pt>
                <c:pt idx="1">
                  <c:v>0.18</c:v>
                </c:pt>
              </c:numCache>
            </c:numRef>
          </c:val>
          <c:extLst>
            <c:ext xmlns:c16="http://schemas.microsoft.com/office/drawing/2014/chart" uri="{C3380CC4-5D6E-409C-BE32-E72D297353CC}">
              <c16:uniqueId val="{00000004-BD87-4C1B-A740-3C91A90CF58F}"/>
            </c:ext>
          </c:extLst>
        </c:ser>
        <c:dLbls>
          <c:showLegendKey val="0"/>
          <c:showVal val="0"/>
          <c:showCatName val="0"/>
          <c:showSerName val="0"/>
          <c:showPercent val="0"/>
          <c:showBubbleSize val="0"/>
          <c:showLeaderLines val="1"/>
        </c:dLbls>
        <c:firstSliceAng val="0"/>
        <c:holeSize val="74"/>
      </c:doughnutChart>
      <c:scatterChart>
        <c:scatterStyle val="lineMarker"/>
        <c:varyColors val="0"/>
        <c:ser>
          <c:idx val="1"/>
          <c:order val="1"/>
          <c:tx>
            <c:strRef>
              <c:f>'EDI (2)'!$A$12</c:f>
              <c:strCache>
                <c:ptCount val="1"/>
                <c:pt idx="0">
                  <c:v>End points</c:v>
                </c:pt>
              </c:strCache>
            </c:strRef>
          </c:tx>
          <c:spPr>
            <a:ln w="28575" cap="rnd">
              <a:noFill/>
              <a:round/>
            </a:ln>
            <a:effectLst/>
          </c:spPr>
          <c:marker>
            <c:symbol val="circle"/>
            <c:size val="30"/>
            <c:spPr>
              <a:solidFill>
                <a:srgbClr val="FF1919"/>
              </a:solidFill>
              <a:ln w="9525">
                <a:noFill/>
              </a:ln>
              <a:effectLst/>
            </c:spPr>
          </c:marker>
          <c:dPt>
            <c:idx val="0"/>
            <c:marker>
              <c:symbol val="circle"/>
              <c:size val="30"/>
              <c:spPr>
                <a:solidFill>
                  <a:srgbClr val="FF1919"/>
                </a:solidFill>
                <a:ln w="9525">
                  <a:noFill/>
                </a:ln>
                <a:effectLst/>
              </c:spPr>
            </c:marker>
            <c:bubble3D val="0"/>
            <c:extLst>
              <c:ext xmlns:c16="http://schemas.microsoft.com/office/drawing/2014/chart" uri="{C3380CC4-5D6E-409C-BE32-E72D297353CC}">
                <c16:uniqueId val="{00000005-BD87-4C1B-A740-3C91A90CF58F}"/>
              </c:ext>
            </c:extLst>
          </c:dPt>
          <c:dPt>
            <c:idx val="1"/>
            <c:marker>
              <c:symbol val="circle"/>
              <c:size val="30"/>
              <c:spPr>
                <a:solidFill>
                  <a:srgbClr val="FF1919"/>
                </a:solidFill>
                <a:ln w="9525">
                  <a:noFill/>
                </a:ln>
                <a:effectLst/>
              </c:spPr>
            </c:marker>
            <c:bubble3D val="0"/>
            <c:extLst>
              <c:ext xmlns:c16="http://schemas.microsoft.com/office/drawing/2014/chart" uri="{C3380CC4-5D6E-409C-BE32-E72D297353CC}">
                <c16:uniqueId val="{00000006-BD87-4C1B-A740-3C91A90CF58F}"/>
              </c:ext>
            </c:extLst>
          </c:dPt>
          <c:xVal>
            <c:numRef>
              <c:f>'EDI (2)'!$A$14:$A$15</c:f>
              <c:numCache>
                <c:formatCode>General</c:formatCode>
                <c:ptCount val="2"/>
                <c:pt idx="0">
                  <c:v>0</c:v>
                </c:pt>
                <c:pt idx="1">
                  <c:v>-0.91662112753522096</c:v>
                </c:pt>
              </c:numCache>
            </c:numRef>
          </c:xVal>
          <c:yVal>
            <c:numRef>
              <c:f>'EDI (2)'!$B$14:$B$15</c:f>
              <c:numCache>
                <c:formatCode>General</c:formatCode>
                <c:ptCount val="2"/>
                <c:pt idx="0">
                  <c:v>1</c:v>
                </c:pt>
                <c:pt idx="1">
                  <c:v>0.39975706192143756</c:v>
                </c:pt>
              </c:numCache>
            </c:numRef>
          </c:yVal>
          <c:smooth val="0"/>
          <c:extLst>
            <c:ext xmlns:c16="http://schemas.microsoft.com/office/drawing/2014/chart" uri="{C3380CC4-5D6E-409C-BE32-E72D297353CC}">
              <c16:uniqueId val="{00000007-BD87-4C1B-A740-3C91A90CF58F}"/>
            </c:ext>
          </c:extLst>
        </c:ser>
        <c:dLbls>
          <c:showLegendKey val="0"/>
          <c:showVal val="0"/>
          <c:showCatName val="0"/>
          <c:showSerName val="0"/>
          <c:showPercent val="0"/>
          <c:showBubbleSize val="0"/>
        </c:dLbls>
        <c:axId val="428107936"/>
        <c:axId val="428107544"/>
      </c:scatterChart>
      <c:valAx>
        <c:axId val="428107544"/>
        <c:scaling>
          <c:orientation val="minMax"/>
          <c:max val="1.1500000000000001"/>
          <c:min val="-1.1500000000000001"/>
        </c:scaling>
        <c:delete val="1"/>
        <c:axPos val="l"/>
        <c:numFmt formatCode="General" sourceLinked="1"/>
        <c:majorTickMark val="out"/>
        <c:minorTickMark val="none"/>
        <c:tickLblPos val="nextTo"/>
        <c:crossAx val="428107936"/>
        <c:crosses val="autoZero"/>
        <c:crossBetween val="midCat"/>
      </c:valAx>
      <c:valAx>
        <c:axId val="428107936"/>
        <c:scaling>
          <c:orientation val="minMax"/>
          <c:max val="1.1500000000000001"/>
          <c:min val="-1.1500000000000001"/>
        </c:scaling>
        <c:delete val="1"/>
        <c:axPos val="b"/>
        <c:numFmt formatCode="General" sourceLinked="1"/>
        <c:majorTickMark val="out"/>
        <c:minorTickMark val="none"/>
        <c:tickLblPos val="nextTo"/>
        <c:crossAx val="42810754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effectLst/>
                <a:latin typeface="Arial" panose="020B0604020202020204" pitchFamily="34" charset="0"/>
                <a:cs typeface="Arial" panose="020B0604020202020204" pitchFamily="34" charset="0"/>
              </a:rPr>
              <a:t>EDITORIAL</a:t>
            </a:r>
            <a:endParaRPr lang="es-CO" sz="1400">
              <a:effectLst/>
              <a:latin typeface="Arial" panose="020B0604020202020204" pitchFamily="34" charset="0"/>
              <a:cs typeface="Arial" panose="020B0604020202020204" pitchFamily="34" charset="0"/>
            </a:endParaRPr>
          </a:p>
        </c:rich>
      </c:tx>
      <c:layout>
        <c:manualLayout>
          <c:xMode val="edge"/>
          <c:yMode val="edge"/>
          <c:x val="0.35852808597926333"/>
          <c:y val="3.808699329179085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2159502759680697"/>
          <c:y val="0.20454573764632719"/>
          <c:w val="0.59380724152653253"/>
          <c:h val="0.73271752696454162"/>
        </c:manualLayout>
      </c:layout>
      <c:doughnutChart>
        <c:varyColors val="1"/>
        <c:ser>
          <c:idx val="0"/>
          <c:order val="0"/>
          <c:tx>
            <c:strRef>
              <c:f>'EDI-EFI'!$A$8</c:f>
              <c:strCache>
                <c:ptCount val="1"/>
                <c:pt idx="0">
                  <c:v>Fill</c:v>
                </c:pt>
              </c:strCache>
            </c:strRef>
          </c:tx>
          <c:spPr>
            <a:ln>
              <a:noFill/>
            </a:ln>
          </c:spPr>
          <c:explosion val="1"/>
          <c:dPt>
            <c:idx val="0"/>
            <c:bubble3D val="0"/>
            <c:spPr>
              <a:solidFill>
                <a:schemeClr val="bg2"/>
              </a:solidFill>
              <a:ln w="19050">
                <a:noFill/>
              </a:ln>
              <a:effectLst/>
            </c:spPr>
            <c:extLst>
              <c:ext xmlns:c16="http://schemas.microsoft.com/office/drawing/2014/chart" uri="{C3380CC4-5D6E-409C-BE32-E72D297353CC}">
                <c16:uniqueId val="{00000001-AED0-4C0C-9AD3-EC8258C24175}"/>
              </c:ext>
            </c:extLst>
          </c:dPt>
          <c:dPt>
            <c:idx val="1"/>
            <c:bubble3D val="0"/>
            <c:spPr>
              <a:solidFill>
                <a:srgbClr val="FF1919"/>
              </a:solidFill>
              <a:ln w="22225">
                <a:noFill/>
              </a:ln>
              <a:effectLst/>
            </c:spPr>
            <c:extLst>
              <c:ext xmlns:c16="http://schemas.microsoft.com/office/drawing/2014/chart" uri="{C3380CC4-5D6E-409C-BE32-E72D297353CC}">
                <c16:uniqueId val="{00000003-AED0-4C0C-9AD3-EC8258C24175}"/>
              </c:ext>
            </c:extLst>
          </c:dPt>
          <c:cat>
            <c:strRef>
              <c:f>'EDI-EFI'!$A$9:$A$10</c:f>
              <c:strCache>
                <c:ptCount val="2"/>
                <c:pt idx="0">
                  <c:v>Remainder</c:v>
                </c:pt>
                <c:pt idx="1">
                  <c:v>Percentage</c:v>
                </c:pt>
              </c:strCache>
            </c:strRef>
          </c:cat>
          <c:val>
            <c:numRef>
              <c:f>'EDI-EFI'!$B$9:$B$10</c:f>
              <c:numCache>
                <c:formatCode>0%</c:formatCode>
                <c:ptCount val="2"/>
                <c:pt idx="0">
                  <c:v>0.72</c:v>
                </c:pt>
                <c:pt idx="1">
                  <c:v>0.28000000000000003</c:v>
                </c:pt>
              </c:numCache>
            </c:numRef>
          </c:val>
          <c:extLst>
            <c:ext xmlns:c16="http://schemas.microsoft.com/office/drawing/2014/chart" uri="{C3380CC4-5D6E-409C-BE32-E72D297353CC}">
              <c16:uniqueId val="{00000004-AED0-4C0C-9AD3-EC8258C24175}"/>
            </c:ext>
          </c:extLst>
        </c:ser>
        <c:dLbls>
          <c:showLegendKey val="0"/>
          <c:showVal val="0"/>
          <c:showCatName val="0"/>
          <c:showSerName val="0"/>
          <c:showPercent val="0"/>
          <c:showBubbleSize val="0"/>
          <c:showLeaderLines val="1"/>
        </c:dLbls>
        <c:firstSliceAng val="0"/>
        <c:holeSize val="74"/>
      </c:doughnutChart>
      <c:scatterChart>
        <c:scatterStyle val="lineMarker"/>
        <c:varyColors val="0"/>
        <c:ser>
          <c:idx val="1"/>
          <c:order val="1"/>
          <c:tx>
            <c:strRef>
              <c:f>'EDI-EFI'!$A$12</c:f>
              <c:strCache>
                <c:ptCount val="1"/>
                <c:pt idx="0">
                  <c:v>End points</c:v>
                </c:pt>
              </c:strCache>
            </c:strRef>
          </c:tx>
          <c:spPr>
            <a:ln w="28575" cap="rnd">
              <a:noFill/>
              <a:round/>
            </a:ln>
            <a:effectLst/>
          </c:spPr>
          <c:marker>
            <c:symbol val="circle"/>
            <c:size val="30"/>
            <c:spPr>
              <a:solidFill>
                <a:srgbClr val="FF1919"/>
              </a:solidFill>
              <a:ln w="9525">
                <a:noFill/>
              </a:ln>
              <a:effectLst/>
            </c:spPr>
          </c:marker>
          <c:dPt>
            <c:idx val="0"/>
            <c:marker>
              <c:symbol val="circle"/>
              <c:size val="30"/>
              <c:spPr>
                <a:solidFill>
                  <a:srgbClr val="FF1919"/>
                </a:solidFill>
                <a:ln w="9525">
                  <a:noFill/>
                </a:ln>
                <a:effectLst/>
              </c:spPr>
            </c:marker>
            <c:bubble3D val="0"/>
            <c:extLst>
              <c:ext xmlns:c16="http://schemas.microsoft.com/office/drawing/2014/chart" uri="{C3380CC4-5D6E-409C-BE32-E72D297353CC}">
                <c16:uniqueId val="{00000005-AED0-4C0C-9AD3-EC8258C24175}"/>
              </c:ext>
            </c:extLst>
          </c:dPt>
          <c:dPt>
            <c:idx val="1"/>
            <c:marker>
              <c:symbol val="circle"/>
              <c:size val="30"/>
              <c:spPr>
                <a:solidFill>
                  <a:srgbClr val="FF1919"/>
                </a:solidFill>
                <a:ln w="9525">
                  <a:noFill/>
                </a:ln>
                <a:effectLst/>
              </c:spPr>
            </c:marker>
            <c:bubble3D val="0"/>
            <c:extLst>
              <c:ext xmlns:c16="http://schemas.microsoft.com/office/drawing/2014/chart" uri="{C3380CC4-5D6E-409C-BE32-E72D297353CC}">
                <c16:uniqueId val="{00000006-AED0-4C0C-9AD3-EC8258C24175}"/>
              </c:ext>
            </c:extLst>
          </c:dPt>
          <c:xVal>
            <c:numRef>
              <c:f>'EDI-EFI'!$A$14:$A$15</c:f>
              <c:numCache>
                <c:formatCode>General</c:formatCode>
                <c:ptCount val="2"/>
                <c:pt idx="0">
                  <c:v>0</c:v>
                </c:pt>
                <c:pt idx="1">
                  <c:v>-0.98078528040323043</c:v>
                </c:pt>
              </c:numCache>
            </c:numRef>
          </c:xVal>
          <c:yVal>
            <c:numRef>
              <c:f>'EDI-EFI'!$B$14:$B$15</c:f>
              <c:numCache>
                <c:formatCode>General</c:formatCode>
                <c:ptCount val="2"/>
                <c:pt idx="0">
                  <c:v>1</c:v>
                </c:pt>
                <c:pt idx="1">
                  <c:v>-0.19509032201612866</c:v>
                </c:pt>
              </c:numCache>
            </c:numRef>
          </c:yVal>
          <c:smooth val="0"/>
          <c:extLst>
            <c:ext xmlns:c16="http://schemas.microsoft.com/office/drawing/2014/chart" uri="{C3380CC4-5D6E-409C-BE32-E72D297353CC}">
              <c16:uniqueId val="{00000007-AED0-4C0C-9AD3-EC8258C24175}"/>
            </c:ext>
          </c:extLst>
        </c:ser>
        <c:dLbls>
          <c:showLegendKey val="0"/>
          <c:showVal val="0"/>
          <c:showCatName val="0"/>
          <c:showSerName val="0"/>
          <c:showPercent val="0"/>
          <c:showBubbleSize val="0"/>
        </c:dLbls>
        <c:axId val="428107936"/>
        <c:axId val="428107544"/>
      </c:scatterChart>
      <c:valAx>
        <c:axId val="428107544"/>
        <c:scaling>
          <c:orientation val="minMax"/>
          <c:max val="1.1500000000000001"/>
          <c:min val="-1.1500000000000001"/>
        </c:scaling>
        <c:delete val="1"/>
        <c:axPos val="l"/>
        <c:numFmt formatCode="General" sourceLinked="1"/>
        <c:majorTickMark val="out"/>
        <c:minorTickMark val="none"/>
        <c:tickLblPos val="nextTo"/>
        <c:crossAx val="428107936"/>
        <c:crosses val="autoZero"/>
        <c:crossBetween val="midCat"/>
      </c:valAx>
      <c:valAx>
        <c:axId val="428107936"/>
        <c:scaling>
          <c:orientation val="minMax"/>
          <c:max val="1.1500000000000001"/>
          <c:min val="-1.1500000000000001"/>
        </c:scaling>
        <c:delete val="1"/>
        <c:axPos val="b"/>
        <c:numFmt formatCode="General" sourceLinked="1"/>
        <c:majorTickMark val="out"/>
        <c:minorTickMark val="none"/>
        <c:tickLblPos val="nextTo"/>
        <c:crossAx val="42810754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effectLst/>
                <a:latin typeface="Arial" panose="020B0604020202020204" pitchFamily="34" charset="0"/>
                <a:cs typeface="Arial" panose="020B0604020202020204" pitchFamily="34" charset="0"/>
              </a:rPr>
              <a:t>FORMACIÓN</a:t>
            </a:r>
          </a:p>
        </c:rich>
      </c:tx>
      <c:layout>
        <c:manualLayout>
          <c:xMode val="edge"/>
          <c:yMode val="edge"/>
          <c:x val="0.3387961505670013"/>
          <c:y val="3.491307718414161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2159502759680697"/>
          <c:y val="0.20454573764632719"/>
          <c:w val="0.59380724152653253"/>
          <c:h val="0.73271752696454162"/>
        </c:manualLayout>
      </c:layout>
      <c:doughnutChart>
        <c:varyColors val="1"/>
        <c:ser>
          <c:idx val="0"/>
          <c:order val="0"/>
          <c:tx>
            <c:strRef>
              <c:f>'FOR (2)'!$A$8</c:f>
              <c:strCache>
                <c:ptCount val="1"/>
                <c:pt idx="0">
                  <c:v>Fill</c:v>
                </c:pt>
              </c:strCache>
            </c:strRef>
          </c:tx>
          <c:spPr>
            <a:ln>
              <a:noFill/>
            </a:ln>
          </c:spPr>
          <c:explosion val="1"/>
          <c:dPt>
            <c:idx val="0"/>
            <c:bubble3D val="0"/>
            <c:spPr>
              <a:solidFill>
                <a:schemeClr val="bg2"/>
              </a:solidFill>
              <a:ln w="19050">
                <a:noFill/>
              </a:ln>
              <a:effectLst/>
            </c:spPr>
            <c:extLst>
              <c:ext xmlns:c16="http://schemas.microsoft.com/office/drawing/2014/chart" uri="{C3380CC4-5D6E-409C-BE32-E72D297353CC}">
                <c16:uniqueId val="{00000001-6FC5-4ED6-AB37-5E62CFE06269}"/>
              </c:ext>
            </c:extLst>
          </c:dPt>
          <c:dPt>
            <c:idx val="1"/>
            <c:bubble3D val="0"/>
            <c:spPr>
              <a:solidFill>
                <a:srgbClr val="FF0000"/>
              </a:solidFill>
              <a:ln w="22225">
                <a:noFill/>
              </a:ln>
              <a:effectLst/>
            </c:spPr>
            <c:extLst>
              <c:ext xmlns:c16="http://schemas.microsoft.com/office/drawing/2014/chart" uri="{C3380CC4-5D6E-409C-BE32-E72D297353CC}">
                <c16:uniqueId val="{00000003-6FC5-4ED6-AB37-5E62CFE06269}"/>
              </c:ext>
            </c:extLst>
          </c:dPt>
          <c:cat>
            <c:strRef>
              <c:f>'FOR (2)'!$A$9:$A$10</c:f>
              <c:strCache>
                <c:ptCount val="2"/>
                <c:pt idx="0">
                  <c:v>Remainder</c:v>
                </c:pt>
                <c:pt idx="1">
                  <c:v>Percentage</c:v>
                </c:pt>
              </c:strCache>
            </c:strRef>
          </c:cat>
          <c:val>
            <c:numRef>
              <c:f>'FOR (2)'!$B$9:$B$10</c:f>
              <c:numCache>
                <c:formatCode>0%</c:formatCode>
                <c:ptCount val="2"/>
                <c:pt idx="0">
                  <c:v>0.7</c:v>
                </c:pt>
                <c:pt idx="1">
                  <c:v>0.3</c:v>
                </c:pt>
              </c:numCache>
            </c:numRef>
          </c:val>
          <c:extLst>
            <c:ext xmlns:c16="http://schemas.microsoft.com/office/drawing/2014/chart" uri="{C3380CC4-5D6E-409C-BE32-E72D297353CC}">
              <c16:uniqueId val="{00000004-6FC5-4ED6-AB37-5E62CFE06269}"/>
            </c:ext>
          </c:extLst>
        </c:ser>
        <c:dLbls>
          <c:showLegendKey val="0"/>
          <c:showVal val="0"/>
          <c:showCatName val="0"/>
          <c:showSerName val="0"/>
          <c:showPercent val="0"/>
          <c:showBubbleSize val="0"/>
          <c:showLeaderLines val="1"/>
        </c:dLbls>
        <c:firstSliceAng val="0"/>
        <c:holeSize val="74"/>
      </c:doughnutChart>
      <c:scatterChart>
        <c:scatterStyle val="lineMarker"/>
        <c:varyColors val="0"/>
        <c:ser>
          <c:idx val="1"/>
          <c:order val="1"/>
          <c:tx>
            <c:strRef>
              <c:f>'FOR (2)'!$A$12</c:f>
              <c:strCache>
                <c:ptCount val="1"/>
                <c:pt idx="0">
                  <c:v>End points</c:v>
                </c:pt>
              </c:strCache>
            </c:strRef>
          </c:tx>
          <c:spPr>
            <a:ln w="28575" cap="rnd">
              <a:noFill/>
              <a:round/>
            </a:ln>
            <a:effectLst/>
          </c:spPr>
          <c:marker>
            <c:symbol val="circle"/>
            <c:size val="30"/>
            <c:spPr>
              <a:solidFill>
                <a:srgbClr val="FF0000"/>
              </a:solidFill>
              <a:ln w="9525">
                <a:noFill/>
              </a:ln>
              <a:effectLst/>
            </c:spPr>
          </c:marker>
          <c:xVal>
            <c:numRef>
              <c:f>'FOR (2)'!$A$14:$A$15</c:f>
              <c:numCache>
                <c:formatCode>General</c:formatCode>
                <c:ptCount val="2"/>
                <c:pt idx="0">
                  <c:v>0</c:v>
                </c:pt>
                <c:pt idx="1">
                  <c:v>-0.94742596207339047</c:v>
                </c:pt>
              </c:numCache>
            </c:numRef>
          </c:xVal>
          <c:yVal>
            <c:numRef>
              <c:f>'FOR (2)'!$B$14:$B$15</c:f>
              <c:numCache>
                <c:formatCode>General</c:formatCode>
                <c:ptCount val="2"/>
                <c:pt idx="0">
                  <c:v>1</c:v>
                </c:pt>
                <c:pt idx="1">
                  <c:v>-0.31997507151231436</c:v>
                </c:pt>
              </c:numCache>
            </c:numRef>
          </c:yVal>
          <c:smooth val="0"/>
          <c:extLst>
            <c:ext xmlns:c16="http://schemas.microsoft.com/office/drawing/2014/chart" uri="{C3380CC4-5D6E-409C-BE32-E72D297353CC}">
              <c16:uniqueId val="{00000005-6FC5-4ED6-AB37-5E62CFE06269}"/>
            </c:ext>
          </c:extLst>
        </c:ser>
        <c:dLbls>
          <c:showLegendKey val="0"/>
          <c:showVal val="0"/>
          <c:showCatName val="0"/>
          <c:showSerName val="0"/>
          <c:showPercent val="0"/>
          <c:showBubbleSize val="0"/>
        </c:dLbls>
        <c:axId val="428100096"/>
        <c:axId val="428099312"/>
      </c:scatterChart>
      <c:valAx>
        <c:axId val="428099312"/>
        <c:scaling>
          <c:orientation val="minMax"/>
          <c:max val="1.1500000000000001"/>
          <c:min val="-1.1500000000000001"/>
        </c:scaling>
        <c:delete val="1"/>
        <c:axPos val="l"/>
        <c:numFmt formatCode="General" sourceLinked="1"/>
        <c:majorTickMark val="out"/>
        <c:minorTickMark val="none"/>
        <c:tickLblPos val="nextTo"/>
        <c:crossAx val="428100096"/>
        <c:crosses val="autoZero"/>
        <c:crossBetween val="midCat"/>
      </c:valAx>
      <c:valAx>
        <c:axId val="428100096"/>
        <c:scaling>
          <c:orientation val="minMax"/>
          <c:max val="1.1500000000000001"/>
          <c:min val="-1.1500000000000001"/>
        </c:scaling>
        <c:delete val="1"/>
        <c:axPos val="b"/>
        <c:numFmt formatCode="General" sourceLinked="1"/>
        <c:majorTickMark val="out"/>
        <c:minorTickMark val="none"/>
        <c:tickLblPos val="nextTo"/>
        <c:crossAx val="42809931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effectLst/>
                <a:latin typeface="Arial" panose="020B0604020202020204" pitchFamily="34" charset="0"/>
                <a:cs typeface="Arial" panose="020B0604020202020204" pitchFamily="34" charset="0"/>
              </a:rPr>
              <a:t>FORMACIÓN</a:t>
            </a:r>
          </a:p>
        </c:rich>
      </c:tx>
      <c:layout>
        <c:manualLayout>
          <c:xMode val="edge"/>
          <c:yMode val="edge"/>
          <c:x val="0.3387961505670013"/>
          <c:y val="3.491307718414161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2159502759680697"/>
          <c:y val="0.20454573764632719"/>
          <c:w val="0.59380724152653253"/>
          <c:h val="0.73271752696454162"/>
        </c:manualLayout>
      </c:layout>
      <c:doughnutChart>
        <c:varyColors val="1"/>
        <c:ser>
          <c:idx val="0"/>
          <c:order val="0"/>
          <c:tx>
            <c:strRef>
              <c:f>'FOR-EFI'!$A$8</c:f>
              <c:strCache>
                <c:ptCount val="1"/>
                <c:pt idx="0">
                  <c:v>Fill</c:v>
                </c:pt>
              </c:strCache>
            </c:strRef>
          </c:tx>
          <c:spPr>
            <a:ln>
              <a:noFill/>
            </a:ln>
          </c:spPr>
          <c:explosion val="1"/>
          <c:dPt>
            <c:idx val="0"/>
            <c:bubble3D val="0"/>
            <c:spPr>
              <a:solidFill>
                <a:schemeClr val="bg2"/>
              </a:solidFill>
              <a:ln w="19050">
                <a:noFill/>
              </a:ln>
              <a:effectLst/>
            </c:spPr>
            <c:extLst>
              <c:ext xmlns:c16="http://schemas.microsoft.com/office/drawing/2014/chart" uri="{C3380CC4-5D6E-409C-BE32-E72D297353CC}">
                <c16:uniqueId val="{00000001-DC1F-4FAB-AEC8-DE70218EF46C}"/>
              </c:ext>
            </c:extLst>
          </c:dPt>
          <c:dPt>
            <c:idx val="1"/>
            <c:bubble3D val="0"/>
            <c:spPr>
              <a:solidFill>
                <a:srgbClr val="FF1919"/>
              </a:solidFill>
              <a:ln w="22225">
                <a:noFill/>
              </a:ln>
              <a:effectLst/>
            </c:spPr>
            <c:extLst>
              <c:ext xmlns:c16="http://schemas.microsoft.com/office/drawing/2014/chart" uri="{C3380CC4-5D6E-409C-BE32-E72D297353CC}">
                <c16:uniqueId val="{00000003-DC1F-4FAB-AEC8-DE70218EF46C}"/>
              </c:ext>
            </c:extLst>
          </c:dPt>
          <c:cat>
            <c:strRef>
              <c:f>'FOR-EFI'!$A$9:$A$10</c:f>
              <c:strCache>
                <c:ptCount val="2"/>
                <c:pt idx="0">
                  <c:v>Remainder</c:v>
                </c:pt>
                <c:pt idx="1">
                  <c:v>Percentage</c:v>
                </c:pt>
              </c:strCache>
            </c:strRef>
          </c:cat>
          <c:val>
            <c:numRef>
              <c:f>'FOR-EFI'!$B$9:$B$10</c:f>
              <c:numCache>
                <c:formatCode>0%</c:formatCode>
                <c:ptCount val="2"/>
                <c:pt idx="0">
                  <c:v>0.4</c:v>
                </c:pt>
                <c:pt idx="1">
                  <c:v>0.6</c:v>
                </c:pt>
              </c:numCache>
            </c:numRef>
          </c:val>
          <c:extLst>
            <c:ext xmlns:c16="http://schemas.microsoft.com/office/drawing/2014/chart" uri="{C3380CC4-5D6E-409C-BE32-E72D297353CC}">
              <c16:uniqueId val="{00000004-DC1F-4FAB-AEC8-DE70218EF46C}"/>
            </c:ext>
          </c:extLst>
        </c:ser>
        <c:dLbls>
          <c:showLegendKey val="0"/>
          <c:showVal val="0"/>
          <c:showCatName val="0"/>
          <c:showSerName val="0"/>
          <c:showPercent val="0"/>
          <c:showBubbleSize val="0"/>
          <c:showLeaderLines val="1"/>
        </c:dLbls>
        <c:firstSliceAng val="0"/>
        <c:holeSize val="74"/>
      </c:doughnutChart>
      <c:scatterChart>
        <c:scatterStyle val="lineMarker"/>
        <c:varyColors val="0"/>
        <c:ser>
          <c:idx val="1"/>
          <c:order val="1"/>
          <c:tx>
            <c:strRef>
              <c:f>'FOR-EFI'!$A$12</c:f>
              <c:strCache>
                <c:ptCount val="1"/>
                <c:pt idx="0">
                  <c:v>End points</c:v>
                </c:pt>
              </c:strCache>
            </c:strRef>
          </c:tx>
          <c:spPr>
            <a:ln w="28575" cap="rnd">
              <a:noFill/>
              <a:round/>
            </a:ln>
            <a:effectLst/>
          </c:spPr>
          <c:marker>
            <c:symbol val="circle"/>
            <c:size val="30"/>
            <c:spPr>
              <a:solidFill>
                <a:srgbClr val="FF1919"/>
              </a:solidFill>
              <a:ln w="9525">
                <a:noFill/>
              </a:ln>
              <a:effectLst/>
            </c:spPr>
          </c:marker>
          <c:xVal>
            <c:numRef>
              <c:f>'FOR-EFI'!$A$14:$A$15</c:f>
              <c:numCache>
                <c:formatCode>General</c:formatCode>
                <c:ptCount val="2"/>
                <c:pt idx="0">
                  <c:v>0</c:v>
                </c:pt>
                <c:pt idx="1">
                  <c:v>0.58778525229247303</c:v>
                </c:pt>
              </c:numCache>
            </c:numRef>
          </c:xVal>
          <c:yVal>
            <c:numRef>
              <c:f>'FOR-EFI'!$B$14:$B$15</c:f>
              <c:numCache>
                <c:formatCode>General</c:formatCode>
                <c:ptCount val="2"/>
                <c:pt idx="0">
                  <c:v>1</c:v>
                </c:pt>
                <c:pt idx="1">
                  <c:v>-0.80901699437494734</c:v>
                </c:pt>
              </c:numCache>
            </c:numRef>
          </c:yVal>
          <c:smooth val="0"/>
          <c:extLst>
            <c:ext xmlns:c16="http://schemas.microsoft.com/office/drawing/2014/chart" uri="{C3380CC4-5D6E-409C-BE32-E72D297353CC}">
              <c16:uniqueId val="{00000005-DC1F-4FAB-AEC8-DE70218EF46C}"/>
            </c:ext>
          </c:extLst>
        </c:ser>
        <c:dLbls>
          <c:showLegendKey val="0"/>
          <c:showVal val="0"/>
          <c:showCatName val="0"/>
          <c:showSerName val="0"/>
          <c:showPercent val="0"/>
          <c:showBubbleSize val="0"/>
        </c:dLbls>
        <c:axId val="428100096"/>
        <c:axId val="428099312"/>
      </c:scatterChart>
      <c:valAx>
        <c:axId val="428099312"/>
        <c:scaling>
          <c:orientation val="minMax"/>
          <c:max val="1.1500000000000001"/>
          <c:min val="-1.1500000000000001"/>
        </c:scaling>
        <c:delete val="1"/>
        <c:axPos val="l"/>
        <c:numFmt formatCode="General" sourceLinked="1"/>
        <c:majorTickMark val="out"/>
        <c:minorTickMark val="none"/>
        <c:tickLblPos val="nextTo"/>
        <c:crossAx val="428100096"/>
        <c:crosses val="autoZero"/>
        <c:crossBetween val="midCat"/>
      </c:valAx>
      <c:valAx>
        <c:axId val="428100096"/>
        <c:scaling>
          <c:orientation val="minMax"/>
          <c:max val="1.1500000000000001"/>
          <c:min val="-1.1500000000000001"/>
        </c:scaling>
        <c:delete val="1"/>
        <c:axPos val="b"/>
        <c:numFmt formatCode="General" sourceLinked="1"/>
        <c:majorTickMark val="out"/>
        <c:minorTickMark val="none"/>
        <c:tickLblPos val="nextTo"/>
        <c:crossAx val="42809931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effectLst/>
                <a:latin typeface="Arial" panose="020B0604020202020204" pitchFamily="34" charset="0"/>
                <a:cs typeface="Arial" panose="020B0604020202020204" pitchFamily="34" charset="0"/>
              </a:rPr>
              <a:t>GESTIÓN DE BIBLIOTECAS</a:t>
            </a:r>
          </a:p>
        </c:rich>
      </c:tx>
      <c:layout>
        <c:manualLayout>
          <c:xMode val="edge"/>
          <c:yMode val="edge"/>
          <c:x val="0.16377167877471563"/>
          <c:y val="5.71304899376862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2159502759680697"/>
          <c:y val="0.20454573764632719"/>
          <c:w val="0.59380724152653253"/>
          <c:h val="0.73271752696454162"/>
        </c:manualLayout>
      </c:layout>
      <c:doughnutChart>
        <c:varyColors val="1"/>
        <c:ser>
          <c:idx val="0"/>
          <c:order val="0"/>
          <c:tx>
            <c:strRef>
              <c:f>'GB (2)'!$A$8</c:f>
              <c:strCache>
                <c:ptCount val="1"/>
                <c:pt idx="0">
                  <c:v>Fill</c:v>
                </c:pt>
              </c:strCache>
            </c:strRef>
          </c:tx>
          <c:spPr>
            <a:ln>
              <a:noFill/>
            </a:ln>
          </c:spPr>
          <c:explosion val="1"/>
          <c:dPt>
            <c:idx val="0"/>
            <c:bubble3D val="0"/>
            <c:spPr>
              <a:solidFill>
                <a:schemeClr val="bg2"/>
              </a:solidFill>
              <a:ln w="19050">
                <a:noFill/>
              </a:ln>
              <a:effectLst/>
            </c:spPr>
            <c:extLst>
              <c:ext xmlns:c16="http://schemas.microsoft.com/office/drawing/2014/chart" uri="{C3380CC4-5D6E-409C-BE32-E72D297353CC}">
                <c16:uniqueId val="{00000001-7D63-4B71-96AA-E8144032130C}"/>
              </c:ext>
            </c:extLst>
          </c:dPt>
          <c:dPt>
            <c:idx val="1"/>
            <c:bubble3D val="0"/>
            <c:spPr>
              <a:solidFill>
                <a:srgbClr val="00B050"/>
              </a:solidFill>
              <a:ln w="22225">
                <a:noFill/>
              </a:ln>
              <a:effectLst/>
            </c:spPr>
            <c:extLst>
              <c:ext xmlns:c16="http://schemas.microsoft.com/office/drawing/2014/chart" uri="{C3380CC4-5D6E-409C-BE32-E72D297353CC}">
                <c16:uniqueId val="{00000003-7D63-4B71-96AA-E8144032130C}"/>
              </c:ext>
            </c:extLst>
          </c:dPt>
          <c:cat>
            <c:strRef>
              <c:f>'GB (2)'!$A$9:$A$10</c:f>
              <c:strCache>
                <c:ptCount val="2"/>
                <c:pt idx="0">
                  <c:v>Remainder</c:v>
                </c:pt>
                <c:pt idx="1">
                  <c:v>Percentage</c:v>
                </c:pt>
              </c:strCache>
            </c:strRef>
          </c:cat>
          <c:val>
            <c:numRef>
              <c:f>'GB (2)'!$B$9:$B$10</c:f>
              <c:numCache>
                <c:formatCode>0%</c:formatCode>
                <c:ptCount val="2"/>
                <c:pt idx="0">
                  <c:v>0.4</c:v>
                </c:pt>
                <c:pt idx="1">
                  <c:v>0.6</c:v>
                </c:pt>
              </c:numCache>
            </c:numRef>
          </c:val>
          <c:extLst>
            <c:ext xmlns:c16="http://schemas.microsoft.com/office/drawing/2014/chart" uri="{C3380CC4-5D6E-409C-BE32-E72D297353CC}">
              <c16:uniqueId val="{00000004-7D63-4B71-96AA-E8144032130C}"/>
            </c:ext>
          </c:extLst>
        </c:ser>
        <c:dLbls>
          <c:showLegendKey val="0"/>
          <c:showVal val="0"/>
          <c:showCatName val="0"/>
          <c:showSerName val="0"/>
          <c:showPercent val="0"/>
          <c:showBubbleSize val="0"/>
          <c:showLeaderLines val="1"/>
        </c:dLbls>
        <c:firstSliceAng val="0"/>
        <c:holeSize val="74"/>
      </c:doughnutChart>
      <c:scatterChart>
        <c:scatterStyle val="lineMarker"/>
        <c:varyColors val="0"/>
        <c:ser>
          <c:idx val="1"/>
          <c:order val="1"/>
          <c:tx>
            <c:strRef>
              <c:f>'GB (2)'!$A$12</c:f>
              <c:strCache>
                <c:ptCount val="1"/>
                <c:pt idx="0">
                  <c:v>End points</c:v>
                </c:pt>
              </c:strCache>
            </c:strRef>
          </c:tx>
          <c:spPr>
            <a:ln w="28575" cap="rnd">
              <a:noFill/>
              <a:round/>
            </a:ln>
            <a:effectLst/>
          </c:spPr>
          <c:marker>
            <c:symbol val="circle"/>
            <c:size val="30"/>
            <c:spPr>
              <a:solidFill>
                <a:srgbClr val="00B050"/>
              </a:solidFill>
              <a:ln w="9525">
                <a:noFill/>
              </a:ln>
              <a:effectLst/>
            </c:spPr>
          </c:marker>
          <c:xVal>
            <c:numRef>
              <c:f>'GB (2)'!$A$14:$A$15</c:f>
              <c:numCache>
                <c:formatCode>General</c:formatCode>
                <c:ptCount val="2"/>
                <c:pt idx="0">
                  <c:v>0</c:v>
                </c:pt>
                <c:pt idx="1">
                  <c:v>0.57068041365436994</c:v>
                </c:pt>
              </c:numCache>
            </c:numRef>
          </c:xVal>
          <c:yVal>
            <c:numRef>
              <c:f>'GB (2)'!$B$14:$B$15</c:f>
              <c:numCache>
                <c:formatCode>General</c:formatCode>
                <c:ptCount val="2"/>
                <c:pt idx="0">
                  <c:v>1</c:v>
                </c:pt>
                <c:pt idx="1">
                  <c:v>-0.82117225079229084</c:v>
                </c:pt>
              </c:numCache>
            </c:numRef>
          </c:yVal>
          <c:smooth val="0"/>
          <c:extLst>
            <c:ext xmlns:c16="http://schemas.microsoft.com/office/drawing/2014/chart" uri="{C3380CC4-5D6E-409C-BE32-E72D297353CC}">
              <c16:uniqueId val="{00000005-7D63-4B71-96AA-E8144032130C}"/>
            </c:ext>
          </c:extLst>
        </c:ser>
        <c:dLbls>
          <c:showLegendKey val="0"/>
          <c:showVal val="0"/>
          <c:showCatName val="0"/>
          <c:showSerName val="0"/>
          <c:showPercent val="0"/>
          <c:showBubbleSize val="0"/>
        </c:dLbls>
        <c:axId val="428113032"/>
        <c:axId val="428112248"/>
      </c:scatterChart>
      <c:valAx>
        <c:axId val="428112248"/>
        <c:scaling>
          <c:orientation val="minMax"/>
          <c:max val="1.1500000000000001"/>
          <c:min val="-1.1500000000000001"/>
        </c:scaling>
        <c:delete val="1"/>
        <c:axPos val="l"/>
        <c:numFmt formatCode="General" sourceLinked="1"/>
        <c:majorTickMark val="out"/>
        <c:minorTickMark val="none"/>
        <c:tickLblPos val="nextTo"/>
        <c:crossAx val="428113032"/>
        <c:crosses val="autoZero"/>
        <c:crossBetween val="midCat"/>
      </c:valAx>
      <c:valAx>
        <c:axId val="428113032"/>
        <c:scaling>
          <c:orientation val="minMax"/>
          <c:max val="1.1500000000000001"/>
          <c:min val="-1.1500000000000001"/>
        </c:scaling>
        <c:delete val="1"/>
        <c:axPos val="b"/>
        <c:numFmt formatCode="General" sourceLinked="1"/>
        <c:majorTickMark val="out"/>
        <c:minorTickMark val="none"/>
        <c:tickLblPos val="nextTo"/>
        <c:crossAx val="42811224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effectLst/>
                <a:latin typeface="Arial" panose="020B0604020202020204" pitchFamily="34" charset="0"/>
                <a:cs typeface="Arial" panose="020B0604020202020204" pitchFamily="34" charset="0"/>
              </a:rPr>
              <a:t>GESTIÓN DE BIBLIOTECAS</a:t>
            </a:r>
          </a:p>
        </c:rich>
      </c:tx>
      <c:layout>
        <c:manualLayout>
          <c:xMode val="edge"/>
          <c:yMode val="edge"/>
          <c:x val="0.16377167877471563"/>
          <c:y val="5.71304899376862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2159502759680697"/>
          <c:y val="0.20454573764632719"/>
          <c:w val="0.59380724152653253"/>
          <c:h val="0.73271752696454162"/>
        </c:manualLayout>
      </c:layout>
      <c:doughnutChart>
        <c:varyColors val="1"/>
        <c:ser>
          <c:idx val="0"/>
          <c:order val="0"/>
          <c:tx>
            <c:strRef>
              <c:f>'GB-EFI'!$A$8</c:f>
              <c:strCache>
                <c:ptCount val="1"/>
                <c:pt idx="0">
                  <c:v>Fill</c:v>
                </c:pt>
              </c:strCache>
            </c:strRef>
          </c:tx>
          <c:spPr>
            <a:ln>
              <a:noFill/>
            </a:ln>
          </c:spPr>
          <c:explosion val="1"/>
          <c:dPt>
            <c:idx val="0"/>
            <c:bubble3D val="0"/>
            <c:spPr>
              <a:solidFill>
                <a:schemeClr val="bg2"/>
              </a:solidFill>
              <a:ln w="19050">
                <a:noFill/>
              </a:ln>
              <a:effectLst/>
            </c:spPr>
            <c:extLst>
              <c:ext xmlns:c16="http://schemas.microsoft.com/office/drawing/2014/chart" uri="{C3380CC4-5D6E-409C-BE32-E72D297353CC}">
                <c16:uniqueId val="{00000001-7AC2-45BD-9F9E-CDEC603286FC}"/>
              </c:ext>
            </c:extLst>
          </c:dPt>
          <c:dPt>
            <c:idx val="1"/>
            <c:bubble3D val="0"/>
            <c:spPr>
              <a:solidFill>
                <a:srgbClr val="00B050"/>
              </a:solidFill>
              <a:ln w="22225">
                <a:noFill/>
              </a:ln>
              <a:effectLst/>
            </c:spPr>
            <c:extLst>
              <c:ext xmlns:c16="http://schemas.microsoft.com/office/drawing/2014/chart" uri="{C3380CC4-5D6E-409C-BE32-E72D297353CC}">
                <c16:uniqueId val="{00000003-7AC2-45BD-9F9E-CDEC603286FC}"/>
              </c:ext>
            </c:extLst>
          </c:dPt>
          <c:cat>
            <c:strRef>
              <c:f>'GB-EFI'!$A$9:$A$10</c:f>
              <c:strCache>
                <c:ptCount val="2"/>
                <c:pt idx="0">
                  <c:v>Remainder</c:v>
                </c:pt>
                <c:pt idx="1">
                  <c:v>Percentage</c:v>
                </c:pt>
              </c:strCache>
            </c:strRef>
          </c:cat>
          <c:val>
            <c:numRef>
              <c:f>'GB-EFI'!$B$9:$B$10</c:f>
              <c:numCache>
                <c:formatCode>0%</c:formatCode>
                <c:ptCount val="2"/>
                <c:pt idx="0">
                  <c:v>0</c:v>
                </c:pt>
                <c:pt idx="1">
                  <c:v>1</c:v>
                </c:pt>
              </c:numCache>
            </c:numRef>
          </c:val>
          <c:extLst>
            <c:ext xmlns:c16="http://schemas.microsoft.com/office/drawing/2014/chart" uri="{C3380CC4-5D6E-409C-BE32-E72D297353CC}">
              <c16:uniqueId val="{00000004-7AC2-45BD-9F9E-CDEC603286FC}"/>
            </c:ext>
          </c:extLst>
        </c:ser>
        <c:dLbls>
          <c:showLegendKey val="0"/>
          <c:showVal val="0"/>
          <c:showCatName val="0"/>
          <c:showSerName val="0"/>
          <c:showPercent val="0"/>
          <c:showBubbleSize val="0"/>
          <c:showLeaderLines val="1"/>
        </c:dLbls>
        <c:firstSliceAng val="0"/>
        <c:holeSize val="74"/>
      </c:doughnutChart>
      <c:scatterChart>
        <c:scatterStyle val="lineMarker"/>
        <c:varyColors val="0"/>
        <c:ser>
          <c:idx val="1"/>
          <c:order val="1"/>
          <c:tx>
            <c:strRef>
              <c:f>'GB-EFI'!$A$12</c:f>
              <c:strCache>
                <c:ptCount val="1"/>
                <c:pt idx="0">
                  <c:v>End points</c:v>
                </c:pt>
              </c:strCache>
            </c:strRef>
          </c:tx>
          <c:spPr>
            <a:ln w="28575" cap="rnd">
              <a:noFill/>
              <a:round/>
            </a:ln>
            <a:effectLst/>
          </c:spPr>
          <c:marker>
            <c:symbol val="circle"/>
            <c:size val="30"/>
            <c:spPr>
              <a:solidFill>
                <a:srgbClr val="00B050"/>
              </a:solidFill>
              <a:ln w="9525">
                <a:noFill/>
              </a:ln>
              <a:effectLst/>
            </c:spPr>
          </c:marker>
          <c:xVal>
            <c:numRef>
              <c:f>'GB-EFI'!$A$14:$A$15</c:f>
              <c:numCache>
                <c:formatCode>General</c:formatCode>
                <c:ptCount val="2"/>
                <c:pt idx="0">
                  <c:v>0</c:v>
                </c:pt>
                <c:pt idx="1">
                  <c:v>2.45029690981724E-16</c:v>
                </c:pt>
              </c:numCache>
            </c:numRef>
          </c:xVal>
          <c:yVal>
            <c:numRef>
              <c:f>'GB-EFI'!$B$14:$B$15</c:f>
              <c:numCache>
                <c:formatCode>General</c:formatCode>
                <c:ptCount val="2"/>
                <c:pt idx="0">
                  <c:v>1</c:v>
                </c:pt>
                <c:pt idx="1">
                  <c:v>1</c:v>
                </c:pt>
              </c:numCache>
            </c:numRef>
          </c:yVal>
          <c:smooth val="0"/>
          <c:extLst>
            <c:ext xmlns:c16="http://schemas.microsoft.com/office/drawing/2014/chart" uri="{C3380CC4-5D6E-409C-BE32-E72D297353CC}">
              <c16:uniqueId val="{00000005-7AC2-45BD-9F9E-CDEC603286FC}"/>
            </c:ext>
          </c:extLst>
        </c:ser>
        <c:dLbls>
          <c:showLegendKey val="0"/>
          <c:showVal val="0"/>
          <c:showCatName val="0"/>
          <c:showSerName val="0"/>
          <c:showPercent val="0"/>
          <c:showBubbleSize val="0"/>
        </c:dLbls>
        <c:axId val="428113032"/>
        <c:axId val="428112248"/>
      </c:scatterChart>
      <c:valAx>
        <c:axId val="428112248"/>
        <c:scaling>
          <c:orientation val="minMax"/>
          <c:max val="1.1500000000000001"/>
          <c:min val="-1.1500000000000001"/>
        </c:scaling>
        <c:delete val="1"/>
        <c:axPos val="l"/>
        <c:numFmt formatCode="General" sourceLinked="1"/>
        <c:majorTickMark val="out"/>
        <c:minorTickMark val="none"/>
        <c:tickLblPos val="nextTo"/>
        <c:crossAx val="428113032"/>
        <c:crosses val="autoZero"/>
        <c:crossBetween val="midCat"/>
      </c:valAx>
      <c:valAx>
        <c:axId val="428113032"/>
        <c:scaling>
          <c:orientation val="minMax"/>
          <c:max val="1.1500000000000001"/>
          <c:min val="-1.1500000000000001"/>
        </c:scaling>
        <c:delete val="1"/>
        <c:axPos val="b"/>
        <c:numFmt formatCode="General" sourceLinked="1"/>
        <c:majorTickMark val="out"/>
        <c:minorTickMark val="none"/>
        <c:tickLblPos val="nextTo"/>
        <c:crossAx val="42811224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effectLst/>
                <a:latin typeface="Arial" panose="020B0604020202020204" pitchFamily="34" charset="0"/>
                <a:cs typeface="Arial" panose="020B0604020202020204" pitchFamily="34" charset="0"/>
              </a:rPr>
              <a:t>GESTIÓN DE MUSEOS</a:t>
            </a:r>
          </a:p>
        </c:rich>
      </c:tx>
      <c:layout>
        <c:manualLayout>
          <c:xMode val="edge"/>
          <c:yMode val="edge"/>
          <c:x val="0.22438664281729298"/>
          <c:y val="7.61739865835817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2159502759680697"/>
          <c:y val="0.20454573764632719"/>
          <c:w val="0.59380724152653253"/>
          <c:h val="0.73271752696454162"/>
        </c:manualLayout>
      </c:layout>
      <c:doughnutChart>
        <c:varyColors val="1"/>
        <c:ser>
          <c:idx val="0"/>
          <c:order val="0"/>
          <c:tx>
            <c:strRef>
              <c:f>'GM (2)'!$A$8</c:f>
              <c:strCache>
                <c:ptCount val="1"/>
                <c:pt idx="0">
                  <c:v>Fill</c:v>
                </c:pt>
              </c:strCache>
            </c:strRef>
          </c:tx>
          <c:spPr>
            <a:ln>
              <a:noFill/>
            </a:ln>
          </c:spPr>
          <c:explosion val="1"/>
          <c:dPt>
            <c:idx val="0"/>
            <c:bubble3D val="0"/>
            <c:spPr>
              <a:solidFill>
                <a:schemeClr val="bg2"/>
              </a:solidFill>
              <a:ln w="19050">
                <a:noFill/>
              </a:ln>
              <a:effectLst/>
            </c:spPr>
            <c:extLst>
              <c:ext xmlns:c16="http://schemas.microsoft.com/office/drawing/2014/chart" uri="{C3380CC4-5D6E-409C-BE32-E72D297353CC}">
                <c16:uniqueId val="{00000001-E677-4F77-8D73-8D85CAD67CAE}"/>
              </c:ext>
            </c:extLst>
          </c:dPt>
          <c:dPt>
            <c:idx val="1"/>
            <c:bubble3D val="0"/>
            <c:spPr>
              <a:solidFill>
                <a:srgbClr val="FF1919"/>
              </a:solidFill>
              <a:ln w="22225">
                <a:noFill/>
              </a:ln>
              <a:effectLst/>
            </c:spPr>
            <c:extLst>
              <c:ext xmlns:c16="http://schemas.microsoft.com/office/drawing/2014/chart" uri="{C3380CC4-5D6E-409C-BE32-E72D297353CC}">
                <c16:uniqueId val="{00000003-E677-4F77-8D73-8D85CAD67CAE}"/>
              </c:ext>
            </c:extLst>
          </c:dPt>
          <c:cat>
            <c:strRef>
              <c:f>'GM (2)'!$A$9:$A$10</c:f>
              <c:strCache>
                <c:ptCount val="2"/>
                <c:pt idx="0">
                  <c:v>Remainder</c:v>
                </c:pt>
                <c:pt idx="1">
                  <c:v>Percentage</c:v>
                </c:pt>
              </c:strCache>
            </c:strRef>
          </c:cat>
          <c:val>
            <c:numRef>
              <c:f>'GM (2)'!$B$9:$B$10</c:f>
              <c:numCache>
                <c:formatCode>0%</c:formatCode>
                <c:ptCount val="2"/>
                <c:pt idx="0">
                  <c:v>0.7</c:v>
                </c:pt>
                <c:pt idx="1">
                  <c:v>0.3</c:v>
                </c:pt>
              </c:numCache>
            </c:numRef>
          </c:val>
          <c:extLst>
            <c:ext xmlns:c16="http://schemas.microsoft.com/office/drawing/2014/chart" uri="{C3380CC4-5D6E-409C-BE32-E72D297353CC}">
              <c16:uniqueId val="{00000004-E677-4F77-8D73-8D85CAD67CAE}"/>
            </c:ext>
          </c:extLst>
        </c:ser>
        <c:dLbls>
          <c:showLegendKey val="0"/>
          <c:showVal val="0"/>
          <c:showCatName val="0"/>
          <c:showSerName val="0"/>
          <c:showPercent val="0"/>
          <c:showBubbleSize val="0"/>
          <c:showLeaderLines val="1"/>
        </c:dLbls>
        <c:firstSliceAng val="0"/>
        <c:holeSize val="74"/>
      </c:doughnutChart>
      <c:scatterChart>
        <c:scatterStyle val="lineMarker"/>
        <c:varyColors val="0"/>
        <c:ser>
          <c:idx val="1"/>
          <c:order val="1"/>
          <c:tx>
            <c:strRef>
              <c:f>'GM (2)'!$A$12</c:f>
              <c:strCache>
                <c:ptCount val="1"/>
                <c:pt idx="0">
                  <c:v>End points</c:v>
                </c:pt>
              </c:strCache>
            </c:strRef>
          </c:tx>
          <c:spPr>
            <a:ln w="28575" cap="rnd">
              <a:noFill/>
              <a:round/>
            </a:ln>
            <a:effectLst/>
          </c:spPr>
          <c:marker>
            <c:symbol val="circle"/>
            <c:size val="30"/>
            <c:spPr>
              <a:solidFill>
                <a:srgbClr val="FF1919"/>
              </a:solidFill>
              <a:ln w="9525">
                <a:noFill/>
              </a:ln>
              <a:effectLst/>
            </c:spPr>
          </c:marker>
          <c:xVal>
            <c:numRef>
              <c:f>'GM (2)'!$A$14:$A$15</c:f>
              <c:numCache>
                <c:formatCode>General</c:formatCode>
                <c:ptCount val="2"/>
                <c:pt idx="0">
                  <c:v>0</c:v>
                </c:pt>
                <c:pt idx="1">
                  <c:v>-0.95927092902756395</c:v>
                </c:pt>
              </c:numCache>
            </c:numRef>
          </c:xVal>
          <c:yVal>
            <c:numRef>
              <c:f>'GM (2)'!$B$14:$B$15</c:f>
              <c:numCache>
                <c:formatCode>General</c:formatCode>
                <c:ptCount val="2"/>
                <c:pt idx="0">
                  <c:v>1</c:v>
                </c:pt>
                <c:pt idx="1">
                  <c:v>-0.28248767180638928</c:v>
                </c:pt>
              </c:numCache>
            </c:numRef>
          </c:yVal>
          <c:smooth val="0"/>
          <c:extLst>
            <c:ext xmlns:c16="http://schemas.microsoft.com/office/drawing/2014/chart" uri="{C3380CC4-5D6E-409C-BE32-E72D297353CC}">
              <c16:uniqueId val="{00000005-E677-4F77-8D73-8D85CAD67CAE}"/>
            </c:ext>
          </c:extLst>
        </c:ser>
        <c:dLbls>
          <c:showLegendKey val="0"/>
          <c:showVal val="0"/>
          <c:showCatName val="0"/>
          <c:showSerName val="0"/>
          <c:showPercent val="0"/>
          <c:showBubbleSize val="0"/>
        </c:dLbls>
        <c:axId val="390329816"/>
        <c:axId val="390331776"/>
      </c:scatterChart>
      <c:valAx>
        <c:axId val="390331776"/>
        <c:scaling>
          <c:orientation val="minMax"/>
          <c:max val="1.1500000000000001"/>
          <c:min val="-1.1500000000000001"/>
        </c:scaling>
        <c:delete val="1"/>
        <c:axPos val="l"/>
        <c:numFmt formatCode="General" sourceLinked="1"/>
        <c:majorTickMark val="out"/>
        <c:minorTickMark val="none"/>
        <c:tickLblPos val="nextTo"/>
        <c:crossAx val="390329816"/>
        <c:crosses val="autoZero"/>
        <c:crossBetween val="midCat"/>
      </c:valAx>
      <c:valAx>
        <c:axId val="390329816"/>
        <c:scaling>
          <c:orientation val="minMax"/>
          <c:max val="1.1500000000000001"/>
          <c:min val="-1.1500000000000001"/>
        </c:scaling>
        <c:delete val="1"/>
        <c:axPos val="b"/>
        <c:numFmt formatCode="General" sourceLinked="1"/>
        <c:majorTickMark val="out"/>
        <c:minorTickMark val="none"/>
        <c:tickLblPos val="nextTo"/>
        <c:crossAx val="39033177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effectLst/>
                <a:latin typeface="Arial" panose="020B0604020202020204" pitchFamily="34" charset="0"/>
                <a:cs typeface="Arial" panose="020B0604020202020204" pitchFamily="34" charset="0"/>
              </a:rPr>
              <a:t>GESTIÓN DE MUSEOS</a:t>
            </a:r>
          </a:p>
        </c:rich>
      </c:tx>
      <c:layout>
        <c:manualLayout>
          <c:xMode val="edge"/>
          <c:yMode val="edge"/>
          <c:x val="0.22438664281729298"/>
          <c:y val="7.61739865835817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2159502759680697"/>
          <c:y val="0.20454573764632719"/>
          <c:w val="0.59380724152653253"/>
          <c:h val="0.73271752696454162"/>
        </c:manualLayout>
      </c:layout>
      <c:doughnutChart>
        <c:varyColors val="1"/>
        <c:ser>
          <c:idx val="0"/>
          <c:order val="0"/>
          <c:tx>
            <c:strRef>
              <c:f>'GM-EFI'!$A$8</c:f>
              <c:strCache>
                <c:ptCount val="1"/>
                <c:pt idx="0">
                  <c:v>Fill</c:v>
                </c:pt>
              </c:strCache>
            </c:strRef>
          </c:tx>
          <c:spPr>
            <a:ln>
              <a:noFill/>
            </a:ln>
          </c:spPr>
          <c:explosion val="1"/>
          <c:dPt>
            <c:idx val="0"/>
            <c:bubble3D val="0"/>
            <c:spPr>
              <a:solidFill>
                <a:schemeClr val="bg2"/>
              </a:solidFill>
              <a:ln w="19050">
                <a:noFill/>
              </a:ln>
              <a:effectLst/>
            </c:spPr>
            <c:extLst>
              <c:ext xmlns:c16="http://schemas.microsoft.com/office/drawing/2014/chart" uri="{C3380CC4-5D6E-409C-BE32-E72D297353CC}">
                <c16:uniqueId val="{00000001-3790-4A2D-BE1F-16CB831A64C0}"/>
              </c:ext>
            </c:extLst>
          </c:dPt>
          <c:dPt>
            <c:idx val="1"/>
            <c:bubble3D val="0"/>
            <c:spPr>
              <a:solidFill>
                <a:srgbClr val="FF1919"/>
              </a:solidFill>
              <a:ln w="22225">
                <a:noFill/>
              </a:ln>
              <a:effectLst/>
            </c:spPr>
            <c:extLst>
              <c:ext xmlns:c16="http://schemas.microsoft.com/office/drawing/2014/chart" uri="{C3380CC4-5D6E-409C-BE32-E72D297353CC}">
                <c16:uniqueId val="{00000003-3790-4A2D-BE1F-16CB831A64C0}"/>
              </c:ext>
            </c:extLst>
          </c:dPt>
          <c:cat>
            <c:strRef>
              <c:f>'GM-EFI'!$A$9:$A$10</c:f>
              <c:strCache>
                <c:ptCount val="2"/>
                <c:pt idx="0">
                  <c:v>Remainder</c:v>
                </c:pt>
                <c:pt idx="1">
                  <c:v>Percentage</c:v>
                </c:pt>
              </c:strCache>
            </c:strRef>
          </c:cat>
          <c:val>
            <c:numRef>
              <c:f>'GM-EFI'!$B$9:$B$10</c:f>
              <c:numCache>
                <c:formatCode>0%</c:formatCode>
                <c:ptCount val="2"/>
                <c:pt idx="0">
                  <c:v>0.43000000000000005</c:v>
                </c:pt>
                <c:pt idx="1">
                  <c:v>0.56999999999999995</c:v>
                </c:pt>
              </c:numCache>
            </c:numRef>
          </c:val>
          <c:extLst>
            <c:ext xmlns:c16="http://schemas.microsoft.com/office/drawing/2014/chart" uri="{C3380CC4-5D6E-409C-BE32-E72D297353CC}">
              <c16:uniqueId val="{00000004-3790-4A2D-BE1F-16CB831A64C0}"/>
            </c:ext>
          </c:extLst>
        </c:ser>
        <c:dLbls>
          <c:showLegendKey val="0"/>
          <c:showVal val="0"/>
          <c:showCatName val="0"/>
          <c:showSerName val="0"/>
          <c:showPercent val="0"/>
          <c:showBubbleSize val="0"/>
          <c:showLeaderLines val="1"/>
        </c:dLbls>
        <c:firstSliceAng val="0"/>
        <c:holeSize val="74"/>
      </c:doughnutChart>
      <c:scatterChart>
        <c:scatterStyle val="lineMarker"/>
        <c:varyColors val="0"/>
        <c:ser>
          <c:idx val="1"/>
          <c:order val="1"/>
          <c:tx>
            <c:strRef>
              <c:f>'GM-EFI'!$A$12</c:f>
              <c:strCache>
                <c:ptCount val="1"/>
                <c:pt idx="0">
                  <c:v>End points</c:v>
                </c:pt>
              </c:strCache>
            </c:strRef>
          </c:tx>
          <c:spPr>
            <a:ln w="28575" cap="rnd">
              <a:noFill/>
              <a:round/>
            </a:ln>
            <a:effectLst/>
          </c:spPr>
          <c:marker>
            <c:symbol val="circle"/>
            <c:size val="30"/>
            <c:spPr>
              <a:solidFill>
                <a:srgbClr val="FF1919"/>
              </a:solidFill>
              <a:ln w="9525">
                <a:noFill/>
              </a:ln>
              <a:effectLst/>
            </c:spPr>
          </c:marker>
          <c:xVal>
            <c:numRef>
              <c:f>'GM-EFI'!$A$14:$A$15</c:f>
              <c:numCache>
                <c:formatCode>General</c:formatCode>
                <c:ptCount val="2"/>
                <c:pt idx="0">
                  <c:v>0</c:v>
                </c:pt>
                <c:pt idx="1">
                  <c:v>0.43059702077544271</c:v>
                </c:pt>
              </c:numCache>
            </c:numRef>
          </c:xVal>
          <c:yVal>
            <c:numRef>
              <c:f>'GM-EFI'!$B$14:$B$15</c:f>
              <c:numCache>
                <c:formatCode>General</c:formatCode>
                <c:ptCount val="2"/>
                <c:pt idx="0">
                  <c:v>1</c:v>
                </c:pt>
                <c:pt idx="1">
                  <c:v>-0.90254429569928185</c:v>
                </c:pt>
              </c:numCache>
            </c:numRef>
          </c:yVal>
          <c:smooth val="0"/>
          <c:extLst>
            <c:ext xmlns:c16="http://schemas.microsoft.com/office/drawing/2014/chart" uri="{C3380CC4-5D6E-409C-BE32-E72D297353CC}">
              <c16:uniqueId val="{00000005-3790-4A2D-BE1F-16CB831A64C0}"/>
            </c:ext>
          </c:extLst>
        </c:ser>
        <c:dLbls>
          <c:showLegendKey val="0"/>
          <c:showVal val="0"/>
          <c:showCatName val="0"/>
          <c:showSerName val="0"/>
          <c:showPercent val="0"/>
          <c:showBubbleSize val="0"/>
        </c:dLbls>
        <c:axId val="390329816"/>
        <c:axId val="390331776"/>
      </c:scatterChart>
      <c:valAx>
        <c:axId val="390331776"/>
        <c:scaling>
          <c:orientation val="minMax"/>
          <c:max val="1.1500000000000001"/>
          <c:min val="-1.1500000000000001"/>
        </c:scaling>
        <c:delete val="1"/>
        <c:axPos val="l"/>
        <c:numFmt formatCode="General" sourceLinked="1"/>
        <c:majorTickMark val="out"/>
        <c:minorTickMark val="none"/>
        <c:tickLblPos val="nextTo"/>
        <c:crossAx val="390329816"/>
        <c:crosses val="autoZero"/>
        <c:crossBetween val="midCat"/>
      </c:valAx>
      <c:valAx>
        <c:axId val="390329816"/>
        <c:scaling>
          <c:orientation val="minMax"/>
          <c:max val="1.1500000000000001"/>
          <c:min val="-1.1500000000000001"/>
        </c:scaling>
        <c:delete val="1"/>
        <c:axPos val="b"/>
        <c:numFmt formatCode="General" sourceLinked="1"/>
        <c:majorTickMark val="out"/>
        <c:minorTickMark val="none"/>
        <c:tickLblPos val="nextTo"/>
        <c:crossAx val="39033177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effectLst/>
                <a:latin typeface="Arial" panose="020B0604020202020204" pitchFamily="34" charset="0"/>
                <a:cs typeface="Arial" panose="020B0604020202020204" pitchFamily="34" charset="0"/>
              </a:rPr>
              <a:t>INVESTIGACIÓN</a:t>
            </a:r>
          </a:p>
        </c:rich>
      </c:tx>
      <c:layout>
        <c:manualLayout>
          <c:xMode val="edge"/>
          <c:yMode val="edge"/>
          <c:x val="0.29329695312895004"/>
          <c:y val="6.347832215298475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2159502759680697"/>
          <c:y val="0.20454573764632719"/>
          <c:w val="0.59380724152653253"/>
          <c:h val="0.73271752696454162"/>
        </c:manualLayout>
      </c:layout>
      <c:doughnutChart>
        <c:varyColors val="1"/>
        <c:ser>
          <c:idx val="0"/>
          <c:order val="0"/>
          <c:tx>
            <c:strRef>
              <c:f>'INV (2)'!$A$8</c:f>
              <c:strCache>
                <c:ptCount val="1"/>
                <c:pt idx="0">
                  <c:v>Fill</c:v>
                </c:pt>
              </c:strCache>
            </c:strRef>
          </c:tx>
          <c:spPr>
            <a:ln>
              <a:noFill/>
            </a:ln>
          </c:spPr>
          <c:explosion val="1"/>
          <c:dPt>
            <c:idx val="0"/>
            <c:bubble3D val="0"/>
            <c:spPr>
              <a:solidFill>
                <a:schemeClr val="bg2"/>
              </a:solidFill>
              <a:ln w="19050">
                <a:noFill/>
              </a:ln>
              <a:effectLst/>
            </c:spPr>
            <c:extLst>
              <c:ext xmlns:c16="http://schemas.microsoft.com/office/drawing/2014/chart" uri="{C3380CC4-5D6E-409C-BE32-E72D297353CC}">
                <c16:uniqueId val="{00000001-120D-41B1-98EE-78F28F295305}"/>
              </c:ext>
            </c:extLst>
          </c:dPt>
          <c:dPt>
            <c:idx val="1"/>
            <c:bubble3D val="0"/>
            <c:spPr>
              <a:solidFill>
                <a:srgbClr val="FF1919"/>
              </a:solidFill>
              <a:ln w="22225">
                <a:noFill/>
              </a:ln>
              <a:effectLst/>
            </c:spPr>
            <c:extLst>
              <c:ext xmlns:c16="http://schemas.microsoft.com/office/drawing/2014/chart" uri="{C3380CC4-5D6E-409C-BE32-E72D297353CC}">
                <c16:uniqueId val="{00000003-120D-41B1-98EE-78F28F295305}"/>
              </c:ext>
            </c:extLst>
          </c:dPt>
          <c:cat>
            <c:strRef>
              <c:f>'INV (2)'!$A$9:$A$10</c:f>
              <c:strCache>
                <c:ptCount val="2"/>
                <c:pt idx="0">
                  <c:v>Remainder</c:v>
                </c:pt>
                <c:pt idx="1">
                  <c:v>Percentage</c:v>
                </c:pt>
              </c:strCache>
            </c:strRef>
          </c:cat>
          <c:val>
            <c:numRef>
              <c:f>'INV (2)'!$B$9:$B$10</c:f>
              <c:numCache>
                <c:formatCode>0%</c:formatCode>
                <c:ptCount val="2"/>
                <c:pt idx="0">
                  <c:v>0.76</c:v>
                </c:pt>
                <c:pt idx="1">
                  <c:v>0.24</c:v>
                </c:pt>
              </c:numCache>
            </c:numRef>
          </c:val>
          <c:extLst>
            <c:ext xmlns:c16="http://schemas.microsoft.com/office/drawing/2014/chart" uri="{C3380CC4-5D6E-409C-BE32-E72D297353CC}">
              <c16:uniqueId val="{00000004-120D-41B1-98EE-78F28F295305}"/>
            </c:ext>
          </c:extLst>
        </c:ser>
        <c:dLbls>
          <c:showLegendKey val="0"/>
          <c:showVal val="0"/>
          <c:showCatName val="0"/>
          <c:showSerName val="0"/>
          <c:showPercent val="0"/>
          <c:showBubbleSize val="0"/>
          <c:showLeaderLines val="1"/>
        </c:dLbls>
        <c:firstSliceAng val="0"/>
        <c:holeSize val="74"/>
      </c:doughnutChart>
      <c:scatterChart>
        <c:scatterStyle val="lineMarker"/>
        <c:varyColors val="0"/>
        <c:ser>
          <c:idx val="1"/>
          <c:order val="1"/>
          <c:tx>
            <c:strRef>
              <c:f>'INV (2)'!$A$12</c:f>
              <c:strCache>
                <c:ptCount val="1"/>
                <c:pt idx="0">
                  <c:v>End points</c:v>
                </c:pt>
              </c:strCache>
            </c:strRef>
          </c:tx>
          <c:spPr>
            <a:ln w="28575" cap="rnd">
              <a:noFill/>
              <a:round/>
            </a:ln>
            <a:effectLst/>
          </c:spPr>
          <c:marker>
            <c:symbol val="circle"/>
            <c:size val="30"/>
            <c:spPr>
              <a:solidFill>
                <a:srgbClr val="FF1919"/>
              </a:solidFill>
              <a:ln w="9525">
                <a:noFill/>
              </a:ln>
              <a:effectLst/>
            </c:spPr>
          </c:marker>
          <c:dPt>
            <c:idx val="0"/>
            <c:marker>
              <c:symbol val="circle"/>
              <c:size val="30"/>
              <c:spPr>
                <a:solidFill>
                  <a:srgbClr val="FF1919"/>
                </a:solidFill>
                <a:ln w="9525">
                  <a:noFill/>
                </a:ln>
                <a:effectLst/>
              </c:spPr>
            </c:marker>
            <c:bubble3D val="0"/>
            <c:extLst>
              <c:ext xmlns:c16="http://schemas.microsoft.com/office/drawing/2014/chart" uri="{C3380CC4-5D6E-409C-BE32-E72D297353CC}">
                <c16:uniqueId val="{00000005-120D-41B1-98EE-78F28F295305}"/>
              </c:ext>
            </c:extLst>
          </c:dPt>
          <c:dPt>
            <c:idx val="1"/>
            <c:marker>
              <c:symbol val="circle"/>
              <c:size val="30"/>
              <c:spPr>
                <a:solidFill>
                  <a:srgbClr val="FF1919"/>
                </a:solidFill>
                <a:ln w="9525">
                  <a:noFill/>
                </a:ln>
                <a:effectLst/>
              </c:spPr>
            </c:marker>
            <c:bubble3D val="0"/>
            <c:extLst>
              <c:ext xmlns:c16="http://schemas.microsoft.com/office/drawing/2014/chart" uri="{C3380CC4-5D6E-409C-BE32-E72D297353CC}">
                <c16:uniqueId val="{00000006-120D-41B1-98EE-78F28F295305}"/>
              </c:ext>
            </c:extLst>
          </c:dPt>
          <c:xVal>
            <c:numRef>
              <c:f>'INV (2)'!$A$14:$A$15</c:f>
              <c:numCache>
                <c:formatCode>General</c:formatCode>
                <c:ptCount val="2"/>
                <c:pt idx="0">
                  <c:v>0</c:v>
                </c:pt>
                <c:pt idx="1">
                  <c:v>-0.99825446796962991</c:v>
                </c:pt>
              </c:numCache>
            </c:numRef>
          </c:xVal>
          <c:yVal>
            <c:numRef>
              <c:f>'INV (2)'!$B$14:$B$15</c:f>
              <c:numCache>
                <c:formatCode>General</c:formatCode>
                <c:ptCount val="2"/>
                <c:pt idx="0">
                  <c:v>1</c:v>
                </c:pt>
                <c:pt idx="1">
                  <c:v>5.9059437676556782E-2</c:v>
                </c:pt>
              </c:numCache>
            </c:numRef>
          </c:yVal>
          <c:smooth val="0"/>
          <c:extLst>
            <c:ext xmlns:c16="http://schemas.microsoft.com/office/drawing/2014/chart" uri="{C3380CC4-5D6E-409C-BE32-E72D297353CC}">
              <c16:uniqueId val="{00000007-120D-41B1-98EE-78F28F295305}"/>
            </c:ext>
          </c:extLst>
        </c:ser>
        <c:dLbls>
          <c:showLegendKey val="0"/>
          <c:showVal val="0"/>
          <c:showCatName val="0"/>
          <c:showSerName val="0"/>
          <c:showPercent val="0"/>
          <c:showBubbleSize val="0"/>
        </c:dLbls>
        <c:axId val="422676576"/>
        <c:axId val="422670304"/>
      </c:scatterChart>
      <c:valAx>
        <c:axId val="422670304"/>
        <c:scaling>
          <c:orientation val="minMax"/>
          <c:max val="1.1500000000000001"/>
          <c:min val="-1.1500000000000001"/>
        </c:scaling>
        <c:delete val="1"/>
        <c:axPos val="l"/>
        <c:numFmt formatCode="General" sourceLinked="1"/>
        <c:majorTickMark val="out"/>
        <c:minorTickMark val="none"/>
        <c:tickLblPos val="nextTo"/>
        <c:crossAx val="422676576"/>
        <c:crosses val="autoZero"/>
        <c:crossBetween val="midCat"/>
      </c:valAx>
      <c:valAx>
        <c:axId val="422676576"/>
        <c:scaling>
          <c:orientation val="minMax"/>
          <c:max val="1.1500000000000001"/>
          <c:min val="-1.1500000000000001"/>
        </c:scaling>
        <c:delete val="1"/>
        <c:axPos val="b"/>
        <c:numFmt formatCode="General" sourceLinked="1"/>
        <c:majorTickMark val="out"/>
        <c:minorTickMark val="none"/>
        <c:tickLblPos val="nextTo"/>
        <c:crossAx val="42267030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effectLst/>
                <a:latin typeface="Arial" panose="020B0604020202020204" pitchFamily="34" charset="0"/>
                <a:cs typeface="Arial" panose="020B0604020202020204" pitchFamily="34" charset="0"/>
              </a:rPr>
              <a:t>INVESTIGACIÓN</a:t>
            </a:r>
          </a:p>
        </c:rich>
      </c:tx>
      <c:layout>
        <c:manualLayout>
          <c:xMode val="edge"/>
          <c:yMode val="edge"/>
          <c:x val="0.29329695312895004"/>
          <c:y val="6.347832215298475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2159502759680697"/>
          <c:y val="0.20454573764632719"/>
          <c:w val="0.59380724152653253"/>
          <c:h val="0.73271752696454162"/>
        </c:manualLayout>
      </c:layout>
      <c:doughnutChart>
        <c:varyColors val="1"/>
        <c:ser>
          <c:idx val="0"/>
          <c:order val="0"/>
          <c:tx>
            <c:strRef>
              <c:f>'INV-EFI'!$A$8</c:f>
              <c:strCache>
                <c:ptCount val="1"/>
                <c:pt idx="0">
                  <c:v>Fill</c:v>
                </c:pt>
              </c:strCache>
            </c:strRef>
          </c:tx>
          <c:spPr>
            <a:ln>
              <a:noFill/>
            </a:ln>
          </c:spPr>
          <c:explosion val="1"/>
          <c:dPt>
            <c:idx val="0"/>
            <c:bubble3D val="0"/>
            <c:spPr>
              <a:solidFill>
                <a:schemeClr val="bg2"/>
              </a:solidFill>
              <a:ln w="19050">
                <a:noFill/>
              </a:ln>
              <a:effectLst/>
            </c:spPr>
            <c:extLst>
              <c:ext xmlns:c16="http://schemas.microsoft.com/office/drawing/2014/chart" uri="{C3380CC4-5D6E-409C-BE32-E72D297353CC}">
                <c16:uniqueId val="{00000001-7E47-4B9E-AE48-B801E0962838}"/>
              </c:ext>
            </c:extLst>
          </c:dPt>
          <c:dPt>
            <c:idx val="1"/>
            <c:bubble3D val="0"/>
            <c:spPr>
              <a:solidFill>
                <a:srgbClr val="FF1919"/>
              </a:solidFill>
              <a:ln w="22225">
                <a:noFill/>
              </a:ln>
              <a:effectLst/>
            </c:spPr>
            <c:extLst>
              <c:ext xmlns:c16="http://schemas.microsoft.com/office/drawing/2014/chart" uri="{C3380CC4-5D6E-409C-BE32-E72D297353CC}">
                <c16:uniqueId val="{00000003-7E47-4B9E-AE48-B801E0962838}"/>
              </c:ext>
            </c:extLst>
          </c:dPt>
          <c:cat>
            <c:strRef>
              <c:f>'INV-EFI'!$A$9:$A$10</c:f>
              <c:strCache>
                <c:ptCount val="2"/>
                <c:pt idx="0">
                  <c:v>Remainder</c:v>
                </c:pt>
                <c:pt idx="1">
                  <c:v>Percentage</c:v>
                </c:pt>
              </c:strCache>
            </c:strRef>
          </c:cat>
          <c:val>
            <c:numRef>
              <c:f>'INV-EFI'!$B$9:$B$10</c:f>
              <c:numCache>
                <c:formatCode>0%</c:formatCode>
                <c:ptCount val="2"/>
                <c:pt idx="0">
                  <c:v>0.58000000000000007</c:v>
                </c:pt>
                <c:pt idx="1">
                  <c:v>0.42</c:v>
                </c:pt>
              </c:numCache>
            </c:numRef>
          </c:val>
          <c:extLst>
            <c:ext xmlns:c16="http://schemas.microsoft.com/office/drawing/2014/chart" uri="{C3380CC4-5D6E-409C-BE32-E72D297353CC}">
              <c16:uniqueId val="{00000004-7E47-4B9E-AE48-B801E0962838}"/>
            </c:ext>
          </c:extLst>
        </c:ser>
        <c:dLbls>
          <c:showLegendKey val="0"/>
          <c:showVal val="0"/>
          <c:showCatName val="0"/>
          <c:showSerName val="0"/>
          <c:showPercent val="0"/>
          <c:showBubbleSize val="0"/>
          <c:showLeaderLines val="1"/>
        </c:dLbls>
        <c:firstSliceAng val="0"/>
        <c:holeSize val="74"/>
      </c:doughnutChart>
      <c:scatterChart>
        <c:scatterStyle val="lineMarker"/>
        <c:varyColors val="0"/>
        <c:ser>
          <c:idx val="1"/>
          <c:order val="1"/>
          <c:tx>
            <c:strRef>
              <c:f>'INV-EFI'!$A$12</c:f>
              <c:strCache>
                <c:ptCount val="1"/>
                <c:pt idx="0">
                  <c:v>End points</c:v>
                </c:pt>
              </c:strCache>
            </c:strRef>
          </c:tx>
          <c:spPr>
            <a:ln w="28575" cap="rnd">
              <a:noFill/>
              <a:round/>
            </a:ln>
            <a:effectLst/>
          </c:spPr>
          <c:marker>
            <c:symbol val="circle"/>
            <c:size val="30"/>
            <c:spPr>
              <a:solidFill>
                <a:srgbClr val="FF1919"/>
              </a:solidFill>
              <a:ln w="9525">
                <a:noFill/>
              </a:ln>
              <a:effectLst/>
            </c:spPr>
          </c:marker>
          <c:dPt>
            <c:idx val="0"/>
            <c:marker>
              <c:symbol val="circle"/>
              <c:size val="30"/>
              <c:spPr>
                <a:solidFill>
                  <a:srgbClr val="FF1919"/>
                </a:solidFill>
                <a:ln w="9525">
                  <a:noFill/>
                </a:ln>
                <a:effectLst/>
              </c:spPr>
            </c:marker>
            <c:bubble3D val="0"/>
            <c:extLst>
              <c:ext xmlns:c16="http://schemas.microsoft.com/office/drawing/2014/chart" uri="{C3380CC4-5D6E-409C-BE32-E72D297353CC}">
                <c16:uniqueId val="{00000005-7E47-4B9E-AE48-B801E0962838}"/>
              </c:ext>
            </c:extLst>
          </c:dPt>
          <c:dPt>
            <c:idx val="1"/>
            <c:marker>
              <c:symbol val="circle"/>
              <c:size val="30"/>
              <c:spPr>
                <a:solidFill>
                  <a:srgbClr val="FF1919"/>
                </a:solidFill>
                <a:ln w="9525">
                  <a:noFill/>
                </a:ln>
                <a:effectLst/>
              </c:spPr>
            </c:marker>
            <c:bubble3D val="0"/>
            <c:extLst>
              <c:ext xmlns:c16="http://schemas.microsoft.com/office/drawing/2014/chart" uri="{C3380CC4-5D6E-409C-BE32-E72D297353CC}">
                <c16:uniqueId val="{00000006-7E47-4B9E-AE48-B801E0962838}"/>
              </c:ext>
            </c:extLst>
          </c:dPt>
          <c:xVal>
            <c:numRef>
              <c:f>'INV-EFI'!$A$14:$A$15</c:f>
              <c:numCache>
                <c:formatCode>General</c:formatCode>
                <c:ptCount val="2"/>
                <c:pt idx="0">
                  <c:v>0</c:v>
                </c:pt>
                <c:pt idx="1">
                  <c:v>-0.49999999999999994</c:v>
                </c:pt>
              </c:numCache>
            </c:numRef>
          </c:xVal>
          <c:yVal>
            <c:numRef>
              <c:f>'INV-EFI'!$B$14:$B$15</c:f>
              <c:numCache>
                <c:formatCode>General</c:formatCode>
                <c:ptCount val="2"/>
                <c:pt idx="0">
                  <c:v>1</c:v>
                </c:pt>
                <c:pt idx="1">
                  <c:v>-0.86602540378443904</c:v>
                </c:pt>
              </c:numCache>
            </c:numRef>
          </c:yVal>
          <c:smooth val="0"/>
          <c:extLst>
            <c:ext xmlns:c16="http://schemas.microsoft.com/office/drawing/2014/chart" uri="{C3380CC4-5D6E-409C-BE32-E72D297353CC}">
              <c16:uniqueId val="{00000007-7E47-4B9E-AE48-B801E0962838}"/>
            </c:ext>
          </c:extLst>
        </c:ser>
        <c:dLbls>
          <c:showLegendKey val="0"/>
          <c:showVal val="0"/>
          <c:showCatName val="0"/>
          <c:showSerName val="0"/>
          <c:showPercent val="0"/>
          <c:showBubbleSize val="0"/>
        </c:dLbls>
        <c:axId val="422676576"/>
        <c:axId val="422670304"/>
      </c:scatterChart>
      <c:valAx>
        <c:axId val="422670304"/>
        <c:scaling>
          <c:orientation val="minMax"/>
          <c:max val="1.1500000000000001"/>
          <c:min val="-1.1500000000000001"/>
        </c:scaling>
        <c:delete val="1"/>
        <c:axPos val="l"/>
        <c:numFmt formatCode="General" sourceLinked="1"/>
        <c:majorTickMark val="out"/>
        <c:minorTickMark val="none"/>
        <c:tickLblPos val="nextTo"/>
        <c:crossAx val="422676576"/>
        <c:crosses val="autoZero"/>
        <c:crossBetween val="midCat"/>
      </c:valAx>
      <c:valAx>
        <c:axId val="422676576"/>
        <c:scaling>
          <c:orientation val="minMax"/>
          <c:max val="1.1500000000000001"/>
          <c:min val="-1.1500000000000001"/>
        </c:scaling>
        <c:delete val="1"/>
        <c:axPos val="b"/>
        <c:numFmt formatCode="General" sourceLinked="1"/>
        <c:majorTickMark val="out"/>
        <c:minorTickMark val="none"/>
        <c:tickLblPos val="nextTo"/>
        <c:crossAx val="42267030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59502759680697"/>
          <c:y val="0.20454573764632719"/>
          <c:w val="0.59380724152653253"/>
          <c:h val="0.73271752696454162"/>
        </c:manualLayout>
      </c:layout>
      <c:doughnutChart>
        <c:varyColors val="1"/>
        <c:ser>
          <c:idx val="0"/>
          <c:order val="0"/>
          <c:tx>
            <c:strRef>
              <c:f>PAACC!$A$35</c:f>
              <c:strCache>
                <c:ptCount val="1"/>
                <c:pt idx="0">
                  <c:v>Fill</c:v>
                </c:pt>
              </c:strCache>
            </c:strRef>
          </c:tx>
          <c:explosion val="1"/>
          <c:dPt>
            <c:idx val="0"/>
            <c:bubble3D val="0"/>
            <c:spPr>
              <a:solidFill>
                <a:schemeClr val="tx2">
                  <a:lumMod val="20000"/>
                  <a:lumOff val="80000"/>
                </a:schemeClr>
              </a:solidFill>
              <a:ln w="19050">
                <a:solidFill>
                  <a:schemeClr val="lt1"/>
                </a:solidFill>
              </a:ln>
              <a:effectLst/>
            </c:spPr>
            <c:extLst>
              <c:ext xmlns:c16="http://schemas.microsoft.com/office/drawing/2014/chart" uri="{C3380CC4-5D6E-409C-BE32-E72D297353CC}">
                <c16:uniqueId val="{00000001-CBA3-4AE4-8861-BE9164642713}"/>
              </c:ext>
            </c:extLst>
          </c:dPt>
          <c:dPt>
            <c:idx val="1"/>
            <c:bubble3D val="0"/>
            <c:spPr>
              <a:solidFill>
                <a:srgbClr val="00B050"/>
              </a:solidFill>
              <a:ln w="19050">
                <a:solidFill>
                  <a:schemeClr val="lt1"/>
                </a:solidFill>
              </a:ln>
              <a:effectLst/>
            </c:spPr>
            <c:extLst>
              <c:ext xmlns:c16="http://schemas.microsoft.com/office/drawing/2014/chart" uri="{C3380CC4-5D6E-409C-BE32-E72D297353CC}">
                <c16:uniqueId val="{00000003-CBA3-4AE4-8861-BE9164642713}"/>
              </c:ext>
            </c:extLst>
          </c:dPt>
          <c:cat>
            <c:strRef>
              <c:f>PAACC!$A$9:$A$10</c:f>
              <c:strCache>
                <c:ptCount val="2"/>
                <c:pt idx="0">
                  <c:v>Remainder</c:v>
                </c:pt>
                <c:pt idx="1">
                  <c:v>Percentage</c:v>
                </c:pt>
              </c:strCache>
            </c:strRef>
          </c:cat>
          <c:val>
            <c:numRef>
              <c:f>PAACC!$B$36:$B$37</c:f>
              <c:numCache>
                <c:formatCode>0%</c:formatCode>
                <c:ptCount val="2"/>
                <c:pt idx="0">
                  <c:v>0.20999999999999996</c:v>
                </c:pt>
                <c:pt idx="1">
                  <c:v>0.79</c:v>
                </c:pt>
              </c:numCache>
            </c:numRef>
          </c:val>
          <c:extLst>
            <c:ext xmlns:c16="http://schemas.microsoft.com/office/drawing/2014/chart" uri="{C3380CC4-5D6E-409C-BE32-E72D297353CC}">
              <c16:uniqueId val="{00000004-CBA3-4AE4-8861-BE9164642713}"/>
            </c:ext>
          </c:extLst>
        </c:ser>
        <c:dLbls>
          <c:showLegendKey val="0"/>
          <c:showVal val="0"/>
          <c:showCatName val="0"/>
          <c:showSerName val="0"/>
          <c:showPercent val="0"/>
          <c:showBubbleSize val="0"/>
          <c:showLeaderLines val="1"/>
        </c:dLbls>
        <c:firstSliceAng val="0"/>
        <c:holeSize val="74"/>
      </c:doughnutChart>
      <c:scatterChart>
        <c:scatterStyle val="lineMarker"/>
        <c:varyColors val="0"/>
        <c:ser>
          <c:idx val="1"/>
          <c:order val="1"/>
          <c:tx>
            <c:strRef>
              <c:f>PAACC!$A$39</c:f>
              <c:strCache>
                <c:ptCount val="1"/>
                <c:pt idx="0">
                  <c:v>End points</c:v>
                </c:pt>
              </c:strCache>
            </c:strRef>
          </c:tx>
          <c:spPr>
            <a:ln w="25400" cap="rnd">
              <a:noFill/>
              <a:round/>
            </a:ln>
            <a:effectLst/>
          </c:spPr>
          <c:marker>
            <c:symbol val="circle"/>
            <c:size val="30"/>
            <c:spPr>
              <a:solidFill>
                <a:srgbClr val="00B050"/>
              </a:solidFill>
              <a:ln w="9525">
                <a:noFill/>
              </a:ln>
              <a:effectLst/>
            </c:spPr>
          </c:marker>
          <c:xVal>
            <c:numRef>
              <c:f>PAACC!$A$41:$A$42</c:f>
              <c:numCache>
                <c:formatCode>General</c:formatCode>
                <c:ptCount val="2"/>
                <c:pt idx="0">
                  <c:v>0</c:v>
                </c:pt>
                <c:pt idx="1">
                  <c:v>0.97251410260554705</c:v>
                </c:pt>
              </c:numCache>
            </c:numRef>
          </c:xVal>
          <c:yVal>
            <c:numRef>
              <c:f>PAACC!$B$41:$B$42</c:f>
              <c:numCache>
                <c:formatCode>General</c:formatCode>
                <c:ptCount val="2"/>
                <c:pt idx="0">
                  <c:v>1</c:v>
                </c:pt>
                <c:pt idx="1">
                  <c:v>0.23284398260064118</c:v>
                </c:pt>
              </c:numCache>
            </c:numRef>
          </c:yVal>
          <c:smooth val="0"/>
          <c:extLst>
            <c:ext xmlns:c16="http://schemas.microsoft.com/office/drawing/2014/chart" uri="{C3380CC4-5D6E-409C-BE32-E72D297353CC}">
              <c16:uniqueId val="{00000005-CBA3-4AE4-8861-BE9164642713}"/>
            </c:ext>
          </c:extLst>
        </c:ser>
        <c:dLbls>
          <c:showLegendKey val="0"/>
          <c:showVal val="0"/>
          <c:showCatName val="0"/>
          <c:showSerName val="0"/>
          <c:showPercent val="0"/>
          <c:showBubbleSize val="0"/>
        </c:dLbls>
        <c:axId val="225107968"/>
        <c:axId val="225101696"/>
      </c:scatterChart>
      <c:valAx>
        <c:axId val="225101696"/>
        <c:scaling>
          <c:orientation val="minMax"/>
          <c:max val="1.1500000000000001"/>
          <c:min val="-1.1500000000000001"/>
        </c:scaling>
        <c:delete val="1"/>
        <c:axPos val="l"/>
        <c:numFmt formatCode="General" sourceLinked="1"/>
        <c:majorTickMark val="out"/>
        <c:minorTickMark val="none"/>
        <c:tickLblPos val="nextTo"/>
        <c:crossAx val="225107968"/>
        <c:crosses val="autoZero"/>
        <c:crossBetween val="midCat"/>
      </c:valAx>
      <c:valAx>
        <c:axId val="225107968"/>
        <c:scaling>
          <c:orientation val="minMax"/>
          <c:max val="1.1500000000000001"/>
          <c:min val="-1.1500000000000001"/>
        </c:scaling>
        <c:delete val="1"/>
        <c:axPos val="b"/>
        <c:numFmt formatCode="General" sourceLinked="1"/>
        <c:majorTickMark val="out"/>
        <c:minorTickMark val="none"/>
        <c:tickLblPos val="nextTo"/>
        <c:crossAx val="22510169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effectLst/>
                <a:latin typeface="Arial" panose="020B0604020202020204" pitchFamily="34" charset="0"/>
                <a:cs typeface="Arial" panose="020B0604020202020204" pitchFamily="34" charset="0"/>
              </a:rPr>
              <a:t>ADQUISICIONES</a:t>
            </a:r>
            <a:endParaRPr lang="es-CO" sz="1400">
              <a:effectLst/>
              <a:latin typeface="Arial" panose="020B0604020202020204" pitchFamily="34" charset="0"/>
              <a:cs typeface="Arial" panose="020B0604020202020204" pitchFamily="34" charset="0"/>
            </a:endParaRPr>
          </a:p>
        </c:rich>
      </c:tx>
      <c:layout>
        <c:manualLayout>
          <c:xMode val="edge"/>
          <c:yMode val="edge"/>
          <c:x val="0.26574511101220888"/>
          <c:y val="4.760874161473856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2159502759680697"/>
          <c:y val="0.20454573764632719"/>
          <c:w val="0.59380724152653253"/>
          <c:h val="0.73271752696454162"/>
        </c:manualLayout>
      </c:layout>
      <c:doughnutChart>
        <c:varyColors val="1"/>
        <c:ser>
          <c:idx val="0"/>
          <c:order val="0"/>
          <c:tx>
            <c:strRef>
              <c:f>'ADQ (2)'!$A$8</c:f>
              <c:strCache>
                <c:ptCount val="1"/>
                <c:pt idx="0">
                  <c:v>Fill</c:v>
                </c:pt>
              </c:strCache>
            </c:strRef>
          </c:tx>
          <c:spPr>
            <a:ln>
              <a:noFill/>
            </a:ln>
          </c:spPr>
          <c:explosion val="1"/>
          <c:dPt>
            <c:idx val="0"/>
            <c:bubble3D val="0"/>
            <c:spPr>
              <a:solidFill>
                <a:schemeClr val="bg2"/>
              </a:solidFill>
              <a:ln w="19050">
                <a:noFill/>
              </a:ln>
              <a:effectLst/>
            </c:spPr>
            <c:extLst>
              <c:ext xmlns:c16="http://schemas.microsoft.com/office/drawing/2014/chart" uri="{C3380CC4-5D6E-409C-BE32-E72D297353CC}">
                <c16:uniqueId val="{00000001-C472-4320-A9E6-728FD773EC2E}"/>
              </c:ext>
            </c:extLst>
          </c:dPt>
          <c:dPt>
            <c:idx val="1"/>
            <c:bubble3D val="0"/>
            <c:spPr>
              <a:solidFill>
                <a:srgbClr val="FF1919"/>
              </a:solidFill>
              <a:ln w="22225">
                <a:noFill/>
              </a:ln>
              <a:effectLst/>
            </c:spPr>
            <c:extLst>
              <c:ext xmlns:c16="http://schemas.microsoft.com/office/drawing/2014/chart" uri="{C3380CC4-5D6E-409C-BE32-E72D297353CC}">
                <c16:uniqueId val="{00000003-C472-4320-A9E6-728FD773EC2E}"/>
              </c:ext>
            </c:extLst>
          </c:dPt>
          <c:cat>
            <c:strRef>
              <c:f>'ADQ (2)'!$A$9:$A$10</c:f>
              <c:strCache>
                <c:ptCount val="2"/>
                <c:pt idx="0">
                  <c:v>Remainder</c:v>
                </c:pt>
                <c:pt idx="1">
                  <c:v>Percentage</c:v>
                </c:pt>
              </c:strCache>
            </c:strRef>
          </c:cat>
          <c:val>
            <c:numRef>
              <c:f>'ADQ (2)'!$B$9:$B$10</c:f>
              <c:numCache>
                <c:formatCode>0%</c:formatCode>
                <c:ptCount val="2"/>
                <c:pt idx="0">
                  <c:v>0.61</c:v>
                </c:pt>
                <c:pt idx="1">
                  <c:v>0.39</c:v>
                </c:pt>
              </c:numCache>
            </c:numRef>
          </c:val>
          <c:extLst>
            <c:ext xmlns:c16="http://schemas.microsoft.com/office/drawing/2014/chart" uri="{C3380CC4-5D6E-409C-BE32-E72D297353CC}">
              <c16:uniqueId val="{00000004-C472-4320-A9E6-728FD773EC2E}"/>
            </c:ext>
          </c:extLst>
        </c:ser>
        <c:dLbls>
          <c:showLegendKey val="0"/>
          <c:showVal val="0"/>
          <c:showCatName val="0"/>
          <c:showSerName val="0"/>
          <c:showPercent val="0"/>
          <c:showBubbleSize val="0"/>
          <c:showLeaderLines val="1"/>
        </c:dLbls>
        <c:firstSliceAng val="0"/>
        <c:holeSize val="74"/>
      </c:doughnutChart>
      <c:scatterChart>
        <c:scatterStyle val="lineMarker"/>
        <c:varyColors val="0"/>
        <c:ser>
          <c:idx val="1"/>
          <c:order val="1"/>
          <c:tx>
            <c:strRef>
              <c:f>'ADQ (2)'!$A$12</c:f>
              <c:strCache>
                <c:ptCount val="1"/>
                <c:pt idx="0">
                  <c:v>End points</c:v>
                </c:pt>
              </c:strCache>
            </c:strRef>
          </c:tx>
          <c:spPr>
            <a:ln w="25400" cap="rnd">
              <a:noFill/>
              <a:round/>
            </a:ln>
            <a:effectLst/>
          </c:spPr>
          <c:marker>
            <c:symbol val="circle"/>
            <c:size val="30"/>
            <c:spPr>
              <a:solidFill>
                <a:srgbClr val="FF1919"/>
              </a:solidFill>
              <a:ln w="9525">
                <a:noFill/>
              </a:ln>
              <a:effectLst/>
            </c:spPr>
          </c:marker>
          <c:xVal>
            <c:numRef>
              <c:f>'ADQ (2)'!$A$14:$A$15</c:f>
              <c:numCache>
                <c:formatCode>General</c:formatCode>
                <c:ptCount val="2"/>
                <c:pt idx="0">
                  <c:v>0</c:v>
                </c:pt>
                <c:pt idx="1">
                  <c:v>-0.61933674903050895</c:v>
                </c:pt>
              </c:numCache>
            </c:numRef>
          </c:xVal>
          <c:yVal>
            <c:numRef>
              <c:f>'ADQ (2)'!$B$14:$B$15</c:f>
              <c:numCache>
                <c:formatCode>General</c:formatCode>
                <c:ptCount val="2"/>
                <c:pt idx="0">
                  <c:v>1</c:v>
                </c:pt>
                <c:pt idx="1">
                  <c:v>-0.78512546213985479</c:v>
                </c:pt>
              </c:numCache>
            </c:numRef>
          </c:yVal>
          <c:smooth val="0"/>
          <c:extLst>
            <c:ext xmlns:c16="http://schemas.microsoft.com/office/drawing/2014/chart" uri="{C3380CC4-5D6E-409C-BE32-E72D297353CC}">
              <c16:uniqueId val="{00000005-C472-4320-A9E6-728FD773EC2E}"/>
            </c:ext>
          </c:extLst>
        </c:ser>
        <c:dLbls>
          <c:showLegendKey val="0"/>
          <c:showVal val="0"/>
          <c:showCatName val="0"/>
          <c:showSerName val="0"/>
          <c:showPercent val="0"/>
          <c:showBubbleSize val="0"/>
        </c:dLbls>
        <c:axId val="220074368"/>
        <c:axId val="225491200"/>
      </c:scatterChart>
      <c:valAx>
        <c:axId val="225491200"/>
        <c:scaling>
          <c:orientation val="minMax"/>
          <c:max val="1.1500000000000001"/>
          <c:min val="-1.1500000000000001"/>
        </c:scaling>
        <c:delete val="1"/>
        <c:axPos val="l"/>
        <c:numFmt formatCode="General" sourceLinked="1"/>
        <c:majorTickMark val="out"/>
        <c:minorTickMark val="none"/>
        <c:tickLblPos val="nextTo"/>
        <c:crossAx val="220074368"/>
        <c:crosses val="autoZero"/>
        <c:crossBetween val="midCat"/>
      </c:valAx>
      <c:valAx>
        <c:axId val="220074368"/>
        <c:scaling>
          <c:orientation val="minMax"/>
          <c:max val="1.1500000000000001"/>
          <c:min val="-1.1500000000000001"/>
        </c:scaling>
        <c:delete val="1"/>
        <c:axPos val="b"/>
        <c:numFmt formatCode="General" sourceLinked="1"/>
        <c:majorTickMark val="out"/>
        <c:minorTickMark val="none"/>
        <c:tickLblPos val="nextTo"/>
        <c:crossAx val="22549120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effectLst/>
                <a:latin typeface="Arial" panose="020B0604020202020204" pitchFamily="34" charset="0"/>
                <a:cs typeface="Arial" panose="020B0604020202020204" pitchFamily="34" charset="0"/>
              </a:rPr>
              <a:t>ADQUISICIONES</a:t>
            </a:r>
            <a:endParaRPr lang="es-CO" sz="1400">
              <a:effectLst/>
              <a:latin typeface="Arial" panose="020B0604020202020204" pitchFamily="34" charset="0"/>
              <a:cs typeface="Arial" panose="020B0604020202020204" pitchFamily="34" charset="0"/>
            </a:endParaRPr>
          </a:p>
        </c:rich>
      </c:tx>
      <c:layout>
        <c:manualLayout>
          <c:xMode val="edge"/>
          <c:yMode val="edge"/>
          <c:x val="0.26574511101220888"/>
          <c:y val="4.760874161473856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2159502759680697"/>
          <c:y val="0.20454573764632719"/>
          <c:w val="0.59380724152653253"/>
          <c:h val="0.73271752696454162"/>
        </c:manualLayout>
      </c:layout>
      <c:doughnutChart>
        <c:varyColors val="1"/>
        <c:ser>
          <c:idx val="0"/>
          <c:order val="0"/>
          <c:tx>
            <c:strRef>
              <c:f>'ADQ-EFI'!$A$8</c:f>
              <c:strCache>
                <c:ptCount val="1"/>
                <c:pt idx="0">
                  <c:v>Fill</c:v>
                </c:pt>
              </c:strCache>
            </c:strRef>
          </c:tx>
          <c:spPr>
            <a:ln>
              <a:noFill/>
            </a:ln>
          </c:spPr>
          <c:explosion val="1"/>
          <c:dPt>
            <c:idx val="0"/>
            <c:bubble3D val="0"/>
            <c:spPr>
              <a:solidFill>
                <a:schemeClr val="bg2"/>
              </a:solidFill>
              <a:ln w="19050">
                <a:noFill/>
              </a:ln>
              <a:effectLst/>
            </c:spPr>
            <c:extLst>
              <c:ext xmlns:c16="http://schemas.microsoft.com/office/drawing/2014/chart" uri="{C3380CC4-5D6E-409C-BE32-E72D297353CC}">
                <c16:uniqueId val="{00000001-D43A-42BE-A0C0-FBAA7BA1D41D}"/>
              </c:ext>
            </c:extLst>
          </c:dPt>
          <c:dPt>
            <c:idx val="1"/>
            <c:bubble3D val="0"/>
            <c:spPr>
              <a:solidFill>
                <a:srgbClr val="00B050"/>
              </a:solidFill>
              <a:ln w="22225">
                <a:noFill/>
              </a:ln>
              <a:effectLst/>
            </c:spPr>
            <c:extLst>
              <c:ext xmlns:c16="http://schemas.microsoft.com/office/drawing/2014/chart" uri="{C3380CC4-5D6E-409C-BE32-E72D297353CC}">
                <c16:uniqueId val="{00000003-D43A-42BE-A0C0-FBAA7BA1D41D}"/>
              </c:ext>
            </c:extLst>
          </c:dPt>
          <c:cat>
            <c:strRef>
              <c:f>'ADQ-EFI'!$A$9:$A$10</c:f>
              <c:strCache>
                <c:ptCount val="2"/>
                <c:pt idx="0">
                  <c:v>Remainder</c:v>
                </c:pt>
                <c:pt idx="1">
                  <c:v>Percentage</c:v>
                </c:pt>
              </c:strCache>
            </c:strRef>
          </c:cat>
          <c:val>
            <c:numRef>
              <c:f>'ADQ-EFI'!$B$9:$B$10</c:f>
              <c:numCache>
                <c:formatCode>0%</c:formatCode>
                <c:ptCount val="2"/>
                <c:pt idx="0">
                  <c:v>0</c:v>
                </c:pt>
                <c:pt idx="1">
                  <c:v>1</c:v>
                </c:pt>
              </c:numCache>
            </c:numRef>
          </c:val>
          <c:extLst>
            <c:ext xmlns:c16="http://schemas.microsoft.com/office/drawing/2014/chart" uri="{C3380CC4-5D6E-409C-BE32-E72D297353CC}">
              <c16:uniqueId val="{00000004-D43A-42BE-A0C0-FBAA7BA1D41D}"/>
            </c:ext>
          </c:extLst>
        </c:ser>
        <c:dLbls>
          <c:showLegendKey val="0"/>
          <c:showVal val="0"/>
          <c:showCatName val="0"/>
          <c:showSerName val="0"/>
          <c:showPercent val="0"/>
          <c:showBubbleSize val="0"/>
          <c:showLeaderLines val="1"/>
        </c:dLbls>
        <c:firstSliceAng val="0"/>
        <c:holeSize val="74"/>
      </c:doughnutChart>
      <c:scatterChart>
        <c:scatterStyle val="lineMarker"/>
        <c:varyColors val="0"/>
        <c:ser>
          <c:idx val="1"/>
          <c:order val="1"/>
          <c:tx>
            <c:strRef>
              <c:f>'ADQ-EFI'!$A$12</c:f>
              <c:strCache>
                <c:ptCount val="1"/>
                <c:pt idx="0">
                  <c:v>End points</c:v>
                </c:pt>
              </c:strCache>
            </c:strRef>
          </c:tx>
          <c:spPr>
            <a:ln w="25400" cap="rnd">
              <a:noFill/>
              <a:round/>
            </a:ln>
            <a:effectLst/>
          </c:spPr>
          <c:marker>
            <c:symbol val="circle"/>
            <c:size val="30"/>
            <c:spPr>
              <a:solidFill>
                <a:srgbClr val="00B050"/>
              </a:solidFill>
              <a:ln w="9525">
                <a:noFill/>
              </a:ln>
              <a:effectLst/>
            </c:spPr>
          </c:marker>
          <c:xVal>
            <c:numRef>
              <c:f>'ADQ-EFI'!$A$14:$A$15</c:f>
              <c:numCache>
                <c:formatCode>General</c:formatCode>
                <c:ptCount val="2"/>
                <c:pt idx="0">
                  <c:v>0</c:v>
                </c:pt>
                <c:pt idx="1">
                  <c:v>2.45029690981724E-16</c:v>
                </c:pt>
              </c:numCache>
            </c:numRef>
          </c:xVal>
          <c:yVal>
            <c:numRef>
              <c:f>'ADQ-EFI'!$B$14:$B$15</c:f>
              <c:numCache>
                <c:formatCode>General</c:formatCode>
                <c:ptCount val="2"/>
                <c:pt idx="0">
                  <c:v>1</c:v>
                </c:pt>
                <c:pt idx="1">
                  <c:v>1</c:v>
                </c:pt>
              </c:numCache>
            </c:numRef>
          </c:yVal>
          <c:smooth val="0"/>
          <c:extLst>
            <c:ext xmlns:c16="http://schemas.microsoft.com/office/drawing/2014/chart" uri="{C3380CC4-5D6E-409C-BE32-E72D297353CC}">
              <c16:uniqueId val="{00000005-D43A-42BE-A0C0-FBAA7BA1D41D}"/>
            </c:ext>
          </c:extLst>
        </c:ser>
        <c:dLbls>
          <c:showLegendKey val="0"/>
          <c:showVal val="0"/>
          <c:showCatName val="0"/>
          <c:showSerName val="0"/>
          <c:showPercent val="0"/>
          <c:showBubbleSize val="0"/>
        </c:dLbls>
        <c:axId val="220074368"/>
        <c:axId val="225491200"/>
      </c:scatterChart>
      <c:valAx>
        <c:axId val="225491200"/>
        <c:scaling>
          <c:orientation val="minMax"/>
          <c:max val="1.1500000000000001"/>
          <c:min val="-1.1500000000000001"/>
        </c:scaling>
        <c:delete val="1"/>
        <c:axPos val="l"/>
        <c:numFmt formatCode="General" sourceLinked="1"/>
        <c:majorTickMark val="out"/>
        <c:minorTickMark val="none"/>
        <c:tickLblPos val="nextTo"/>
        <c:crossAx val="220074368"/>
        <c:crosses val="autoZero"/>
        <c:crossBetween val="midCat"/>
      </c:valAx>
      <c:valAx>
        <c:axId val="220074368"/>
        <c:scaling>
          <c:orientation val="minMax"/>
          <c:max val="1.1500000000000001"/>
          <c:min val="-1.1500000000000001"/>
        </c:scaling>
        <c:delete val="1"/>
        <c:axPos val="b"/>
        <c:numFmt formatCode="General" sourceLinked="1"/>
        <c:majorTickMark val="out"/>
        <c:minorTickMark val="none"/>
        <c:tickLblPos val="nextTo"/>
        <c:crossAx val="22549120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effectLst/>
                <a:latin typeface="Arial" panose="020B0604020202020204" pitchFamily="34" charset="0"/>
                <a:cs typeface="Arial" panose="020B0604020202020204" pitchFamily="34" charset="0"/>
              </a:rPr>
              <a:t>COMUNICACIONES</a:t>
            </a:r>
            <a:endParaRPr lang="es-CO" sz="1400">
              <a:effectLst/>
              <a:latin typeface="Arial" panose="020B0604020202020204" pitchFamily="34" charset="0"/>
              <a:cs typeface="Arial" panose="020B0604020202020204" pitchFamily="34" charset="0"/>
            </a:endParaRPr>
          </a:p>
        </c:rich>
      </c:tx>
      <c:layout>
        <c:manualLayout>
          <c:xMode val="edge"/>
          <c:yMode val="edge"/>
          <c:x val="0.26574511101220888"/>
          <c:y val="4.760874161473856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2159502759680697"/>
          <c:y val="0.20454573764632719"/>
          <c:w val="0.59380724152653253"/>
          <c:h val="0.73271752696454162"/>
        </c:manualLayout>
      </c:layout>
      <c:doughnutChart>
        <c:varyColors val="1"/>
        <c:ser>
          <c:idx val="0"/>
          <c:order val="0"/>
          <c:tx>
            <c:strRef>
              <c:f>'COM (2)'!$A$8</c:f>
              <c:strCache>
                <c:ptCount val="1"/>
                <c:pt idx="0">
                  <c:v>Fill</c:v>
                </c:pt>
              </c:strCache>
            </c:strRef>
          </c:tx>
          <c:spPr>
            <a:ln>
              <a:noFill/>
            </a:ln>
          </c:spPr>
          <c:explosion val="1"/>
          <c:dPt>
            <c:idx val="0"/>
            <c:bubble3D val="0"/>
            <c:spPr>
              <a:solidFill>
                <a:schemeClr val="bg2"/>
              </a:solidFill>
              <a:ln w="19050">
                <a:noFill/>
              </a:ln>
              <a:effectLst/>
            </c:spPr>
            <c:extLst>
              <c:ext xmlns:c16="http://schemas.microsoft.com/office/drawing/2014/chart" uri="{C3380CC4-5D6E-409C-BE32-E72D297353CC}">
                <c16:uniqueId val="{00000001-641C-43AE-A9F0-2C74A76A8D7B}"/>
              </c:ext>
            </c:extLst>
          </c:dPt>
          <c:dPt>
            <c:idx val="1"/>
            <c:bubble3D val="0"/>
            <c:spPr>
              <a:solidFill>
                <a:srgbClr val="00B050"/>
              </a:solidFill>
              <a:ln w="22225">
                <a:noFill/>
              </a:ln>
              <a:effectLst/>
            </c:spPr>
            <c:extLst>
              <c:ext xmlns:c16="http://schemas.microsoft.com/office/drawing/2014/chart" uri="{C3380CC4-5D6E-409C-BE32-E72D297353CC}">
                <c16:uniqueId val="{00000003-641C-43AE-A9F0-2C74A76A8D7B}"/>
              </c:ext>
            </c:extLst>
          </c:dPt>
          <c:cat>
            <c:strRef>
              <c:f>'COM (2)'!$A$9:$A$10</c:f>
              <c:strCache>
                <c:ptCount val="2"/>
                <c:pt idx="0">
                  <c:v>Remainder</c:v>
                </c:pt>
                <c:pt idx="1">
                  <c:v>Percentage</c:v>
                </c:pt>
              </c:strCache>
            </c:strRef>
          </c:cat>
          <c:val>
            <c:numRef>
              <c:f>'COM (2)'!$B$9:$B$10</c:f>
              <c:numCache>
                <c:formatCode>0%</c:formatCode>
                <c:ptCount val="2"/>
                <c:pt idx="0">
                  <c:v>0.38</c:v>
                </c:pt>
                <c:pt idx="1">
                  <c:v>0.62</c:v>
                </c:pt>
              </c:numCache>
            </c:numRef>
          </c:val>
          <c:extLst>
            <c:ext xmlns:c16="http://schemas.microsoft.com/office/drawing/2014/chart" uri="{C3380CC4-5D6E-409C-BE32-E72D297353CC}">
              <c16:uniqueId val="{00000004-641C-43AE-A9F0-2C74A76A8D7B}"/>
            </c:ext>
          </c:extLst>
        </c:ser>
        <c:dLbls>
          <c:showLegendKey val="0"/>
          <c:showVal val="0"/>
          <c:showCatName val="0"/>
          <c:showSerName val="0"/>
          <c:showPercent val="0"/>
          <c:showBubbleSize val="0"/>
          <c:showLeaderLines val="1"/>
        </c:dLbls>
        <c:firstSliceAng val="0"/>
        <c:holeSize val="74"/>
      </c:doughnutChart>
      <c:scatterChart>
        <c:scatterStyle val="lineMarker"/>
        <c:varyColors val="0"/>
        <c:ser>
          <c:idx val="1"/>
          <c:order val="1"/>
          <c:tx>
            <c:strRef>
              <c:f>'COM (2)'!$A$12</c:f>
              <c:strCache>
                <c:ptCount val="1"/>
                <c:pt idx="0">
                  <c:v>End points</c:v>
                </c:pt>
              </c:strCache>
            </c:strRef>
          </c:tx>
          <c:spPr>
            <a:ln w="25400" cap="rnd">
              <a:noFill/>
              <a:round/>
            </a:ln>
            <a:effectLst/>
          </c:spPr>
          <c:marker>
            <c:symbol val="circle"/>
            <c:size val="30"/>
            <c:spPr>
              <a:solidFill>
                <a:srgbClr val="00B050"/>
              </a:solidFill>
              <a:ln w="9525">
                <a:noFill/>
              </a:ln>
              <a:effectLst/>
            </c:spPr>
          </c:marker>
          <c:xVal>
            <c:numRef>
              <c:f>'COM (2)'!$A$14:$A$15</c:f>
              <c:numCache>
                <c:formatCode>General</c:formatCode>
                <c:ptCount val="2"/>
                <c:pt idx="0">
                  <c:v>0</c:v>
                </c:pt>
                <c:pt idx="1">
                  <c:v>0.66205375987015058</c:v>
                </c:pt>
              </c:numCache>
            </c:numRef>
          </c:xVal>
          <c:yVal>
            <c:numRef>
              <c:f>'COM (2)'!$B$14:$B$15</c:f>
              <c:numCache>
                <c:formatCode>General</c:formatCode>
                <c:ptCount val="2"/>
                <c:pt idx="0">
                  <c:v>1</c:v>
                </c:pt>
                <c:pt idx="1">
                  <c:v>-0.74945634899025093</c:v>
                </c:pt>
              </c:numCache>
            </c:numRef>
          </c:yVal>
          <c:smooth val="0"/>
          <c:extLst>
            <c:ext xmlns:c16="http://schemas.microsoft.com/office/drawing/2014/chart" uri="{C3380CC4-5D6E-409C-BE32-E72D297353CC}">
              <c16:uniqueId val="{00000005-641C-43AE-A9F0-2C74A76A8D7B}"/>
            </c:ext>
          </c:extLst>
        </c:ser>
        <c:dLbls>
          <c:showLegendKey val="0"/>
          <c:showVal val="0"/>
          <c:showCatName val="0"/>
          <c:showSerName val="0"/>
          <c:showPercent val="0"/>
          <c:showBubbleSize val="0"/>
        </c:dLbls>
        <c:axId val="437212232"/>
        <c:axId val="437213800"/>
      </c:scatterChart>
      <c:valAx>
        <c:axId val="437213800"/>
        <c:scaling>
          <c:orientation val="minMax"/>
          <c:max val="1.1500000000000001"/>
          <c:min val="-1.1500000000000001"/>
        </c:scaling>
        <c:delete val="1"/>
        <c:axPos val="l"/>
        <c:numFmt formatCode="General" sourceLinked="1"/>
        <c:majorTickMark val="out"/>
        <c:minorTickMark val="none"/>
        <c:tickLblPos val="nextTo"/>
        <c:crossAx val="437212232"/>
        <c:crosses val="autoZero"/>
        <c:crossBetween val="midCat"/>
      </c:valAx>
      <c:valAx>
        <c:axId val="437212232"/>
        <c:scaling>
          <c:orientation val="minMax"/>
          <c:max val="1.1500000000000001"/>
          <c:min val="-1.1500000000000001"/>
        </c:scaling>
        <c:delete val="1"/>
        <c:axPos val="b"/>
        <c:numFmt formatCode="General" sourceLinked="1"/>
        <c:majorTickMark val="out"/>
        <c:minorTickMark val="none"/>
        <c:tickLblPos val="nextTo"/>
        <c:crossAx val="43721380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effectLst/>
                <a:latin typeface="Arial" panose="020B0604020202020204" pitchFamily="34" charset="0"/>
                <a:cs typeface="Arial" panose="020B0604020202020204" pitchFamily="34" charset="0"/>
              </a:rPr>
              <a:t>COMUNICACIONES</a:t>
            </a:r>
            <a:endParaRPr lang="es-CO" sz="1400">
              <a:effectLst/>
              <a:latin typeface="Arial" panose="020B0604020202020204" pitchFamily="34" charset="0"/>
              <a:cs typeface="Arial" panose="020B0604020202020204" pitchFamily="34" charset="0"/>
            </a:endParaRPr>
          </a:p>
        </c:rich>
      </c:tx>
      <c:layout>
        <c:manualLayout>
          <c:xMode val="edge"/>
          <c:yMode val="edge"/>
          <c:x val="0.26574511101220888"/>
          <c:y val="4.760874161473856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2159502759680697"/>
          <c:y val="0.20454573764632719"/>
          <c:w val="0.59380724152653253"/>
          <c:h val="0.73271752696454162"/>
        </c:manualLayout>
      </c:layout>
      <c:doughnutChart>
        <c:varyColors val="1"/>
        <c:ser>
          <c:idx val="0"/>
          <c:order val="0"/>
          <c:tx>
            <c:strRef>
              <c:f>'COM-EFI'!$A$8</c:f>
              <c:strCache>
                <c:ptCount val="1"/>
                <c:pt idx="0">
                  <c:v>Fill</c:v>
                </c:pt>
              </c:strCache>
            </c:strRef>
          </c:tx>
          <c:spPr>
            <a:ln>
              <a:noFill/>
            </a:ln>
          </c:spPr>
          <c:explosion val="1"/>
          <c:dPt>
            <c:idx val="0"/>
            <c:bubble3D val="0"/>
            <c:spPr>
              <a:solidFill>
                <a:schemeClr val="bg2"/>
              </a:solidFill>
              <a:ln w="19050">
                <a:noFill/>
              </a:ln>
              <a:effectLst/>
            </c:spPr>
            <c:extLst>
              <c:ext xmlns:c16="http://schemas.microsoft.com/office/drawing/2014/chart" uri="{C3380CC4-5D6E-409C-BE32-E72D297353CC}">
                <c16:uniqueId val="{00000001-009E-4EC9-B84E-D002A9CF0651}"/>
              </c:ext>
            </c:extLst>
          </c:dPt>
          <c:dPt>
            <c:idx val="1"/>
            <c:bubble3D val="0"/>
            <c:spPr>
              <a:solidFill>
                <a:srgbClr val="00B050"/>
              </a:solidFill>
              <a:ln w="22225">
                <a:noFill/>
              </a:ln>
              <a:effectLst/>
            </c:spPr>
            <c:extLst>
              <c:ext xmlns:c16="http://schemas.microsoft.com/office/drawing/2014/chart" uri="{C3380CC4-5D6E-409C-BE32-E72D297353CC}">
                <c16:uniqueId val="{00000003-009E-4EC9-B84E-D002A9CF0651}"/>
              </c:ext>
            </c:extLst>
          </c:dPt>
          <c:cat>
            <c:strRef>
              <c:f>'COM-EFI'!$A$9:$A$10</c:f>
              <c:strCache>
                <c:ptCount val="2"/>
                <c:pt idx="0">
                  <c:v>Remainder</c:v>
                </c:pt>
                <c:pt idx="1">
                  <c:v>Percentage</c:v>
                </c:pt>
              </c:strCache>
            </c:strRef>
          </c:cat>
          <c:val>
            <c:numRef>
              <c:f>'COM-EFI'!$B$9:$B$10</c:f>
              <c:numCache>
                <c:formatCode>0%</c:formatCode>
                <c:ptCount val="2"/>
                <c:pt idx="0">
                  <c:v>0</c:v>
                </c:pt>
                <c:pt idx="1">
                  <c:v>1</c:v>
                </c:pt>
              </c:numCache>
            </c:numRef>
          </c:val>
          <c:extLst>
            <c:ext xmlns:c16="http://schemas.microsoft.com/office/drawing/2014/chart" uri="{C3380CC4-5D6E-409C-BE32-E72D297353CC}">
              <c16:uniqueId val="{00000004-009E-4EC9-B84E-D002A9CF0651}"/>
            </c:ext>
          </c:extLst>
        </c:ser>
        <c:dLbls>
          <c:showLegendKey val="0"/>
          <c:showVal val="0"/>
          <c:showCatName val="0"/>
          <c:showSerName val="0"/>
          <c:showPercent val="0"/>
          <c:showBubbleSize val="0"/>
          <c:showLeaderLines val="1"/>
        </c:dLbls>
        <c:firstSliceAng val="0"/>
        <c:holeSize val="74"/>
      </c:doughnutChart>
      <c:scatterChart>
        <c:scatterStyle val="lineMarker"/>
        <c:varyColors val="0"/>
        <c:ser>
          <c:idx val="1"/>
          <c:order val="1"/>
          <c:tx>
            <c:strRef>
              <c:f>'COM-EFI'!$A$12</c:f>
              <c:strCache>
                <c:ptCount val="1"/>
                <c:pt idx="0">
                  <c:v>End points</c:v>
                </c:pt>
              </c:strCache>
            </c:strRef>
          </c:tx>
          <c:spPr>
            <a:ln w="25400" cap="rnd">
              <a:noFill/>
              <a:round/>
            </a:ln>
            <a:effectLst/>
          </c:spPr>
          <c:marker>
            <c:symbol val="circle"/>
            <c:size val="30"/>
            <c:spPr>
              <a:solidFill>
                <a:srgbClr val="00B050"/>
              </a:solidFill>
              <a:ln w="9525">
                <a:noFill/>
              </a:ln>
              <a:effectLst/>
            </c:spPr>
          </c:marker>
          <c:xVal>
            <c:numRef>
              <c:f>'COM-EFI'!$A$14:$A$15</c:f>
              <c:numCache>
                <c:formatCode>General</c:formatCode>
                <c:ptCount val="2"/>
                <c:pt idx="0">
                  <c:v>0</c:v>
                </c:pt>
                <c:pt idx="1">
                  <c:v>2.45029690981724E-16</c:v>
                </c:pt>
              </c:numCache>
            </c:numRef>
          </c:xVal>
          <c:yVal>
            <c:numRef>
              <c:f>'COM-EFI'!$B$14:$B$15</c:f>
              <c:numCache>
                <c:formatCode>General</c:formatCode>
                <c:ptCount val="2"/>
                <c:pt idx="0">
                  <c:v>1</c:v>
                </c:pt>
                <c:pt idx="1">
                  <c:v>1</c:v>
                </c:pt>
              </c:numCache>
            </c:numRef>
          </c:yVal>
          <c:smooth val="0"/>
          <c:extLst>
            <c:ext xmlns:c16="http://schemas.microsoft.com/office/drawing/2014/chart" uri="{C3380CC4-5D6E-409C-BE32-E72D297353CC}">
              <c16:uniqueId val="{00000005-009E-4EC9-B84E-D002A9CF0651}"/>
            </c:ext>
          </c:extLst>
        </c:ser>
        <c:dLbls>
          <c:showLegendKey val="0"/>
          <c:showVal val="0"/>
          <c:showCatName val="0"/>
          <c:showSerName val="0"/>
          <c:showPercent val="0"/>
          <c:showBubbleSize val="0"/>
        </c:dLbls>
        <c:axId val="437212232"/>
        <c:axId val="437213800"/>
      </c:scatterChart>
      <c:valAx>
        <c:axId val="437213800"/>
        <c:scaling>
          <c:orientation val="minMax"/>
          <c:max val="1.1500000000000001"/>
          <c:min val="-1.1500000000000001"/>
        </c:scaling>
        <c:delete val="1"/>
        <c:axPos val="l"/>
        <c:numFmt formatCode="General" sourceLinked="1"/>
        <c:majorTickMark val="out"/>
        <c:minorTickMark val="none"/>
        <c:tickLblPos val="nextTo"/>
        <c:crossAx val="437212232"/>
        <c:crosses val="autoZero"/>
        <c:crossBetween val="midCat"/>
      </c:valAx>
      <c:valAx>
        <c:axId val="437212232"/>
        <c:scaling>
          <c:orientation val="minMax"/>
          <c:max val="1.1500000000000001"/>
          <c:min val="-1.1500000000000001"/>
        </c:scaling>
        <c:delete val="1"/>
        <c:axPos val="b"/>
        <c:numFmt formatCode="General" sourceLinked="1"/>
        <c:majorTickMark val="out"/>
        <c:minorTickMark val="none"/>
        <c:tickLblPos val="nextTo"/>
        <c:crossAx val="43721380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effectLst/>
                <a:latin typeface="Arial" panose="020B0604020202020204" pitchFamily="34" charset="0"/>
                <a:cs typeface="Arial" panose="020B0604020202020204" pitchFamily="34" charset="0"/>
              </a:rPr>
              <a:t>DISCIPLINARIO</a:t>
            </a:r>
            <a:endParaRPr lang="es-CO" sz="1400">
              <a:effectLst/>
              <a:latin typeface="Arial" panose="020B0604020202020204" pitchFamily="34" charset="0"/>
              <a:cs typeface="Arial" panose="020B0604020202020204" pitchFamily="34" charset="0"/>
            </a:endParaRPr>
          </a:p>
        </c:rich>
      </c:tx>
      <c:layout>
        <c:manualLayout>
          <c:xMode val="edge"/>
          <c:yMode val="edge"/>
          <c:x val="0.30983882143067165"/>
          <c:y val="5.71304899376862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2159502759680697"/>
          <c:y val="0.20454573764632719"/>
          <c:w val="0.59380724152653253"/>
          <c:h val="0.73271752696454162"/>
        </c:manualLayout>
      </c:layout>
      <c:doughnutChart>
        <c:varyColors val="1"/>
        <c:ser>
          <c:idx val="0"/>
          <c:order val="0"/>
          <c:tx>
            <c:strRef>
              <c:f>'DIS (2)'!$A$8</c:f>
              <c:strCache>
                <c:ptCount val="1"/>
                <c:pt idx="0">
                  <c:v>Fill</c:v>
                </c:pt>
              </c:strCache>
            </c:strRef>
          </c:tx>
          <c:spPr>
            <a:ln>
              <a:noFill/>
            </a:ln>
          </c:spPr>
          <c:explosion val="1"/>
          <c:dPt>
            <c:idx val="0"/>
            <c:bubble3D val="0"/>
            <c:spPr>
              <a:solidFill>
                <a:schemeClr val="bg2"/>
              </a:solidFill>
              <a:ln w="19050">
                <a:noFill/>
              </a:ln>
              <a:effectLst/>
            </c:spPr>
            <c:extLst>
              <c:ext xmlns:c16="http://schemas.microsoft.com/office/drawing/2014/chart" uri="{C3380CC4-5D6E-409C-BE32-E72D297353CC}">
                <c16:uniqueId val="{00000001-F7B7-43C3-94BA-C49E44ADA65F}"/>
              </c:ext>
            </c:extLst>
          </c:dPt>
          <c:dPt>
            <c:idx val="1"/>
            <c:bubble3D val="0"/>
            <c:spPr>
              <a:solidFill>
                <a:srgbClr val="FF1919"/>
              </a:solidFill>
              <a:ln w="22225">
                <a:noFill/>
              </a:ln>
              <a:effectLst/>
            </c:spPr>
            <c:extLst>
              <c:ext xmlns:c16="http://schemas.microsoft.com/office/drawing/2014/chart" uri="{C3380CC4-5D6E-409C-BE32-E72D297353CC}">
                <c16:uniqueId val="{00000003-F7B7-43C3-94BA-C49E44ADA65F}"/>
              </c:ext>
            </c:extLst>
          </c:dPt>
          <c:cat>
            <c:strRef>
              <c:f>'DIS (2)'!$A$9:$A$10</c:f>
              <c:strCache>
                <c:ptCount val="2"/>
                <c:pt idx="0">
                  <c:v>Remainder</c:v>
                </c:pt>
                <c:pt idx="1">
                  <c:v>Percentage</c:v>
                </c:pt>
              </c:strCache>
            </c:strRef>
          </c:cat>
          <c:val>
            <c:numRef>
              <c:f>'DIS (2)'!$B$9:$B$10</c:f>
              <c:numCache>
                <c:formatCode>0%</c:formatCode>
                <c:ptCount val="2"/>
                <c:pt idx="0">
                  <c:v>0.54</c:v>
                </c:pt>
                <c:pt idx="1">
                  <c:v>0.46</c:v>
                </c:pt>
              </c:numCache>
            </c:numRef>
          </c:val>
          <c:extLst>
            <c:ext xmlns:c16="http://schemas.microsoft.com/office/drawing/2014/chart" uri="{C3380CC4-5D6E-409C-BE32-E72D297353CC}">
              <c16:uniqueId val="{00000004-F7B7-43C3-94BA-C49E44ADA65F}"/>
            </c:ext>
          </c:extLst>
        </c:ser>
        <c:dLbls>
          <c:showLegendKey val="0"/>
          <c:showVal val="0"/>
          <c:showCatName val="0"/>
          <c:showSerName val="0"/>
          <c:showPercent val="0"/>
          <c:showBubbleSize val="0"/>
          <c:showLeaderLines val="1"/>
        </c:dLbls>
        <c:firstSliceAng val="0"/>
        <c:holeSize val="74"/>
      </c:doughnutChart>
      <c:scatterChart>
        <c:scatterStyle val="lineMarker"/>
        <c:varyColors val="0"/>
        <c:ser>
          <c:idx val="1"/>
          <c:order val="1"/>
          <c:tx>
            <c:strRef>
              <c:f>'DIS (2)'!$A$12</c:f>
              <c:strCache>
                <c:ptCount val="1"/>
                <c:pt idx="0">
                  <c:v>End points</c:v>
                </c:pt>
              </c:strCache>
            </c:strRef>
          </c:tx>
          <c:spPr>
            <a:ln w="28575" cap="rnd">
              <a:noFill/>
              <a:round/>
            </a:ln>
            <a:effectLst/>
          </c:spPr>
          <c:marker>
            <c:symbol val="circle"/>
            <c:size val="30"/>
            <c:spPr>
              <a:solidFill>
                <a:srgbClr val="FF1919"/>
              </a:solidFill>
              <a:ln w="9525">
                <a:noFill/>
              </a:ln>
              <a:effectLst/>
            </c:spPr>
          </c:marker>
          <c:xVal>
            <c:numRef>
              <c:f>'DIS (2)'!$A$14:$A$15</c:f>
              <c:numCache>
                <c:formatCode>General</c:formatCode>
                <c:ptCount val="2"/>
                <c:pt idx="0">
                  <c:v>0</c:v>
                </c:pt>
                <c:pt idx="1">
                  <c:v>-0.25284061922974088</c:v>
                </c:pt>
              </c:numCache>
            </c:numRef>
          </c:xVal>
          <c:yVal>
            <c:numRef>
              <c:f>'DIS (2)'!$B$14:$B$15</c:f>
              <c:numCache>
                <c:formatCode>General</c:formatCode>
                <c:ptCount val="2"/>
                <c:pt idx="0">
                  <c:v>1</c:v>
                </c:pt>
                <c:pt idx="1">
                  <c:v>-0.9675079437748928</c:v>
                </c:pt>
              </c:numCache>
            </c:numRef>
          </c:yVal>
          <c:smooth val="0"/>
          <c:extLst>
            <c:ext xmlns:c16="http://schemas.microsoft.com/office/drawing/2014/chart" uri="{C3380CC4-5D6E-409C-BE32-E72D297353CC}">
              <c16:uniqueId val="{00000005-F7B7-43C3-94BA-C49E44ADA65F}"/>
            </c:ext>
          </c:extLst>
        </c:ser>
        <c:dLbls>
          <c:showLegendKey val="0"/>
          <c:showVal val="0"/>
          <c:showCatName val="0"/>
          <c:showSerName val="0"/>
          <c:showPercent val="0"/>
          <c:showBubbleSize val="0"/>
        </c:dLbls>
        <c:axId val="428104408"/>
        <c:axId val="428102840"/>
      </c:scatterChart>
      <c:valAx>
        <c:axId val="428102840"/>
        <c:scaling>
          <c:orientation val="minMax"/>
          <c:max val="1.1500000000000001"/>
          <c:min val="-1.1500000000000001"/>
        </c:scaling>
        <c:delete val="1"/>
        <c:axPos val="l"/>
        <c:numFmt formatCode="General" sourceLinked="1"/>
        <c:majorTickMark val="out"/>
        <c:minorTickMark val="none"/>
        <c:tickLblPos val="nextTo"/>
        <c:crossAx val="428104408"/>
        <c:crosses val="autoZero"/>
        <c:crossBetween val="midCat"/>
      </c:valAx>
      <c:valAx>
        <c:axId val="428104408"/>
        <c:scaling>
          <c:orientation val="minMax"/>
          <c:max val="1.1500000000000001"/>
          <c:min val="-1.1500000000000001"/>
        </c:scaling>
        <c:delete val="1"/>
        <c:axPos val="b"/>
        <c:numFmt formatCode="General" sourceLinked="1"/>
        <c:majorTickMark val="out"/>
        <c:minorTickMark val="none"/>
        <c:tickLblPos val="nextTo"/>
        <c:crossAx val="42810284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effectLst/>
                <a:latin typeface="Arial" panose="020B0604020202020204" pitchFamily="34" charset="0"/>
                <a:cs typeface="Arial" panose="020B0604020202020204" pitchFamily="34" charset="0"/>
              </a:rPr>
              <a:t>DISCIPLINARIO</a:t>
            </a:r>
            <a:endParaRPr lang="es-CO" sz="1400">
              <a:effectLst/>
              <a:latin typeface="Arial" panose="020B0604020202020204" pitchFamily="34" charset="0"/>
              <a:cs typeface="Arial" panose="020B0604020202020204" pitchFamily="34" charset="0"/>
            </a:endParaRPr>
          </a:p>
        </c:rich>
      </c:tx>
      <c:layout>
        <c:manualLayout>
          <c:xMode val="edge"/>
          <c:yMode val="edge"/>
          <c:x val="0.30983882143067165"/>
          <c:y val="5.71304899376862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2159502759680697"/>
          <c:y val="0.20454573764632719"/>
          <c:w val="0.59380724152653253"/>
          <c:h val="0.73271752696454162"/>
        </c:manualLayout>
      </c:layout>
      <c:doughnutChart>
        <c:varyColors val="1"/>
        <c:ser>
          <c:idx val="0"/>
          <c:order val="0"/>
          <c:tx>
            <c:strRef>
              <c:f>'DIS-EFI'!$A$8</c:f>
              <c:strCache>
                <c:ptCount val="1"/>
                <c:pt idx="0">
                  <c:v>Fill</c:v>
                </c:pt>
              </c:strCache>
            </c:strRef>
          </c:tx>
          <c:spPr>
            <a:ln>
              <a:noFill/>
            </a:ln>
          </c:spPr>
          <c:explosion val="1"/>
          <c:dPt>
            <c:idx val="0"/>
            <c:bubble3D val="0"/>
            <c:spPr>
              <a:solidFill>
                <a:schemeClr val="bg2"/>
              </a:solidFill>
              <a:ln w="19050">
                <a:noFill/>
              </a:ln>
              <a:effectLst/>
            </c:spPr>
            <c:extLst>
              <c:ext xmlns:c16="http://schemas.microsoft.com/office/drawing/2014/chart" uri="{C3380CC4-5D6E-409C-BE32-E72D297353CC}">
                <c16:uniqueId val="{00000001-C1C8-4AF3-BC70-864B4A6115AB}"/>
              </c:ext>
            </c:extLst>
          </c:dPt>
          <c:dPt>
            <c:idx val="1"/>
            <c:bubble3D val="0"/>
            <c:spPr>
              <a:solidFill>
                <a:srgbClr val="FFC000"/>
              </a:solidFill>
              <a:ln w="22225">
                <a:noFill/>
              </a:ln>
              <a:effectLst/>
            </c:spPr>
            <c:extLst>
              <c:ext xmlns:c16="http://schemas.microsoft.com/office/drawing/2014/chart" uri="{C3380CC4-5D6E-409C-BE32-E72D297353CC}">
                <c16:uniqueId val="{00000003-C1C8-4AF3-BC70-864B4A6115AB}"/>
              </c:ext>
            </c:extLst>
          </c:dPt>
          <c:cat>
            <c:strRef>
              <c:f>'DIS-EFI'!$A$9:$A$10</c:f>
              <c:strCache>
                <c:ptCount val="2"/>
                <c:pt idx="0">
                  <c:v>Remainder</c:v>
                </c:pt>
                <c:pt idx="1">
                  <c:v>Percentage</c:v>
                </c:pt>
              </c:strCache>
            </c:strRef>
          </c:cat>
          <c:val>
            <c:numRef>
              <c:f>'DIS-EFI'!$B$9:$B$10</c:f>
              <c:numCache>
                <c:formatCode>0%</c:formatCode>
                <c:ptCount val="2"/>
                <c:pt idx="0">
                  <c:v>0.21999999999999997</c:v>
                </c:pt>
                <c:pt idx="1">
                  <c:v>0.78</c:v>
                </c:pt>
              </c:numCache>
            </c:numRef>
          </c:val>
          <c:extLst>
            <c:ext xmlns:c16="http://schemas.microsoft.com/office/drawing/2014/chart" uri="{C3380CC4-5D6E-409C-BE32-E72D297353CC}">
              <c16:uniqueId val="{00000004-C1C8-4AF3-BC70-864B4A6115AB}"/>
            </c:ext>
          </c:extLst>
        </c:ser>
        <c:dLbls>
          <c:showLegendKey val="0"/>
          <c:showVal val="0"/>
          <c:showCatName val="0"/>
          <c:showSerName val="0"/>
          <c:showPercent val="0"/>
          <c:showBubbleSize val="0"/>
          <c:showLeaderLines val="1"/>
        </c:dLbls>
        <c:firstSliceAng val="0"/>
        <c:holeSize val="74"/>
      </c:doughnutChart>
      <c:scatterChart>
        <c:scatterStyle val="lineMarker"/>
        <c:varyColors val="0"/>
        <c:ser>
          <c:idx val="1"/>
          <c:order val="1"/>
          <c:tx>
            <c:strRef>
              <c:f>'DIS-EFI'!$A$12</c:f>
              <c:strCache>
                <c:ptCount val="1"/>
                <c:pt idx="0">
                  <c:v>End points</c:v>
                </c:pt>
              </c:strCache>
            </c:strRef>
          </c:tx>
          <c:spPr>
            <a:ln w="28575" cap="rnd">
              <a:noFill/>
              <a:round/>
            </a:ln>
            <a:effectLst/>
          </c:spPr>
          <c:marker>
            <c:symbol val="circle"/>
            <c:size val="30"/>
            <c:spPr>
              <a:solidFill>
                <a:srgbClr val="FFC000"/>
              </a:solidFill>
              <a:ln w="9525">
                <a:noFill/>
              </a:ln>
              <a:effectLst/>
            </c:spPr>
          </c:marker>
          <c:xVal>
            <c:numRef>
              <c:f>'DIS-EFI'!$A$14:$A$15</c:f>
              <c:numCache>
                <c:formatCode>General</c:formatCode>
                <c:ptCount val="2"/>
                <c:pt idx="0">
                  <c:v>0</c:v>
                </c:pt>
                <c:pt idx="1">
                  <c:v>0.98480775301220813</c:v>
                </c:pt>
              </c:numCache>
            </c:numRef>
          </c:xVal>
          <c:yVal>
            <c:numRef>
              <c:f>'DIS-EFI'!$B$14:$B$15</c:f>
              <c:numCache>
                <c:formatCode>General</c:formatCode>
                <c:ptCount val="2"/>
                <c:pt idx="0">
                  <c:v>1</c:v>
                </c:pt>
                <c:pt idx="1">
                  <c:v>0.17364817766692978</c:v>
                </c:pt>
              </c:numCache>
            </c:numRef>
          </c:yVal>
          <c:smooth val="0"/>
          <c:extLst>
            <c:ext xmlns:c16="http://schemas.microsoft.com/office/drawing/2014/chart" uri="{C3380CC4-5D6E-409C-BE32-E72D297353CC}">
              <c16:uniqueId val="{00000005-C1C8-4AF3-BC70-864B4A6115AB}"/>
            </c:ext>
          </c:extLst>
        </c:ser>
        <c:dLbls>
          <c:showLegendKey val="0"/>
          <c:showVal val="0"/>
          <c:showCatName val="0"/>
          <c:showSerName val="0"/>
          <c:showPercent val="0"/>
          <c:showBubbleSize val="0"/>
        </c:dLbls>
        <c:axId val="428104408"/>
        <c:axId val="428102840"/>
      </c:scatterChart>
      <c:valAx>
        <c:axId val="428102840"/>
        <c:scaling>
          <c:orientation val="minMax"/>
          <c:max val="1.1500000000000001"/>
          <c:min val="-1.1500000000000001"/>
        </c:scaling>
        <c:delete val="1"/>
        <c:axPos val="l"/>
        <c:numFmt formatCode="General" sourceLinked="1"/>
        <c:majorTickMark val="out"/>
        <c:minorTickMark val="none"/>
        <c:tickLblPos val="nextTo"/>
        <c:crossAx val="428104408"/>
        <c:crosses val="autoZero"/>
        <c:crossBetween val="midCat"/>
      </c:valAx>
      <c:valAx>
        <c:axId val="428104408"/>
        <c:scaling>
          <c:orientation val="minMax"/>
          <c:max val="1.1500000000000001"/>
          <c:min val="-1.1500000000000001"/>
        </c:scaling>
        <c:delete val="1"/>
        <c:axPos val="b"/>
        <c:numFmt formatCode="General" sourceLinked="1"/>
        <c:majorTickMark val="out"/>
        <c:minorTickMark val="none"/>
        <c:tickLblPos val="nextTo"/>
        <c:crossAx val="42810284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effectLst/>
                <a:latin typeface="Arial" panose="020B0604020202020204" pitchFamily="34" charset="0"/>
                <a:cs typeface="Arial" panose="020B0604020202020204" pitchFamily="34" charset="0"/>
              </a:rPr>
              <a:t>FINANCIERA</a:t>
            </a:r>
          </a:p>
        </c:rich>
      </c:tx>
      <c:layout>
        <c:manualLayout>
          <c:xMode val="edge"/>
          <c:yMode val="edge"/>
          <c:x val="0.34153811968534625"/>
          <c:y val="6.665223826063398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2159502759680697"/>
          <c:y val="0.20454573764632719"/>
          <c:w val="0.59380724152653253"/>
          <c:h val="0.73271752696454162"/>
        </c:manualLayout>
      </c:layout>
      <c:doughnutChart>
        <c:varyColors val="1"/>
        <c:ser>
          <c:idx val="0"/>
          <c:order val="0"/>
          <c:tx>
            <c:strRef>
              <c:f>'FIN (2)'!$A$8</c:f>
              <c:strCache>
                <c:ptCount val="1"/>
                <c:pt idx="0">
                  <c:v>Fill</c:v>
                </c:pt>
              </c:strCache>
            </c:strRef>
          </c:tx>
          <c:spPr>
            <a:ln>
              <a:noFill/>
            </a:ln>
          </c:spPr>
          <c:explosion val="1"/>
          <c:dPt>
            <c:idx val="0"/>
            <c:bubble3D val="0"/>
            <c:spPr>
              <a:solidFill>
                <a:schemeClr val="bg2"/>
              </a:solidFill>
              <a:ln w="19050">
                <a:noFill/>
              </a:ln>
              <a:effectLst/>
            </c:spPr>
            <c:extLst>
              <c:ext xmlns:c16="http://schemas.microsoft.com/office/drawing/2014/chart" uri="{C3380CC4-5D6E-409C-BE32-E72D297353CC}">
                <c16:uniqueId val="{00000001-215B-4E11-8166-47E4934BEC04}"/>
              </c:ext>
            </c:extLst>
          </c:dPt>
          <c:dPt>
            <c:idx val="1"/>
            <c:bubble3D val="0"/>
            <c:spPr>
              <a:solidFill>
                <a:srgbClr val="FF0000"/>
              </a:solidFill>
              <a:ln w="22225">
                <a:noFill/>
              </a:ln>
              <a:effectLst/>
            </c:spPr>
            <c:extLst>
              <c:ext xmlns:c16="http://schemas.microsoft.com/office/drawing/2014/chart" uri="{C3380CC4-5D6E-409C-BE32-E72D297353CC}">
                <c16:uniqueId val="{00000003-215B-4E11-8166-47E4934BEC04}"/>
              </c:ext>
            </c:extLst>
          </c:dPt>
          <c:cat>
            <c:strRef>
              <c:f>'FIN (2)'!$A$9:$A$10</c:f>
              <c:strCache>
                <c:ptCount val="2"/>
                <c:pt idx="0">
                  <c:v>Remainder</c:v>
                </c:pt>
                <c:pt idx="1">
                  <c:v>Percentage</c:v>
                </c:pt>
              </c:strCache>
            </c:strRef>
          </c:cat>
          <c:val>
            <c:numRef>
              <c:f>'FIN (2)'!$B$9:$B$10</c:f>
              <c:numCache>
                <c:formatCode>0%</c:formatCode>
                <c:ptCount val="2"/>
                <c:pt idx="0">
                  <c:v>0.62</c:v>
                </c:pt>
                <c:pt idx="1">
                  <c:v>0.38</c:v>
                </c:pt>
              </c:numCache>
            </c:numRef>
          </c:val>
          <c:extLst>
            <c:ext xmlns:c16="http://schemas.microsoft.com/office/drawing/2014/chart" uri="{C3380CC4-5D6E-409C-BE32-E72D297353CC}">
              <c16:uniqueId val="{00000004-215B-4E11-8166-47E4934BEC04}"/>
            </c:ext>
          </c:extLst>
        </c:ser>
        <c:dLbls>
          <c:showLegendKey val="0"/>
          <c:showVal val="0"/>
          <c:showCatName val="0"/>
          <c:showSerName val="0"/>
          <c:showPercent val="0"/>
          <c:showBubbleSize val="0"/>
          <c:showLeaderLines val="1"/>
        </c:dLbls>
        <c:firstSliceAng val="0"/>
        <c:holeSize val="74"/>
      </c:doughnutChart>
      <c:scatterChart>
        <c:scatterStyle val="lineMarker"/>
        <c:varyColors val="0"/>
        <c:ser>
          <c:idx val="1"/>
          <c:order val="1"/>
          <c:tx>
            <c:strRef>
              <c:f>'FIN (2)'!$A$12</c:f>
              <c:strCache>
                <c:ptCount val="1"/>
                <c:pt idx="0">
                  <c:v>End points</c:v>
                </c:pt>
              </c:strCache>
            </c:strRef>
          </c:tx>
          <c:spPr>
            <a:ln w="28575" cap="rnd">
              <a:noFill/>
              <a:round/>
            </a:ln>
            <a:effectLst/>
          </c:spPr>
          <c:marker>
            <c:symbol val="circle"/>
            <c:size val="30"/>
            <c:spPr>
              <a:solidFill>
                <a:srgbClr val="FF0000"/>
              </a:solidFill>
              <a:ln w="9525">
                <a:noFill/>
              </a:ln>
              <a:effectLst/>
            </c:spPr>
          </c:marker>
          <c:xVal>
            <c:numRef>
              <c:f>'FIN (2)'!$A$14:$A$15</c:f>
              <c:numCache>
                <c:formatCode>General</c:formatCode>
                <c:ptCount val="2"/>
                <c:pt idx="0">
                  <c:v>0</c:v>
                </c:pt>
                <c:pt idx="1">
                  <c:v>-0.66581075833651082</c:v>
                </c:pt>
              </c:numCache>
            </c:numRef>
          </c:xVal>
          <c:yVal>
            <c:numRef>
              <c:f>'FIN (2)'!$B$14:$B$15</c:f>
              <c:numCache>
                <c:formatCode>General</c:formatCode>
                <c:ptCount val="2"/>
                <c:pt idx="0">
                  <c:v>1</c:v>
                </c:pt>
                <c:pt idx="1">
                  <c:v>-0.74612065651834159</c:v>
                </c:pt>
              </c:numCache>
            </c:numRef>
          </c:yVal>
          <c:smooth val="0"/>
          <c:extLst>
            <c:ext xmlns:c16="http://schemas.microsoft.com/office/drawing/2014/chart" uri="{C3380CC4-5D6E-409C-BE32-E72D297353CC}">
              <c16:uniqueId val="{00000005-215B-4E11-8166-47E4934BEC04}"/>
            </c:ext>
          </c:extLst>
        </c:ser>
        <c:dLbls>
          <c:showLegendKey val="0"/>
          <c:showVal val="0"/>
          <c:showCatName val="0"/>
          <c:showSerName val="0"/>
          <c:showPercent val="0"/>
          <c:showBubbleSize val="0"/>
        </c:dLbls>
        <c:axId val="428109504"/>
        <c:axId val="428098920"/>
      </c:scatterChart>
      <c:valAx>
        <c:axId val="428098920"/>
        <c:scaling>
          <c:orientation val="minMax"/>
          <c:max val="1.1500000000000001"/>
          <c:min val="-1.1500000000000001"/>
        </c:scaling>
        <c:delete val="1"/>
        <c:axPos val="l"/>
        <c:numFmt formatCode="General" sourceLinked="1"/>
        <c:majorTickMark val="out"/>
        <c:minorTickMark val="none"/>
        <c:tickLblPos val="nextTo"/>
        <c:crossAx val="428109504"/>
        <c:crosses val="autoZero"/>
        <c:crossBetween val="midCat"/>
      </c:valAx>
      <c:valAx>
        <c:axId val="428109504"/>
        <c:scaling>
          <c:orientation val="minMax"/>
          <c:max val="1.1500000000000001"/>
          <c:min val="-1.1500000000000001"/>
        </c:scaling>
        <c:delete val="1"/>
        <c:axPos val="b"/>
        <c:numFmt formatCode="General" sourceLinked="1"/>
        <c:majorTickMark val="out"/>
        <c:minorTickMark val="none"/>
        <c:tickLblPos val="nextTo"/>
        <c:crossAx val="4280989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effectLst/>
                <a:latin typeface="Arial" panose="020B0604020202020204" pitchFamily="34" charset="0"/>
                <a:cs typeface="Arial" panose="020B0604020202020204" pitchFamily="34" charset="0"/>
              </a:rPr>
              <a:t>FINANCIERA</a:t>
            </a:r>
          </a:p>
        </c:rich>
      </c:tx>
      <c:layout>
        <c:manualLayout>
          <c:xMode val="edge"/>
          <c:yMode val="edge"/>
          <c:x val="0.34153811968534625"/>
          <c:y val="6.665223826063398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2159502759680697"/>
          <c:y val="0.20454573764632719"/>
          <c:w val="0.59380724152653253"/>
          <c:h val="0.73271752696454162"/>
        </c:manualLayout>
      </c:layout>
      <c:doughnutChart>
        <c:varyColors val="1"/>
        <c:ser>
          <c:idx val="0"/>
          <c:order val="0"/>
          <c:tx>
            <c:strRef>
              <c:f>'FIN-EFI'!$A$8</c:f>
              <c:strCache>
                <c:ptCount val="1"/>
                <c:pt idx="0">
                  <c:v>Fill</c:v>
                </c:pt>
              </c:strCache>
            </c:strRef>
          </c:tx>
          <c:spPr>
            <a:ln>
              <a:noFill/>
            </a:ln>
          </c:spPr>
          <c:explosion val="1"/>
          <c:dPt>
            <c:idx val="0"/>
            <c:bubble3D val="0"/>
            <c:spPr>
              <a:solidFill>
                <a:schemeClr val="bg2"/>
              </a:solidFill>
              <a:ln w="19050">
                <a:noFill/>
              </a:ln>
              <a:effectLst/>
            </c:spPr>
            <c:extLst>
              <c:ext xmlns:c16="http://schemas.microsoft.com/office/drawing/2014/chart" uri="{C3380CC4-5D6E-409C-BE32-E72D297353CC}">
                <c16:uniqueId val="{00000001-A71B-4D13-8604-7420541E86E9}"/>
              </c:ext>
            </c:extLst>
          </c:dPt>
          <c:dPt>
            <c:idx val="1"/>
            <c:bubble3D val="0"/>
            <c:spPr>
              <a:solidFill>
                <a:srgbClr val="FF0000"/>
              </a:solidFill>
              <a:ln w="22225">
                <a:noFill/>
              </a:ln>
              <a:effectLst/>
            </c:spPr>
            <c:extLst>
              <c:ext xmlns:c16="http://schemas.microsoft.com/office/drawing/2014/chart" uri="{C3380CC4-5D6E-409C-BE32-E72D297353CC}">
                <c16:uniqueId val="{00000003-A71B-4D13-8604-7420541E86E9}"/>
              </c:ext>
            </c:extLst>
          </c:dPt>
          <c:cat>
            <c:strRef>
              <c:f>'FIN-EFI'!$A$9:$A$10</c:f>
              <c:strCache>
                <c:ptCount val="2"/>
                <c:pt idx="0">
                  <c:v>Remainder</c:v>
                </c:pt>
                <c:pt idx="1">
                  <c:v>Percentage</c:v>
                </c:pt>
              </c:strCache>
            </c:strRef>
          </c:cat>
          <c:val>
            <c:numRef>
              <c:f>'FIN-EFI'!$B$9:$B$10</c:f>
              <c:numCache>
                <c:formatCode>0%</c:formatCode>
                <c:ptCount val="2"/>
                <c:pt idx="0">
                  <c:v>0.32999999999999996</c:v>
                </c:pt>
                <c:pt idx="1">
                  <c:v>0.67</c:v>
                </c:pt>
              </c:numCache>
            </c:numRef>
          </c:val>
          <c:extLst>
            <c:ext xmlns:c16="http://schemas.microsoft.com/office/drawing/2014/chart" uri="{C3380CC4-5D6E-409C-BE32-E72D297353CC}">
              <c16:uniqueId val="{00000004-A71B-4D13-8604-7420541E86E9}"/>
            </c:ext>
          </c:extLst>
        </c:ser>
        <c:dLbls>
          <c:showLegendKey val="0"/>
          <c:showVal val="0"/>
          <c:showCatName val="0"/>
          <c:showSerName val="0"/>
          <c:showPercent val="0"/>
          <c:showBubbleSize val="0"/>
          <c:showLeaderLines val="1"/>
        </c:dLbls>
        <c:firstSliceAng val="0"/>
        <c:holeSize val="74"/>
      </c:doughnutChart>
      <c:scatterChart>
        <c:scatterStyle val="lineMarker"/>
        <c:varyColors val="0"/>
        <c:ser>
          <c:idx val="1"/>
          <c:order val="1"/>
          <c:tx>
            <c:strRef>
              <c:f>'FIN-EFI'!$A$12</c:f>
              <c:strCache>
                <c:ptCount val="1"/>
                <c:pt idx="0">
                  <c:v>End points</c:v>
                </c:pt>
              </c:strCache>
            </c:strRef>
          </c:tx>
          <c:spPr>
            <a:ln w="28575" cap="rnd">
              <a:noFill/>
              <a:round/>
            </a:ln>
            <a:effectLst/>
          </c:spPr>
          <c:marker>
            <c:symbol val="circle"/>
            <c:size val="30"/>
            <c:spPr>
              <a:solidFill>
                <a:srgbClr val="FF0000"/>
              </a:solidFill>
              <a:ln w="9525">
                <a:noFill/>
              </a:ln>
              <a:effectLst/>
            </c:spPr>
          </c:marker>
          <c:xVal>
            <c:numRef>
              <c:f>'FIN-EFI'!$A$14:$A$15</c:f>
              <c:numCache>
                <c:formatCode>General</c:formatCode>
                <c:ptCount val="2"/>
                <c:pt idx="0">
                  <c:v>0</c:v>
                </c:pt>
                <c:pt idx="1">
                  <c:v>0.8727450898448561</c:v>
                </c:pt>
              </c:numCache>
            </c:numRef>
          </c:xVal>
          <c:yVal>
            <c:numRef>
              <c:f>'FIN-EFI'!$B$14:$B$15</c:f>
              <c:numCache>
                <c:formatCode>General</c:formatCode>
                <c:ptCount val="2"/>
                <c:pt idx="0">
                  <c:v>1</c:v>
                </c:pt>
                <c:pt idx="1">
                  <c:v>-0.4881762060482811</c:v>
                </c:pt>
              </c:numCache>
            </c:numRef>
          </c:yVal>
          <c:smooth val="0"/>
          <c:extLst>
            <c:ext xmlns:c16="http://schemas.microsoft.com/office/drawing/2014/chart" uri="{C3380CC4-5D6E-409C-BE32-E72D297353CC}">
              <c16:uniqueId val="{00000005-A71B-4D13-8604-7420541E86E9}"/>
            </c:ext>
          </c:extLst>
        </c:ser>
        <c:dLbls>
          <c:showLegendKey val="0"/>
          <c:showVal val="0"/>
          <c:showCatName val="0"/>
          <c:showSerName val="0"/>
          <c:showPercent val="0"/>
          <c:showBubbleSize val="0"/>
        </c:dLbls>
        <c:axId val="428109504"/>
        <c:axId val="428098920"/>
      </c:scatterChart>
      <c:valAx>
        <c:axId val="428098920"/>
        <c:scaling>
          <c:orientation val="minMax"/>
          <c:max val="1.1500000000000001"/>
          <c:min val="-1.1500000000000001"/>
        </c:scaling>
        <c:delete val="1"/>
        <c:axPos val="l"/>
        <c:numFmt formatCode="General" sourceLinked="1"/>
        <c:majorTickMark val="out"/>
        <c:minorTickMark val="none"/>
        <c:tickLblPos val="nextTo"/>
        <c:crossAx val="428109504"/>
        <c:crosses val="autoZero"/>
        <c:crossBetween val="midCat"/>
      </c:valAx>
      <c:valAx>
        <c:axId val="428109504"/>
        <c:scaling>
          <c:orientation val="minMax"/>
          <c:max val="1.1500000000000001"/>
          <c:min val="-1.1500000000000001"/>
        </c:scaling>
        <c:delete val="1"/>
        <c:axPos val="b"/>
        <c:numFmt formatCode="General" sourceLinked="1"/>
        <c:majorTickMark val="out"/>
        <c:minorTickMark val="none"/>
        <c:tickLblPos val="nextTo"/>
        <c:crossAx val="4280989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effectLst/>
                <a:latin typeface="Arial" panose="020B0604020202020204" pitchFamily="34" charset="0"/>
                <a:cs typeface="Arial" panose="020B0604020202020204" pitchFamily="34" charset="0"/>
              </a:rPr>
              <a:t>GESTIÓN DOCUMENTAL</a:t>
            </a:r>
          </a:p>
        </c:rich>
      </c:tx>
      <c:layout>
        <c:manualLayout>
          <c:xMode val="edge"/>
          <c:yMode val="edge"/>
          <c:x val="0.19870205649853845"/>
          <c:y val="5.078265772238780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2159502759680697"/>
          <c:y val="0.20454573764632719"/>
          <c:w val="0.59380724152653253"/>
          <c:h val="0.73271752696454162"/>
        </c:manualLayout>
      </c:layout>
      <c:doughnutChart>
        <c:varyColors val="1"/>
        <c:ser>
          <c:idx val="0"/>
          <c:order val="0"/>
          <c:tx>
            <c:strRef>
              <c:f>'GD (2)'!$A$8</c:f>
              <c:strCache>
                <c:ptCount val="1"/>
                <c:pt idx="0">
                  <c:v>Fill</c:v>
                </c:pt>
              </c:strCache>
            </c:strRef>
          </c:tx>
          <c:spPr>
            <a:ln>
              <a:noFill/>
            </a:ln>
          </c:spPr>
          <c:explosion val="1"/>
          <c:dPt>
            <c:idx val="0"/>
            <c:bubble3D val="0"/>
            <c:spPr>
              <a:solidFill>
                <a:schemeClr val="bg2"/>
              </a:solidFill>
              <a:ln w="19050">
                <a:noFill/>
              </a:ln>
              <a:effectLst/>
            </c:spPr>
            <c:extLst>
              <c:ext xmlns:c16="http://schemas.microsoft.com/office/drawing/2014/chart" uri="{C3380CC4-5D6E-409C-BE32-E72D297353CC}">
                <c16:uniqueId val="{00000001-031C-43A4-914F-927F1E38D610}"/>
              </c:ext>
            </c:extLst>
          </c:dPt>
          <c:dPt>
            <c:idx val="1"/>
            <c:bubble3D val="0"/>
            <c:spPr>
              <a:solidFill>
                <a:srgbClr val="FF1919"/>
              </a:solidFill>
              <a:ln w="22225">
                <a:noFill/>
              </a:ln>
              <a:effectLst/>
            </c:spPr>
            <c:extLst>
              <c:ext xmlns:c16="http://schemas.microsoft.com/office/drawing/2014/chart" uri="{C3380CC4-5D6E-409C-BE32-E72D297353CC}">
                <c16:uniqueId val="{00000003-031C-43A4-914F-927F1E38D610}"/>
              </c:ext>
            </c:extLst>
          </c:dPt>
          <c:cat>
            <c:strRef>
              <c:f>'GD (2)'!$A$9:$A$10</c:f>
              <c:strCache>
                <c:ptCount val="2"/>
                <c:pt idx="0">
                  <c:v>Remainder</c:v>
                </c:pt>
                <c:pt idx="1">
                  <c:v>Percentage</c:v>
                </c:pt>
              </c:strCache>
            </c:strRef>
          </c:cat>
          <c:val>
            <c:numRef>
              <c:f>'GD (2)'!$B$9:$B$10</c:f>
              <c:numCache>
                <c:formatCode>0%</c:formatCode>
                <c:ptCount val="2"/>
                <c:pt idx="0">
                  <c:v>0.57000000000000006</c:v>
                </c:pt>
                <c:pt idx="1">
                  <c:v>0.43</c:v>
                </c:pt>
              </c:numCache>
            </c:numRef>
          </c:val>
          <c:extLst>
            <c:ext xmlns:c16="http://schemas.microsoft.com/office/drawing/2014/chart" uri="{C3380CC4-5D6E-409C-BE32-E72D297353CC}">
              <c16:uniqueId val="{00000004-031C-43A4-914F-927F1E38D610}"/>
            </c:ext>
          </c:extLst>
        </c:ser>
        <c:dLbls>
          <c:showLegendKey val="0"/>
          <c:showVal val="0"/>
          <c:showCatName val="0"/>
          <c:showSerName val="0"/>
          <c:showPercent val="0"/>
          <c:showBubbleSize val="0"/>
          <c:showLeaderLines val="1"/>
        </c:dLbls>
        <c:firstSliceAng val="0"/>
        <c:holeSize val="74"/>
      </c:doughnutChart>
      <c:scatterChart>
        <c:scatterStyle val="lineMarker"/>
        <c:varyColors val="0"/>
        <c:ser>
          <c:idx val="1"/>
          <c:order val="1"/>
          <c:tx>
            <c:strRef>
              <c:f>'GD (2)'!$A$12</c:f>
              <c:strCache>
                <c:ptCount val="1"/>
                <c:pt idx="0">
                  <c:v>End points</c:v>
                </c:pt>
              </c:strCache>
            </c:strRef>
          </c:tx>
          <c:spPr>
            <a:ln w="28575" cap="rnd">
              <a:noFill/>
              <a:round/>
            </a:ln>
            <a:effectLst/>
          </c:spPr>
          <c:marker>
            <c:symbol val="circle"/>
            <c:size val="30"/>
            <c:spPr>
              <a:solidFill>
                <a:srgbClr val="FF1919"/>
              </a:solidFill>
              <a:ln w="9525">
                <a:noFill/>
              </a:ln>
              <a:effectLst/>
            </c:spPr>
          </c:marker>
          <c:dPt>
            <c:idx val="0"/>
            <c:marker>
              <c:symbol val="circle"/>
              <c:size val="30"/>
              <c:spPr>
                <a:solidFill>
                  <a:srgbClr val="FF1919"/>
                </a:solidFill>
                <a:ln w="9525">
                  <a:noFill/>
                </a:ln>
                <a:effectLst/>
              </c:spPr>
            </c:marker>
            <c:bubble3D val="0"/>
            <c:extLst>
              <c:ext xmlns:c16="http://schemas.microsoft.com/office/drawing/2014/chart" uri="{C3380CC4-5D6E-409C-BE32-E72D297353CC}">
                <c16:uniqueId val="{00000005-031C-43A4-914F-927F1E38D610}"/>
              </c:ext>
            </c:extLst>
          </c:dPt>
          <c:dPt>
            <c:idx val="1"/>
            <c:marker>
              <c:symbol val="circle"/>
              <c:size val="30"/>
              <c:spPr>
                <a:solidFill>
                  <a:srgbClr val="FF1919"/>
                </a:solidFill>
                <a:ln w="9525">
                  <a:noFill/>
                </a:ln>
                <a:effectLst/>
              </c:spPr>
            </c:marker>
            <c:bubble3D val="0"/>
            <c:extLst>
              <c:ext xmlns:c16="http://schemas.microsoft.com/office/drawing/2014/chart" uri="{C3380CC4-5D6E-409C-BE32-E72D297353CC}">
                <c16:uniqueId val="{00000006-031C-43A4-914F-927F1E38D610}"/>
              </c:ext>
            </c:extLst>
          </c:dPt>
          <c:xVal>
            <c:numRef>
              <c:f>'GD (2)'!$A$14:$A$15</c:f>
              <c:numCache>
                <c:formatCode>General</c:formatCode>
                <c:ptCount val="2"/>
                <c:pt idx="0">
                  <c:v>0</c:v>
                </c:pt>
                <c:pt idx="1">
                  <c:v>-0.42643401678503728</c:v>
                </c:pt>
              </c:numCache>
            </c:numRef>
          </c:xVal>
          <c:yVal>
            <c:numRef>
              <c:f>'GD (2)'!$B$14:$B$15</c:f>
              <c:numCache>
                <c:formatCode>General</c:formatCode>
                <c:ptCount val="2"/>
                <c:pt idx="0">
                  <c:v>1</c:v>
                </c:pt>
                <c:pt idx="1">
                  <c:v>-0.9045186727362674</c:v>
                </c:pt>
              </c:numCache>
            </c:numRef>
          </c:yVal>
          <c:smooth val="0"/>
          <c:extLst>
            <c:ext xmlns:c16="http://schemas.microsoft.com/office/drawing/2014/chart" uri="{C3380CC4-5D6E-409C-BE32-E72D297353CC}">
              <c16:uniqueId val="{00000007-031C-43A4-914F-927F1E38D610}"/>
            </c:ext>
          </c:extLst>
        </c:ser>
        <c:dLbls>
          <c:showLegendKey val="0"/>
          <c:showVal val="0"/>
          <c:showCatName val="0"/>
          <c:showSerName val="0"/>
          <c:showPercent val="0"/>
          <c:showBubbleSize val="0"/>
        </c:dLbls>
        <c:axId val="390334520"/>
        <c:axId val="390334128"/>
      </c:scatterChart>
      <c:valAx>
        <c:axId val="390334128"/>
        <c:scaling>
          <c:orientation val="minMax"/>
          <c:max val="1.1500000000000001"/>
          <c:min val="-1.1500000000000001"/>
        </c:scaling>
        <c:delete val="1"/>
        <c:axPos val="l"/>
        <c:numFmt formatCode="General" sourceLinked="1"/>
        <c:majorTickMark val="out"/>
        <c:minorTickMark val="none"/>
        <c:tickLblPos val="nextTo"/>
        <c:crossAx val="390334520"/>
        <c:crosses val="autoZero"/>
        <c:crossBetween val="midCat"/>
      </c:valAx>
      <c:valAx>
        <c:axId val="390334520"/>
        <c:scaling>
          <c:orientation val="minMax"/>
          <c:max val="1.1500000000000001"/>
          <c:min val="-1.1500000000000001"/>
        </c:scaling>
        <c:delete val="1"/>
        <c:axPos val="b"/>
        <c:numFmt formatCode="General" sourceLinked="1"/>
        <c:majorTickMark val="out"/>
        <c:minorTickMark val="none"/>
        <c:tickLblPos val="nextTo"/>
        <c:crossAx val="3903341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effectLst/>
                <a:latin typeface="Arial" panose="020B0604020202020204" pitchFamily="34" charset="0"/>
                <a:cs typeface="Arial" panose="020B0604020202020204" pitchFamily="34" charset="0"/>
              </a:rPr>
              <a:t>GESTIÓN DOCUMENTAL</a:t>
            </a:r>
          </a:p>
        </c:rich>
      </c:tx>
      <c:layout>
        <c:manualLayout>
          <c:xMode val="edge"/>
          <c:yMode val="edge"/>
          <c:x val="0.19870205649853845"/>
          <c:y val="5.078265772238780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2159502759680697"/>
          <c:y val="0.20454573764632719"/>
          <c:w val="0.59380724152653253"/>
          <c:h val="0.73271752696454162"/>
        </c:manualLayout>
      </c:layout>
      <c:doughnutChart>
        <c:varyColors val="1"/>
        <c:ser>
          <c:idx val="0"/>
          <c:order val="0"/>
          <c:tx>
            <c:strRef>
              <c:f>'GD-EFI'!$A$8</c:f>
              <c:strCache>
                <c:ptCount val="1"/>
                <c:pt idx="0">
                  <c:v>Fill</c:v>
                </c:pt>
              </c:strCache>
            </c:strRef>
          </c:tx>
          <c:spPr>
            <a:ln>
              <a:noFill/>
            </a:ln>
          </c:spPr>
          <c:explosion val="1"/>
          <c:dPt>
            <c:idx val="0"/>
            <c:bubble3D val="0"/>
            <c:spPr>
              <a:solidFill>
                <a:schemeClr val="bg2"/>
              </a:solidFill>
              <a:ln w="19050">
                <a:noFill/>
              </a:ln>
              <a:effectLst/>
            </c:spPr>
            <c:extLst>
              <c:ext xmlns:c16="http://schemas.microsoft.com/office/drawing/2014/chart" uri="{C3380CC4-5D6E-409C-BE32-E72D297353CC}">
                <c16:uniqueId val="{00000001-D2B3-44AB-A4D6-F4C11B06FB16}"/>
              </c:ext>
            </c:extLst>
          </c:dPt>
          <c:dPt>
            <c:idx val="1"/>
            <c:bubble3D val="0"/>
            <c:spPr>
              <a:solidFill>
                <a:srgbClr val="FFC000"/>
              </a:solidFill>
              <a:ln w="22225">
                <a:noFill/>
              </a:ln>
              <a:effectLst/>
            </c:spPr>
            <c:extLst>
              <c:ext xmlns:c16="http://schemas.microsoft.com/office/drawing/2014/chart" uri="{C3380CC4-5D6E-409C-BE32-E72D297353CC}">
                <c16:uniqueId val="{00000003-D2B3-44AB-A4D6-F4C11B06FB16}"/>
              </c:ext>
            </c:extLst>
          </c:dPt>
          <c:cat>
            <c:strRef>
              <c:f>'GD-EFI'!$A$9:$A$10</c:f>
              <c:strCache>
                <c:ptCount val="2"/>
                <c:pt idx="0">
                  <c:v>Remainder</c:v>
                </c:pt>
                <c:pt idx="1">
                  <c:v>Percentage</c:v>
                </c:pt>
              </c:strCache>
            </c:strRef>
          </c:cat>
          <c:val>
            <c:numRef>
              <c:f>'GD-EFI'!$B$9:$B$10</c:f>
              <c:numCache>
                <c:formatCode>0%</c:formatCode>
                <c:ptCount val="2"/>
                <c:pt idx="0">
                  <c:v>0.27</c:v>
                </c:pt>
                <c:pt idx="1">
                  <c:v>0.73</c:v>
                </c:pt>
              </c:numCache>
            </c:numRef>
          </c:val>
          <c:extLst>
            <c:ext xmlns:c16="http://schemas.microsoft.com/office/drawing/2014/chart" uri="{C3380CC4-5D6E-409C-BE32-E72D297353CC}">
              <c16:uniqueId val="{00000004-D2B3-44AB-A4D6-F4C11B06FB16}"/>
            </c:ext>
          </c:extLst>
        </c:ser>
        <c:dLbls>
          <c:showLegendKey val="0"/>
          <c:showVal val="0"/>
          <c:showCatName val="0"/>
          <c:showSerName val="0"/>
          <c:showPercent val="0"/>
          <c:showBubbleSize val="0"/>
          <c:showLeaderLines val="1"/>
        </c:dLbls>
        <c:firstSliceAng val="0"/>
        <c:holeSize val="74"/>
      </c:doughnutChart>
      <c:scatterChart>
        <c:scatterStyle val="lineMarker"/>
        <c:varyColors val="0"/>
        <c:ser>
          <c:idx val="1"/>
          <c:order val="1"/>
          <c:tx>
            <c:strRef>
              <c:f>'GD-EFI'!$A$12</c:f>
              <c:strCache>
                <c:ptCount val="1"/>
                <c:pt idx="0">
                  <c:v>End points</c:v>
                </c:pt>
              </c:strCache>
            </c:strRef>
          </c:tx>
          <c:spPr>
            <a:ln w="28575" cap="rnd">
              <a:noFill/>
              <a:round/>
            </a:ln>
            <a:effectLst/>
          </c:spPr>
          <c:marker>
            <c:symbol val="circle"/>
            <c:size val="30"/>
            <c:spPr>
              <a:solidFill>
                <a:srgbClr val="FFC000"/>
              </a:solidFill>
              <a:ln w="9525">
                <a:noFill/>
              </a:ln>
              <a:effectLst/>
            </c:spPr>
          </c:marker>
          <c:dPt>
            <c:idx val="0"/>
            <c:marker>
              <c:symbol val="circle"/>
              <c:size val="30"/>
              <c:spPr>
                <a:solidFill>
                  <a:srgbClr val="FFC000"/>
                </a:solidFill>
                <a:ln w="9525">
                  <a:noFill/>
                </a:ln>
                <a:effectLst/>
              </c:spPr>
            </c:marker>
            <c:bubble3D val="0"/>
            <c:extLst>
              <c:ext xmlns:c16="http://schemas.microsoft.com/office/drawing/2014/chart" uri="{C3380CC4-5D6E-409C-BE32-E72D297353CC}">
                <c16:uniqueId val="{00000005-D2B3-44AB-A4D6-F4C11B06FB16}"/>
              </c:ext>
            </c:extLst>
          </c:dPt>
          <c:dPt>
            <c:idx val="1"/>
            <c:marker>
              <c:symbol val="circle"/>
              <c:size val="30"/>
              <c:spPr>
                <a:solidFill>
                  <a:srgbClr val="FFC000"/>
                </a:solidFill>
                <a:ln w="9525">
                  <a:noFill/>
                </a:ln>
                <a:effectLst/>
              </c:spPr>
            </c:marker>
            <c:bubble3D val="0"/>
            <c:extLst>
              <c:ext xmlns:c16="http://schemas.microsoft.com/office/drawing/2014/chart" uri="{C3380CC4-5D6E-409C-BE32-E72D297353CC}">
                <c16:uniqueId val="{00000006-D2B3-44AB-A4D6-F4C11B06FB16}"/>
              </c:ext>
            </c:extLst>
          </c:dPt>
          <c:xVal>
            <c:numRef>
              <c:f>'GD-EFI'!$A$14:$A$15</c:f>
              <c:numCache>
                <c:formatCode>General</c:formatCode>
                <c:ptCount val="2"/>
                <c:pt idx="0">
                  <c:v>0</c:v>
                </c:pt>
                <c:pt idx="1">
                  <c:v>0.99040792547973744</c:v>
                </c:pt>
              </c:numCache>
            </c:numRef>
          </c:xVal>
          <c:yVal>
            <c:numRef>
              <c:f>'GD-EFI'!$B$14:$B$15</c:f>
              <c:numCache>
                <c:formatCode>General</c:formatCode>
                <c:ptCount val="2"/>
                <c:pt idx="0">
                  <c:v>1</c:v>
                </c:pt>
                <c:pt idx="1">
                  <c:v>-0.13817431435300345</c:v>
                </c:pt>
              </c:numCache>
            </c:numRef>
          </c:yVal>
          <c:smooth val="0"/>
          <c:extLst>
            <c:ext xmlns:c16="http://schemas.microsoft.com/office/drawing/2014/chart" uri="{C3380CC4-5D6E-409C-BE32-E72D297353CC}">
              <c16:uniqueId val="{00000007-D2B3-44AB-A4D6-F4C11B06FB16}"/>
            </c:ext>
          </c:extLst>
        </c:ser>
        <c:dLbls>
          <c:showLegendKey val="0"/>
          <c:showVal val="0"/>
          <c:showCatName val="0"/>
          <c:showSerName val="0"/>
          <c:showPercent val="0"/>
          <c:showBubbleSize val="0"/>
        </c:dLbls>
        <c:axId val="390334520"/>
        <c:axId val="390334128"/>
      </c:scatterChart>
      <c:valAx>
        <c:axId val="390334128"/>
        <c:scaling>
          <c:orientation val="minMax"/>
          <c:max val="1.1500000000000001"/>
          <c:min val="-1.1500000000000001"/>
        </c:scaling>
        <c:delete val="1"/>
        <c:axPos val="l"/>
        <c:numFmt formatCode="General" sourceLinked="1"/>
        <c:majorTickMark val="out"/>
        <c:minorTickMark val="none"/>
        <c:tickLblPos val="nextTo"/>
        <c:crossAx val="390334520"/>
        <c:crosses val="autoZero"/>
        <c:crossBetween val="midCat"/>
      </c:valAx>
      <c:valAx>
        <c:axId val="390334520"/>
        <c:scaling>
          <c:orientation val="minMax"/>
          <c:max val="1.1500000000000001"/>
          <c:min val="-1.1500000000000001"/>
        </c:scaling>
        <c:delete val="1"/>
        <c:axPos val="b"/>
        <c:numFmt formatCode="General" sourceLinked="1"/>
        <c:majorTickMark val="out"/>
        <c:minorTickMark val="none"/>
        <c:tickLblPos val="nextTo"/>
        <c:crossAx val="3903341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59502759680697"/>
          <c:y val="0.20454573764632719"/>
          <c:w val="0.59380724152653253"/>
          <c:h val="0.73271752696454162"/>
        </c:manualLayout>
      </c:layout>
      <c:doughnutChart>
        <c:varyColors val="1"/>
        <c:ser>
          <c:idx val="0"/>
          <c:order val="0"/>
          <c:tx>
            <c:strRef>
              <c:f>PAACC!$A$83</c:f>
              <c:strCache>
                <c:ptCount val="1"/>
                <c:pt idx="0">
                  <c:v>Data Prep:</c:v>
                </c:pt>
              </c:strCache>
            </c:strRef>
          </c:tx>
          <c:explosion val="1"/>
          <c:dPt>
            <c:idx val="0"/>
            <c:bubble3D val="0"/>
            <c:spPr>
              <a:solidFill>
                <a:schemeClr val="tx2">
                  <a:lumMod val="20000"/>
                  <a:lumOff val="80000"/>
                </a:schemeClr>
              </a:solidFill>
              <a:ln w="19050">
                <a:solidFill>
                  <a:schemeClr val="bg1"/>
                </a:solidFill>
              </a:ln>
              <a:effectLst/>
            </c:spPr>
            <c:extLst>
              <c:ext xmlns:c16="http://schemas.microsoft.com/office/drawing/2014/chart" uri="{C3380CC4-5D6E-409C-BE32-E72D297353CC}">
                <c16:uniqueId val="{00000001-0180-4D34-9CAC-0FF9785FD7DE}"/>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0180-4D34-9CAC-0FF9785FD7DE}"/>
              </c:ext>
            </c:extLst>
          </c:dPt>
          <c:cat>
            <c:strRef>
              <c:f>PAACC!$A$85:$A$86</c:f>
              <c:strCache>
                <c:ptCount val="2"/>
                <c:pt idx="0">
                  <c:v>Remainder</c:v>
                </c:pt>
                <c:pt idx="1">
                  <c:v>Percentage</c:v>
                </c:pt>
              </c:strCache>
            </c:strRef>
          </c:cat>
          <c:val>
            <c:numRef>
              <c:f>PAACC!$B$85:$B$86</c:f>
              <c:numCache>
                <c:formatCode>0%</c:formatCode>
                <c:ptCount val="2"/>
                <c:pt idx="0">
                  <c:v>0.58000000000000007</c:v>
                </c:pt>
                <c:pt idx="1">
                  <c:v>0.42</c:v>
                </c:pt>
              </c:numCache>
            </c:numRef>
          </c:val>
          <c:extLst>
            <c:ext xmlns:c16="http://schemas.microsoft.com/office/drawing/2014/chart" uri="{C3380CC4-5D6E-409C-BE32-E72D297353CC}">
              <c16:uniqueId val="{00000004-0180-4D34-9CAC-0FF9785FD7DE}"/>
            </c:ext>
          </c:extLst>
        </c:ser>
        <c:dLbls>
          <c:showLegendKey val="0"/>
          <c:showVal val="0"/>
          <c:showCatName val="0"/>
          <c:showSerName val="0"/>
          <c:showPercent val="0"/>
          <c:showBubbleSize val="0"/>
          <c:showLeaderLines val="1"/>
        </c:dLbls>
        <c:firstSliceAng val="0"/>
        <c:holeSize val="74"/>
      </c:doughnutChart>
      <c:scatterChart>
        <c:scatterStyle val="lineMarker"/>
        <c:varyColors val="0"/>
        <c:ser>
          <c:idx val="1"/>
          <c:order val="1"/>
          <c:tx>
            <c:strRef>
              <c:f>PAACC!$A$88</c:f>
              <c:strCache>
                <c:ptCount val="1"/>
                <c:pt idx="0">
                  <c:v>End points</c:v>
                </c:pt>
              </c:strCache>
            </c:strRef>
          </c:tx>
          <c:spPr>
            <a:ln w="25400" cap="rnd">
              <a:noFill/>
              <a:round/>
            </a:ln>
            <a:effectLst/>
          </c:spPr>
          <c:marker>
            <c:symbol val="circle"/>
            <c:size val="30"/>
            <c:spPr>
              <a:solidFill>
                <a:srgbClr val="FFC000"/>
              </a:solidFill>
              <a:ln w="9525">
                <a:noFill/>
              </a:ln>
              <a:effectLst/>
            </c:spPr>
          </c:marker>
          <c:xVal>
            <c:numRef>
              <c:f>PAACC!$A$90:$A$91</c:f>
              <c:numCache>
                <c:formatCode>General</c:formatCode>
                <c:ptCount val="2"/>
                <c:pt idx="0">
                  <c:v>0</c:v>
                </c:pt>
                <c:pt idx="1">
                  <c:v>-0.4570184755603931</c:v>
                </c:pt>
              </c:numCache>
            </c:numRef>
          </c:xVal>
          <c:yVal>
            <c:numRef>
              <c:f>PAACC!$B$90:$B$91</c:f>
              <c:numCache>
                <c:formatCode>General</c:formatCode>
                <c:ptCount val="2"/>
                <c:pt idx="0">
                  <c:v>1</c:v>
                </c:pt>
                <c:pt idx="1">
                  <c:v>-0.88945720132924588</c:v>
                </c:pt>
              </c:numCache>
            </c:numRef>
          </c:yVal>
          <c:smooth val="0"/>
          <c:extLst>
            <c:ext xmlns:c16="http://schemas.microsoft.com/office/drawing/2014/chart" uri="{C3380CC4-5D6E-409C-BE32-E72D297353CC}">
              <c16:uniqueId val="{00000005-0180-4D34-9CAC-0FF9785FD7DE}"/>
            </c:ext>
          </c:extLst>
        </c:ser>
        <c:dLbls>
          <c:showLegendKey val="0"/>
          <c:showVal val="0"/>
          <c:showCatName val="0"/>
          <c:showSerName val="0"/>
          <c:showPercent val="0"/>
          <c:showBubbleSize val="0"/>
        </c:dLbls>
        <c:axId val="224563968"/>
        <c:axId val="224557696"/>
      </c:scatterChart>
      <c:valAx>
        <c:axId val="224557696"/>
        <c:scaling>
          <c:orientation val="minMax"/>
          <c:max val="1.1500000000000001"/>
          <c:min val="-1.1500000000000001"/>
        </c:scaling>
        <c:delete val="1"/>
        <c:axPos val="l"/>
        <c:numFmt formatCode="General" sourceLinked="1"/>
        <c:majorTickMark val="out"/>
        <c:minorTickMark val="none"/>
        <c:tickLblPos val="nextTo"/>
        <c:crossAx val="224563968"/>
        <c:crosses val="autoZero"/>
        <c:crossBetween val="midCat"/>
      </c:valAx>
      <c:valAx>
        <c:axId val="224563968"/>
        <c:scaling>
          <c:orientation val="minMax"/>
          <c:max val="1.1500000000000001"/>
          <c:min val="-1.1500000000000001"/>
        </c:scaling>
        <c:delete val="1"/>
        <c:axPos val="b"/>
        <c:numFmt formatCode="General" sourceLinked="1"/>
        <c:majorTickMark val="out"/>
        <c:minorTickMark val="none"/>
        <c:tickLblPos val="nextTo"/>
        <c:crossAx val="22455769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effectLst/>
                <a:latin typeface="Arial" panose="020B0604020202020204" pitchFamily="34" charset="0"/>
                <a:cs typeface="Arial" panose="020B0604020202020204" pitchFamily="34" charset="0"/>
              </a:rPr>
              <a:t>INFRAESTRUCTURA</a:t>
            </a:r>
          </a:p>
        </c:rich>
      </c:tx>
      <c:layout>
        <c:manualLayout>
          <c:xMode val="edge"/>
          <c:yMode val="edge"/>
          <c:x val="0.24509007203636343"/>
          <c:y val="5.078265772238780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2159502759680697"/>
          <c:y val="0.20454573764632719"/>
          <c:w val="0.59380724152653253"/>
          <c:h val="0.73271752696454162"/>
        </c:manualLayout>
      </c:layout>
      <c:doughnutChart>
        <c:varyColors val="1"/>
        <c:ser>
          <c:idx val="0"/>
          <c:order val="0"/>
          <c:tx>
            <c:strRef>
              <c:f>'INF (2)'!$A$8</c:f>
              <c:strCache>
                <c:ptCount val="1"/>
                <c:pt idx="0">
                  <c:v>Fill</c:v>
                </c:pt>
              </c:strCache>
            </c:strRef>
          </c:tx>
          <c:spPr>
            <a:ln>
              <a:noFill/>
            </a:ln>
          </c:spPr>
          <c:explosion val="1"/>
          <c:dPt>
            <c:idx val="0"/>
            <c:bubble3D val="0"/>
            <c:spPr>
              <a:solidFill>
                <a:schemeClr val="bg2"/>
              </a:solidFill>
              <a:ln w="19050">
                <a:noFill/>
              </a:ln>
              <a:effectLst/>
            </c:spPr>
            <c:extLst>
              <c:ext xmlns:c16="http://schemas.microsoft.com/office/drawing/2014/chart" uri="{C3380CC4-5D6E-409C-BE32-E72D297353CC}">
                <c16:uniqueId val="{00000001-0259-48EC-8347-E6DCE02BA6AF}"/>
              </c:ext>
            </c:extLst>
          </c:dPt>
          <c:dPt>
            <c:idx val="1"/>
            <c:bubble3D val="0"/>
            <c:spPr>
              <a:solidFill>
                <a:schemeClr val="accent4"/>
              </a:solidFill>
              <a:ln w="22225">
                <a:noFill/>
              </a:ln>
              <a:effectLst/>
            </c:spPr>
            <c:extLst>
              <c:ext xmlns:c16="http://schemas.microsoft.com/office/drawing/2014/chart" uri="{C3380CC4-5D6E-409C-BE32-E72D297353CC}">
                <c16:uniqueId val="{00000003-0259-48EC-8347-E6DCE02BA6AF}"/>
              </c:ext>
            </c:extLst>
          </c:dPt>
          <c:cat>
            <c:strRef>
              <c:f>'INF (2)'!$A$9:$A$10</c:f>
              <c:strCache>
                <c:ptCount val="2"/>
                <c:pt idx="0">
                  <c:v>Remainder</c:v>
                </c:pt>
                <c:pt idx="1">
                  <c:v>Percentage</c:v>
                </c:pt>
              </c:strCache>
            </c:strRef>
          </c:cat>
          <c:val>
            <c:numRef>
              <c:f>'INF (2)'!$B$9:$B$10</c:f>
              <c:numCache>
                <c:formatCode>0%</c:formatCode>
                <c:ptCount val="2"/>
                <c:pt idx="0">
                  <c:v>0.45999999999999996</c:v>
                </c:pt>
                <c:pt idx="1">
                  <c:v>0.54</c:v>
                </c:pt>
              </c:numCache>
            </c:numRef>
          </c:val>
          <c:extLst>
            <c:ext xmlns:c16="http://schemas.microsoft.com/office/drawing/2014/chart" uri="{C3380CC4-5D6E-409C-BE32-E72D297353CC}">
              <c16:uniqueId val="{00000004-0259-48EC-8347-E6DCE02BA6AF}"/>
            </c:ext>
          </c:extLst>
        </c:ser>
        <c:dLbls>
          <c:showLegendKey val="0"/>
          <c:showVal val="0"/>
          <c:showCatName val="0"/>
          <c:showSerName val="0"/>
          <c:showPercent val="0"/>
          <c:showBubbleSize val="0"/>
          <c:showLeaderLines val="1"/>
        </c:dLbls>
        <c:firstSliceAng val="0"/>
        <c:holeSize val="74"/>
      </c:doughnutChart>
      <c:scatterChart>
        <c:scatterStyle val="lineMarker"/>
        <c:varyColors val="0"/>
        <c:ser>
          <c:idx val="1"/>
          <c:order val="1"/>
          <c:tx>
            <c:strRef>
              <c:f>'INF (2)'!$A$12</c:f>
              <c:strCache>
                <c:ptCount val="1"/>
                <c:pt idx="0">
                  <c:v>End points</c:v>
                </c:pt>
              </c:strCache>
            </c:strRef>
          </c:tx>
          <c:spPr>
            <a:ln w="28575" cap="rnd">
              <a:noFill/>
              <a:round/>
            </a:ln>
            <a:effectLst/>
          </c:spPr>
          <c:marker>
            <c:symbol val="circle"/>
            <c:size val="30"/>
            <c:spPr>
              <a:solidFill>
                <a:schemeClr val="accent4"/>
              </a:solidFill>
              <a:ln w="9525">
                <a:noFill/>
              </a:ln>
              <a:effectLst/>
            </c:spPr>
          </c:marker>
          <c:xVal>
            <c:numRef>
              <c:f>'INF (2)'!$A$14:$A$15</c:f>
              <c:numCache>
                <c:formatCode>General</c:formatCode>
                <c:ptCount val="2"/>
                <c:pt idx="0">
                  <c:v>0</c:v>
                </c:pt>
                <c:pt idx="1">
                  <c:v>0.26346210021584476</c:v>
                </c:pt>
              </c:numCache>
            </c:numRef>
          </c:xVal>
          <c:yVal>
            <c:numRef>
              <c:f>'INF (2)'!$B$14:$B$15</c:f>
              <c:numCache>
                <c:formatCode>General</c:formatCode>
                <c:ptCount val="2"/>
                <c:pt idx="0">
                  <c:v>1</c:v>
                </c:pt>
                <c:pt idx="1">
                  <c:v>-0.9646697475042203</c:v>
                </c:pt>
              </c:numCache>
            </c:numRef>
          </c:yVal>
          <c:smooth val="0"/>
          <c:extLst>
            <c:ext xmlns:c16="http://schemas.microsoft.com/office/drawing/2014/chart" uri="{C3380CC4-5D6E-409C-BE32-E72D297353CC}">
              <c16:uniqueId val="{00000005-0259-48EC-8347-E6DCE02BA6AF}"/>
            </c:ext>
          </c:extLst>
        </c:ser>
        <c:dLbls>
          <c:showLegendKey val="0"/>
          <c:showVal val="0"/>
          <c:showCatName val="0"/>
          <c:showSerName val="0"/>
          <c:showPercent val="0"/>
          <c:showBubbleSize val="0"/>
        </c:dLbls>
        <c:axId val="422675792"/>
        <c:axId val="422674224"/>
      </c:scatterChart>
      <c:valAx>
        <c:axId val="422674224"/>
        <c:scaling>
          <c:orientation val="minMax"/>
          <c:max val="1.1500000000000001"/>
          <c:min val="-1.1500000000000001"/>
        </c:scaling>
        <c:delete val="1"/>
        <c:axPos val="l"/>
        <c:numFmt formatCode="General" sourceLinked="1"/>
        <c:majorTickMark val="out"/>
        <c:minorTickMark val="none"/>
        <c:tickLblPos val="nextTo"/>
        <c:crossAx val="422675792"/>
        <c:crosses val="autoZero"/>
        <c:crossBetween val="midCat"/>
      </c:valAx>
      <c:valAx>
        <c:axId val="422675792"/>
        <c:scaling>
          <c:orientation val="minMax"/>
          <c:max val="1.1500000000000001"/>
          <c:min val="-1.1500000000000001"/>
        </c:scaling>
        <c:delete val="1"/>
        <c:axPos val="b"/>
        <c:numFmt formatCode="General" sourceLinked="1"/>
        <c:majorTickMark val="out"/>
        <c:minorTickMark val="none"/>
        <c:tickLblPos val="nextTo"/>
        <c:crossAx val="42267422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effectLst/>
                <a:latin typeface="Arial" panose="020B0604020202020204" pitchFamily="34" charset="0"/>
                <a:cs typeface="Arial" panose="020B0604020202020204" pitchFamily="34" charset="0"/>
              </a:rPr>
              <a:t>INFRAESTRUCTURA</a:t>
            </a:r>
          </a:p>
        </c:rich>
      </c:tx>
      <c:layout>
        <c:manualLayout>
          <c:xMode val="edge"/>
          <c:yMode val="edge"/>
          <c:x val="0.24509007203636343"/>
          <c:y val="5.078265772238780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2159502759680697"/>
          <c:y val="0.20454573764632719"/>
          <c:w val="0.59380724152653253"/>
          <c:h val="0.73271752696454162"/>
        </c:manualLayout>
      </c:layout>
      <c:doughnutChart>
        <c:varyColors val="1"/>
        <c:ser>
          <c:idx val="0"/>
          <c:order val="0"/>
          <c:tx>
            <c:strRef>
              <c:f>'INF-EFI'!$A$8</c:f>
              <c:strCache>
                <c:ptCount val="1"/>
                <c:pt idx="0">
                  <c:v>Fill</c:v>
                </c:pt>
              </c:strCache>
            </c:strRef>
          </c:tx>
          <c:spPr>
            <a:ln>
              <a:noFill/>
            </a:ln>
          </c:spPr>
          <c:explosion val="1"/>
          <c:dPt>
            <c:idx val="0"/>
            <c:bubble3D val="0"/>
            <c:spPr>
              <a:solidFill>
                <a:schemeClr val="bg2"/>
              </a:solidFill>
              <a:ln w="19050">
                <a:noFill/>
              </a:ln>
              <a:effectLst/>
            </c:spPr>
            <c:extLst>
              <c:ext xmlns:c16="http://schemas.microsoft.com/office/drawing/2014/chart" uri="{C3380CC4-5D6E-409C-BE32-E72D297353CC}">
                <c16:uniqueId val="{00000001-F940-45AC-A4EA-F2EDEFB17C1A}"/>
              </c:ext>
            </c:extLst>
          </c:dPt>
          <c:dPt>
            <c:idx val="1"/>
            <c:bubble3D val="0"/>
            <c:spPr>
              <a:solidFill>
                <a:schemeClr val="accent4"/>
              </a:solidFill>
              <a:ln w="22225">
                <a:noFill/>
              </a:ln>
              <a:effectLst/>
            </c:spPr>
            <c:extLst>
              <c:ext xmlns:c16="http://schemas.microsoft.com/office/drawing/2014/chart" uri="{C3380CC4-5D6E-409C-BE32-E72D297353CC}">
                <c16:uniqueId val="{00000003-F940-45AC-A4EA-F2EDEFB17C1A}"/>
              </c:ext>
            </c:extLst>
          </c:dPt>
          <c:cat>
            <c:strRef>
              <c:f>'INF-EFI'!$A$9:$A$10</c:f>
              <c:strCache>
                <c:ptCount val="2"/>
                <c:pt idx="0">
                  <c:v>Remainder</c:v>
                </c:pt>
                <c:pt idx="1">
                  <c:v>Percentage</c:v>
                </c:pt>
              </c:strCache>
            </c:strRef>
          </c:cat>
          <c:val>
            <c:numRef>
              <c:f>'INF-EFI'!$B$9:$B$10</c:f>
              <c:numCache>
                <c:formatCode>0%</c:formatCode>
                <c:ptCount val="2"/>
                <c:pt idx="0">
                  <c:v>0.16000000000000003</c:v>
                </c:pt>
                <c:pt idx="1">
                  <c:v>0.84</c:v>
                </c:pt>
              </c:numCache>
            </c:numRef>
          </c:val>
          <c:extLst>
            <c:ext xmlns:c16="http://schemas.microsoft.com/office/drawing/2014/chart" uri="{C3380CC4-5D6E-409C-BE32-E72D297353CC}">
              <c16:uniqueId val="{00000004-F940-45AC-A4EA-F2EDEFB17C1A}"/>
            </c:ext>
          </c:extLst>
        </c:ser>
        <c:dLbls>
          <c:showLegendKey val="0"/>
          <c:showVal val="0"/>
          <c:showCatName val="0"/>
          <c:showSerName val="0"/>
          <c:showPercent val="0"/>
          <c:showBubbleSize val="0"/>
          <c:showLeaderLines val="1"/>
        </c:dLbls>
        <c:firstSliceAng val="0"/>
        <c:holeSize val="74"/>
      </c:doughnutChart>
      <c:scatterChart>
        <c:scatterStyle val="lineMarker"/>
        <c:varyColors val="0"/>
        <c:ser>
          <c:idx val="1"/>
          <c:order val="1"/>
          <c:tx>
            <c:strRef>
              <c:f>'INF-EFI'!$A$12</c:f>
              <c:strCache>
                <c:ptCount val="1"/>
                <c:pt idx="0">
                  <c:v>End points</c:v>
                </c:pt>
              </c:strCache>
            </c:strRef>
          </c:tx>
          <c:spPr>
            <a:ln w="28575" cap="rnd">
              <a:noFill/>
              <a:round/>
            </a:ln>
            <a:effectLst/>
          </c:spPr>
          <c:marker>
            <c:symbol val="circle"/>
            <c:size val="30"/>
            <c:spPr>
              <a:solidFill>
                <a:schemeClr val="accent4"/>
              </a:solidFill>
              <a:ln w="9525">
                <a:noFill/>
              </a:ln>
              <a:effectLst/>
            </c:spPr>
          </c:marker>
          <c:xVal>
            <c:numRef>
              <c:f>'INF-EFI'!$A$14:$A$15</c:f>
              <c:numCache>
                <c:formatCode>General</c:formatCode>
                <c:ptCount val="2"/>
                <c:pt idx="0">
                  <c:v>0</c:v>
                </c:pt>
                <c:pt idx="1">
                  <c:v>0.83867056794542427</c:v>
                </c:pt>
              </c:numCache>
            </c:numRef>
          </c:xVal>
          <c:yVal>
            <c:numRef>
              <c:f>'INF-EFI'!$B$14:$B$15</c:f>
              <c:numCache>
                <c:formatCode>General</c:formatCode>
                <c:ptCount val="2"/>
                <c:pt idx="0">
                  <c:v>1</c:v>
                </c:pt>
                <c:pt idx="1">
                  <c:v>0.5446390350150272</c:v>
                </c:pt>
              </c:numCache>
            </c:numRef>
          </c:yVal>
          <c:smooth val="0"/>
          <c:extLst>
            <c:ext xmlns:c16="http://schemas.microsoft.com/office/drawing/2014/chart" uri="{C3380CC4-5D6E-409C-BE32-E72D297353CC}">
              <c16:uniqueId val="{00000005-F940-45AC-A4EA-F2EDEFB17C1A}"/>
            </c:ext>
          </c:extLst>
        </c:ser>
        <c:dLbls>
          <c:showLegendKey val="0"/>
          <c:showVal val="0"/>
          <c:showCatName val="0"/>
          <c:showSerName val="0"/>
          <c:showPercent val="0"/>
          <c:showBubbleSize val="0"/>
        </c:dLbls>
        <c:axId val="422675792"/>
        <c:axId val="422674224"/>
      </c:scatterChart>
      <c:valAx>
        <c:axId val="422674224"/>
        <c:scaling>
          <c:orientation val="minMax"/>
          <c:max val="1.1500000000000001"/>
          <c:min val="-1.1500000000000001"/>
        </c:scaling>
        <c:delete val="1"/>
        <c:axPos val="l"/>
        <c:numFmt formatCode="General" sourceLinked="1"/>
        <c:majorTickMark val="out"/>
        <c:minorTickMark val="none"/>
        <c:tickLblPos val="nextTo"/>
        <c:crossAx val="422675792"/>
        <c:crosses val="autoZero"/>
        <c:crossBetween val="midCat"/>
      </c:valAx>
      <c:valAx>
        <c:axId val="422675792"/>
        <c:scaling>
          <c:orientation val="minMax"/>
          <c:max val="1.1500000000000001"/>
          <c:min val="-1.1500000000000001"/>
        </c:scaling>
        <c:delete val="1"/>
        <c:axPos val="b"/>
        <c:numFmt formatCode="General" sourceLinked="1"/>
        <c:majorTickMark val="out"/>
        <c:minorTickMark val="none"/>
        <c:tickLblPos val="nextTo"/>
        <c:crossAx val="42267422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effectLst/>
                <a:latin typeface="Arial" panose="020B0604020202020204" pitchFamily="34" charset="0"/>
                <a:cs typeface="Arial" panose="020B0604020202020204" pitchFamily="34" charset="0"/>
              </a:rPr>
              <a:t>SERVICIO AL CIUDADANO</a:t>
            </a:r>
          </a:p>
        </c:rich>
      </c:tx>
      <c:layout>
        <c:manualLayout>
          <c:xMode val="edge"/>
          <c:yMode val="edge"/>
          <c:x val="0.17661397193409292"/>
          <c:y val="5.71304899376862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2159502759680697"/>
          <c:y val="0.20454573764632719"/>
          <c:w val="0.59380724152653253"/>
          <c:h val="0.73271752696454162"/>
        </c:manualLayout>
      </c:layout>
      <c:doughnutChart>
        <c:varyColors val="1"/>
        <c:ser>
          <c:idx val="0"/>
          <c:order val="0"/>
          <c:tx>
            <c:strRef>
              <c:f>'SC (2)'!$A$8</c:f>
              <c:strCache>
                <c:ptCount val="1"/>
                <c:pt idx="0">
                  <c:v>Fill</c:v>
                </c:pt>
              </c:strCache>
            </c:strRef>
          </c:tx>
          <c:spPr>
            <a:ln>
              <a:noFill/>
            </a:ln>
          </c:spPr>
          <c:explosion val="1"/>
          <c:dPt>
            <c:idx val="0"/>
            <c:bubble3D val="0"/>
            <c:spPr>
              <a:solidFill>
                <a:schemeClr val="bg2"/>
              </a:solidFill>
              <a:ln w="19050">
                <a:noFill/>
              </a:ln>
              <a:effectLst/>
            </c:spPr>
            <c:extLst>
              <c:ext xmlns:c16="http://schemas.microsoft.com/office/drawing/2014/chart" uri="{C3380CC4-5D6E-409C-BE32-E72D297353CC}">
                <c16:uniqueId val="{00000001-B8F5-4303-B514-18EAC5F93FDC}"/>
              </c:ext>
            </c:extLst>
          </c:dPt>
          <c:dPt>
            <c:idx val="1"/>
            <c:bubble3D val="0"/>
            <c:spPr>
              <a:solidFill>
                <a:srgbClr val="FF1919"/>
              </a:solidFill>
              <a:ln w="22225">
                <a:noFill/>
              </a:ln>
              <a:effectLst/>
            </c:spPr>
            <c:extLst>
              <c:ext xmlns:c16="http://schemas.microsoft.com/office/drawing/2014/chart" uri="{C3380CC4-5D6E-409C-BE32-E72D297353CC}">
                <c16:uniqueId val="{00000003-B8F5-4303-B514-18EAC5F93FDC}"/>
              </c:ext>
            </c:extLst>
          </c:dPt>
          <c:cat>
            <c:strRef>
              <c:f>'SC (2)'!$A$9:$A$10</c:f>
              <c:strCache>
                <c:ptCount val="2"/>
                <c:pt idx="0">
                  <c:v>Remainder</c:v>
                </c:pt>
                <c:pt idx="1">
                  <c:v>Percentage</c:v>
                </c:pt>
              </c:strCache>
            </c:strRef>
          </c:cat>
          <c:val>
            <c:numRef>
              <c:f>'SC (2)'!$B$9:$B$10</c:f>
              <c:numCache>
                <c:formatCode>0%</c:formatCode>
                <c:ptCount val="2"/>
                <c:pt idx="0">
                  <c:v>0.54</c:v>
                </c:pt>
                <c:pt idx="1">
                  <c:v>0.46</c:v>
                </c:pt>
              </c:numCache>
            </c:numRef>
          </c:val>
          <c:extLst>
            <c:ext xmlns:c16="http://schemas.microsoft.com/office/drawing/2014/chart" uri="{C3380CC4-5D6E-409C-BE32-E72D297353CC}">
              <c16:uniqueId val="{00000004-B8F5-4303-B514-18EAC5F93FDC}"/>
            </c:ext>
          </c:extLst>
        </c:ser>
        <c:dLbls>
          <c:showLegendKey val="0"/>
          <c:showVal val="0"/>
          <c:showCatName val="0"/>
          <c:showSerName val="0"/>
          <c:showPercent val="0"/>
          <c:showBubbleSize val="0"/>
          <c:showLeaderLines val="1"/>
        </c:dLbls>
        <c:firstSliceAng val="0"/>
        <c:holeSize val="74"/>
      </c:doughnutChart>
      <c:scatterChart>
        <c:scatterStyle val="lineMarker"/>
        <c:varyColors val="0"/>
        <c:ser>
          <c:idx val="1"/>
          <c:order val="1"/>
          <c:tx>
            <c:strRef>
              <c:f>'SC (2)'!$A$12</c:f>
              <c:strCache>
                <c:ptCount val="1"/>
                <c:pt idx="0">
                  <c:v>End points</c:v>
                </c:pt>
              </c:strCache>
            </c:strRef>
          </c:tx>
          <c:spPr>
            <a:ln w="28575" cap="rnd">
              <a:noFill/>
              <a:round/>
            </a:ln>
            <a:effectLst/>
          </c:spPr>
          <c:marker>
            <c:symbol val="circle"/>
            <c:size val="30"/>
            <c:spPr>
              <a:solidFill>
                <a:srgbClr val="FF1919"/>
              </a:solidFill>
              <a:ln w="9525">
                <a:noFill/>
              </a:ln>
              <a:effectLst/>
            </c:spPr>
          </c:marker>
          <c:xVal>
            <c:numRef>
              <c:f>'SC (2)'!$A$14:$A$15</c:f>
              <c:numCache>
                <c:formatCode>General</c:formatCode>
                <c:ptCount val="2"/>
                <c:pt idx="0">
                  <c:v>0</c:v>
                </c:pt>
                <c:pt idx="1">
                  <c:v>-0.27556186708608649</c:v>
                </c:pt>
              </c:numCache>
            </c:numRef>
          </c:xVal>
          <c:yVal>
            <c:numRef>
              <c:f>'SC (2)'!$B$14:$B$15</c:f>
              <c:numCache>
                <c:formatCode>General</c:formatCode>
                <c:ptCount val="2"/>
                <c:pt idx="0">
                  <c:v>1</c:v>
                </c:pt>
                <c:pt idx="1">
                  <c:v>-0.96128333877584182</c:v>
                </c:pt>
              </c:numCache>
            </c:numRef>
          </c:yVal>
          <c:smooth val="0"/>
          <c:extLst>
            <c:ext xmlns:c16="http://schemas.microsoft.com/office/drawing/2014/chart" uri="{C3380CC4-5D6E-409C-BE32-E72D297353CC}">
              <c16:uniqueId val="{00000005-B8F5-4303-B514-18EAC5F93FDC}"/>
            </c:ext>
          </c:extLst>
        </c:ser>
        <c:dLbls>
          <c:showLegendKey val="0"/>
          <c:showVal val="0"/>
          <c:showCatName val="0"/>
          <c:showSerName val="0"/>
          <c:showPercent val="0"/>
          <c:showBubbleSize val="0"/>
        </c:dLbls>
        <c:axId val="422676968"/>
        <c:axId val="422677752"/>
      </c:scatterChart>
      <c:valAx>
        <c:axId val="422677752"/>
        <c:scaling>
          <c:orientation val="minMax"/>
          <c:max val="1.1500000000000001"/>
          <c:min val="-1.1500000000000001"/>
        </c:scaling>
        <c:delete val="1"/>
        <c:axPos val="l"/>
        <c:numFmt formatCode="General" sourceLinked="1"/>
        <c:majorTickMark val="out"/>
        <c:minorTickMark val="none"/>
        <c:tickLblPos val="nextTo"/>
        <c:crossAx val="422676968"/>
        <c:crosses val="autoZero"/>
        <c:crossBetween val="midCat"/>
      </c:valAx>
      <c:valAx>
        <c:axId val="422676968"/>
        <c:scaling>
          <c:orientation val="minMax"/>
          <c:max val="1.1500000000000001"/>
          <c:min val="-1.1500000000000001"/>
        </c:scaling>
        <c:delete val="1"/>
        <c:axPos val="b"/>
        <c:numFmt formatCode="General" sourceLinked="1"/>
        <c:majorTickMark val="out"/>
        <c:minorTickMark val="none"/>
        <c:tickLblPos val="nextTo"/>
        <c:crossAx val="42267775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effectLst/>
                <a:latin typeface="Arial" panose="020B0604020202020204" pitchFamily="34" charset="0"/>
                <a:cs typeface="Arial" panose="020B0604020202020204" pitchFamily="34" charset="0"/>
              </a:rPr>
              <a:t>SERVICIO AL CIUDADANO</a:t>
            </a:r>
          </a:p>
        </c:rich>
      </c:tx>
      <c:layout>
        <c:manualLayout>
          <c:xMode val="edge"/>
          <c:yMode val="edge"/>
          <c:x val="0.17661397193409292"/>
          <c:y val="5.71304899376862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2159502759680697"/>
          <c:y val="0.20454573764632719"/>
          <c:w val="0.59380724152653253"/>
          <c:h val="0.73271752696454162"/>
        </c:manualLayout>
      </c:layout>
      <c:doughnutChart>
        <c:varyColors val="1"/>
        <c:ser>
          <c:idx val="0"/>
          <c:order val="0"/>
          <c:tx>
            <c:strRef>
              <c:f>'SC-EFI'!$A$8</c:f>
              <c:strCache>
                <c:ptCount val="1"/>
                <c:pt idx="0">
                  <c:v>Fill</c:v>
                </c:pt>
              </c:strCache>
            </c:strRef>
          </c:tx>
          <c:spPr>
            <a:ln>
              <a:noFill/>
            </a:ln>
          </c:spPr>
          <c:explosion val="1"/>
          <c:dPt>
            <c:idx val="0"/>
            <c:bubble3D val="0"/>
            <c:spPr>
              <a:solidFill>
                <a:schemeClr val="bg2"/>
              </a:solidFill>
              <a:ln w="19050">
                <a:noFill/>
              </a:ln>
              <a:effectLst/>
            </c:spPr>
            <c:extLst>
              <c:ext xmlns:c16="http://schemas.microsoft.com/office/drawing/2014/chart" uri="{C3380CC4-5D6E-409C-BE32-E72D297353CC}">
                <c16:uniqueId val="{00000001-CA08-4ECA-884E-3CB131F798EC}"/>
              </c:ext>
            </c:extLst>
          </c:dPt>
          <c:dPt>
            <c:idx val="1"/>
            <c:bubble3D val="0"/>
            <c:spPr>
              <a:solidFill>
                <a:srgbClr val="FFC000"/>
              </a:solidFill>
              <a:ln w="22225">
                <a:noFill/>
              </a:ln>
              <a:effectLst/>
            </c:spPr>
            <c:extLst>
              <c:ext xmlns:c16="http://schemas.microsoft.com/office/drawing/2014/chart" uri="{C3380CC4-5D6E-409C-BE32-E72D297353CC}">
                <c16:uniqueId val="{00000003-CA08-4ECA-884E-3CB131F798EC}"/>
              </c:ext>
            </c:extLst>
          </c:dPt>
          <c:cat>
            <c:strRef>
              <c:f>'SC-EFI'!$A$9:$A$10</c:f>
              <c:strCache>
                <c:ptCount val="2"/>
                <c:pt idx="0">
                  <c:v>Remainder</c:v>
                </c:pt>
                <c:pt idx="1">
                  <c:v>Percentage</c:v>
                </c:pt>
              </c:strCache>
            </c:strRef>
          </c:cat>
          <c:val>
            <c:numRef>
              <c:f>'SC-EFI'!$B$9:$B$10</c:f>
              <c:numCache>
                <c:formatCode>0%</c:formatCode>
                <c:ptCount val="2"/>
                <c:pt idx="0">
                  <c:v>0.24</c:v>
                </c:pt>
                <c:pt idx="1">
                  <c:v>0.76</c:v>
                </c:pt>
              </c:numCache>
            </c:numRef>
          </c:val>
          <c:extLst>
            <c:ext xmlns:c16="http://schemas.microsoft.com/office/drawing/2014/chart" uri="{C3380CC4-5D6E-409C-BE32-E72D297353CC}">
              <c16:uniqueId val="{00000004-CA08-4ECA-884E-3CB131F798EC}"/>
            </c:ext>
          </c:extLst>
        </c:ser>
        <c:dLbls>
          <c:showLegendKey val="0"/>
          <c:showVal val="0"/>
          <c:showCatName val="0"/>
          <c:showSerName val="0"/>
          <c:showPercent val="0"/>
          <c:showBubbleSize val="0"/>
          <c:showLeaderLines val="1"/>
        </c:dLbls>
        <c:firstSliceAng val="0"/>
        <c:holeSize val="74"/>
      </c:doughnutChart>
      <c:scatterChart>
        <c:scatterStyle val="lineMarker"/>
        <c:varyColors val="0"/>
        <c:ser>
          <c:idx val="1"/>
          <c:order val="1"/>
          <c:tx>
            <c:strRef>
              <c:f>'SC-EFI'!$A$12</c:f>
              <c:strCache>
                <c:ptCount val="1"/>
                <c:pt idx="0">
                  <c:v>End points</c:v>
                </c:pt>
              </c:strCache>
            </c:strRef>
          </c:tx>
          <c:spPr>
            <a:ln w="28575" cap="rnd">
              <a:noFill/>
              <a:round/>
            </a:ln>
            <a:effectLst/>
          </c:spPr>
          <c:marker>
            <c:symbol val="circle"/>
            <c:size val="30"/>
            <c:spPr>
              <a:solidFill>
                <a:srgbClr val="FFC000"/>
              </a:solidFill>
              <a:ln w="9525">
                <a:noFill/>
              </a:ln>
              <a:effectLst/>
            </c:spPr>
          </c:marker>
          <c:xVal>
            <c:numRef>
              <c:f>'SC-EFI'!$A$14:$A$15</c:f>
              <c:numCache>
                <c:formatCode>General</c:formatCode>
                <c:ptCount val="2"/>
                <c:pt idx="0">
                  <c:v>0</c:v>
                </c:pt>
                <c:pt idx="1">
                  <c:v>0.9989930665413147</c:v>
                </c:pt>
              </c:numCache>
            </c:numRef>
          </c:xVal>
          <c:yVal>
            <c:numRef>
              <c:f>'SC-EFI'!$B$14:$B$15</c:f>
              <c:numCache>
                <c:formatCode>General</c:formatCode>
                <c:ptCount val="2"/>
                <c:pt idx="0">
                  <c:v>1</c:v>
                </c:pt>
                <c:pt idx="1">
                  <c:v>4.4864830350514764E-2</c:v>
                </c:pt>
              </c:numCache>
            </c:numRef>
          </c:yVal>
          <c:smooth val="0"/>
          <c:extLst>
            <c:ext xmlns:c16="http://schemas.microsoft.com/office/drawing/2014/chart" uri="{C3380CC4-5D6E-409C-BE32-E72D297353CC}">
              <c16:uniqueId val="{00000005-CA08-4ECA-884E-3CB131F798EC}"/>
            </c:ext>
          </c:extLst>
        </c:ser>
        <c:dLbls>
          <c:showLegendKey val="0"/>
          <c:showVal val="0"/>
          <c:showCatName val="0"/>
          <c:showSerName val="0"/>
          <c:showPercent val="0"/>
          <c:showBubbleSize val="0"/>
        </c:dLbls>
        <c:axId val="422676968"/>
        <c:axId val="422677752"/>
      </c:scatterChart>
      <c:valAx>
        <c:axId val="422677752"/>
        <c:scaling>
          <c:orientation val="minMax"/>
          <c:max val="1.1500000000000001"/>
          <c:min val="-1.1500000000000001"/>
        </c:scaling>
        <c:delete val="1"/>
        <c:axPos val="l"/>
        <c:numFmt formatCode="General" sourceLinked="1"/>
        <c:majorTickMark val="out"/>
        <c:minorTickMark val="none"/>
        <c:tickLblPos val="nextTo"/>
        <c:crossAx val="422676968"/>
        <c:crosses val="autoZero"/>
        <c:crossBetween val="midCat"/>
      </c:valAx>
      <c:valAx>
        <c:axId val="422676968"/>
        <c:scaling>
          <c:orientation val="minMax"/>
          <c:max val="1.1500000000000001"/>
          <c:min val="-1.1500000000000001"/>
        </c:scaling>
        <c:delete val="1"/>
        <c:axPos val="b"/>
        <c:numFmt formatCode="General" sourceLinked="1"/>
        <c:majorTickMark val="out"/>
        <c:minorTickMark val="none"/>
        <c:tickLblPos val="nextTo"/>
        <c:crossAx val="42267775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effectLst/>
                <a:latin typeface="Arial" panose="020B0604020202020204" pitchFamily="34" charset="0"/>
                <a:cs typeface="Arial" panose="020B0604020202020204" pitchFamily="34" charset="0"/>
              </a:rPr>
              <a:t>TALENTO HUMANO</a:t>
            </a:r>
          </a:p>
        </c:rich>
      </c:tx>
      <c:layout>
        <c:manualLayout>
          <c:xMode val="edge"/>
          <c:yMode val="edge"/>
          <c:x val="0.25841453165513945"/>
          <c:y val="4.126090939944009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2159502759680697"/>
          <c:y val="0.20454573764632719"/>
          <c:w val="0.59380724152653253"/>
          <c:h val="0.73271752696454162"/>
        </c:manualLayout>
      </c:layout>
      <c:doughnutChart>
        <c:varyColors val="1"/>
        <c:ser>
          <c:idx val="0"/>
          <c:order val="0"/>
          <c:tx>
            <c:strRef>
              <c:f>'TH (2)'!$A$8</c:f>
              <c:strCache>
                <c:ptCount val="1"/>
                <c:pt idx="0">
                  <c:v>Fill</c:v>
                </c:pt>
              </c:strCache>
            </c:strRef>
          </c:tx>
          <c:spPr>
            <a:ln>
              <a:noFill/>
            </a:ln>
          </c:spPr>
          <c:explosion val="1"/>
          <c:dPt>
            <c:idx val="0"/>
            <c:bubble3D val="0"/>
            <c:spPr>
              <a:solidFill>
                <a:schemeClr val="bg2"/>
              </a:solidFill>
              <a:ln w="19050">
                <a:noFill/>
              </a:ln>
              <a:effectLst/>
            </c:spPr>
            <c:extLst>
              <c:ext xmlns:c16="http://schemas.microsoft.com/office/drawing/2014/chart" uri="{C3380CC4-5D6E-409C-BE32-E72D297353CC}">
                <c16:uniqueId val="{00000001-6861-4680-9EF6-95061CBAFAB3}"/>
              </c:ext>
            </c:extLst>
          </c:dPt>
          <c:dPt>
            <c:idx val="1"/>
            <c:bubble3D val="0"/>
            <c:spPr>
              <a:solidFill>
                <a:srgbClr val="00B050"/>
              </a:solidFill>
              <a:ln w="22225">
                <a:noFill/>
              </a:ln>
              <a:effectLst/>
            </c:spPr>
            <c:extLst>
              <c:ext xmlns:c16="http://schemas.microsoft.com/office/drawing/2014/chart" uri="{C3380CC4-5D6E-409C-BE32-E72D297353CC}">
                <c16:uniqueId val="{00000003-6861-4680-9EF6-95061CBAFAB3}"/>
              </c:ext>
            </c:extLst>
          </c:dPt>
          <c:cat>
            <c:strRef>
              <c:f>'TH (2)'!$A$9:$A$10</c:f>
              <c:strCache>
                <c:ptCount val="2"/>
                <c:pt idx="0">
                  <c:v>Remainder</c:v>
                </c:pt>
                <c:pt idx="1">
                  <c:v>Percentage</c:v>
                </c:pt>
              </c:strCache>
            </c:strRef>
          </c:cat>
          <c:val>
            <c:numRef>
              <c:f>'TH (2)'!$B$9:$B$10</c:f>
              <c:numCache>
                <c:formatCode>0%</c:formatCode>
                <c:ptCount val="2"/>
                <c:pt idx="0">
                  <c:v>0.43999999999999995</c:v>
                </c:pt>
                <c:pt idx="1">
                  <c:v>0.56000000000000005</c:v>
                </c:pt>
              </c:numCache>
            </c:numRef>
          </c:val>
          <c:extLst>
            <c:ext xmlns:c16="http://schemas.microsoft.com/office/drawing/2014/chart" uri="{C3380CC4-5D6E-409C-BE32-E72D297353CC}">
              <c16:uniqueId val="{00000004-6861-4680-9EF6-95061CBAFAB3}"/>
            </c:ext>
          </c:extLst>
        </c:ser>
        <c:dLbls>
          <c:showLegendKey val="0"/>
          <c:showVal val="0"/>
          <c:showCatName val="0"/>
          <c:showSerName val="0"/>
          <c:showPercent val="0"/>
          <c:showBubbleSize val="0"/>
          <c:showLeaderLines val="1"/>
        </c:dLbls>
        <c:firstSliceAng val="0"/>
        <c:holeSize val="74"/>
      </c:doughnutChart>
      <c:scatterChart>
        <c:scatterStyle val="lineMarker"/>
        <c:varyColors val="0"/>
        <c:ser>
          <c:idx val="1"/>
          <c:order val="1"/>
          <c:tx>
            <c:strRef>
              <c:f>'TH (2)'!$A$12</c:f>
              <c:strCache>
                <c:ptCount val="1"/>
                <c:pt idx="0">
                  <c:v>End points</c:v>
                </c:pt>
              </c:strCache>
            </c:strRef>
          </c:tx>
          <c:spPr>
            <a:ln w="28575" cap="rnd">
              <a:noFill/>
              <a:round/>
            </a:ln>
            <a:effectLst/>
          </c:spPr>
          <c:marker>
            <c:symbol val="circle"/>
            <c:size val="30"/>
            <c:spPr>
              <a:solidFill>
                <a:srgbClr val="00B050"/>
              </a:solidFill>
              <a:ln w="9525">
                <a:noFill/>
              </a:ln>
              <a:effectLst/>
            </c:spPr>
          </c:marker>
          <c:xVal>
            <c:numRef>
              <c:f>'TH (2)'!$A$14:$A$15</c:f>
              <c:numCache>
                <c:formatCode>General</c:formatCode>
                <c:ptCount val="2"/>
                <c:pt idx="0">
                  <c:v>0</c:v>
                </c:pt>
                <c:pt idx="1">
                  <c:v>0.39313334470102357</c:v>
                </c:pt>
              </c:numCache>
            </c:numRef>
          </c:xVal>
          <c:yVal>
            <c:numRef>
              <c:f>'TH (2)'!$B$14:$B$15</c:f>
              <c:numCache>
                <c:formatCode>General</c:formatCode>
                <c:ptCount val="2"/>
                <c:pt idx="0">
                  <c:v>1</c:v>
                </c:pt>
                <c:pt idx="1">
                  <c:v>-0.91948146978837264</c:v>
                </c:pt>
              </c:numCache>
            </c:numRef>
          </c:yVal>
          <c:smooth val="0"/>
          <c:extLst>
            <c:ext xmlns:c16="http://schemas.microsoft.com/office/drawing/2014/chart" uri="{C3380CC4-5D6E-409C-BE32-E72D297353CC}">
              <c16:uniqueId val="{00000005-6861-4680-9EF6-95061CBAFAB3}"/>
            </c:ext>
          </c:extLst>
        </c:ser>
        <c:dLbls>
          <c:showLegendKey val="0"/>
          <c:showVal val="0"/>
          <c:showCatName val="0"/>
          <c:showSerName val="0"/>
          <c:showPercent val="0"/>
          <c:showBubbleSize val="0"/>
        </c:dLbls>
        <c:axId val="422680888"/>
        <c:axId val="422678536"/>
      </c:scatterChart>
      <c:valAx>
        <c:axId val="422678536"/>
        <c:scaling>
          <c:orientation val="minMax"/>
          <c:max val="1.1500000000000001"/>
          <c:min val="-1.1500000000000001"/>
        </c:scaling>
        <c:delete val="1"/>
        <c:axPos val="l"/>
        <c:numFmt formatCode="General" sourceLinked="1"/>
        <c:majorTickMark val="out"/>
        <c:minorTickMark val="none"/>
        <c:tickLblPos val="nextTo"/>
        <c:crossAx val="422680888"/>
        <c:crosses val="autoZero"/>
        <c:crossBetween val="midCat"/>
      </c:valAx>
      <c:valAx>
        <c:axId val="422680888"/>
        <c:scaling>
          <c:orientation val="minMax"/>
          <c:max val="1.1500000000000001"/>
          <c:min val="-1.1500000000000001"/>
        </c:scaling>
        <c:delete val="1"/>
        <c:axPos val="b"/>
        <c:numFmt formatCode="General" sourceLinked="1"/>
        <c:majorTickMark val="out"/>
        <c:minorTickMark val="none"/>
        <c:tickLblPos val="nextTo"/>
        <c:crossAx val="42267853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effectLst/>
                <a:latin typeface="Arial" panose="020B0604020202020204" pitchFamily="34" charset="0"/>
                <a:cs typeface="Arial" panose="020B0604020202020204" pitchFamily="34" charset="0"/>
              </a:rPr>
              <a:t>TALENTO HUMANO</a:t>
            </a:r>
          </a:p>
        </c:rich>
      </c:tx>
      <c:layout>
        <c:manualLayout>
          <c:xMode val="edge"/>
          <c:yMode val="edge"/>
          <c:x val="0.25841453165513945"/>
          <c:y val="4.126090939944009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2159502759680697"/>
          <c:y val="0.20454573764632719"/>
          <c:w val="0.59380724152653253"/>
          <c:h val="0.73271752696454162"/>
        </c:manualLayout>
      </c:layout>
      <c:doughnutChart>
        <c:varyColors val="1"/>
        <c:ser>
          <c:idx val="0"/>
          <c:order val="0"/>
          <c:tx>
            <c:strRef>
              <c:f>'TH-EFI'!$A$8</c:f>
              <c:strCache>
                <c:ptCount val="1"/>
                <c:pt idx="0">
                  <c:v>Fill</c:v>
                </c:pt>
              </c:strCache>
            </c:strRef>
          </c:tx>
          <c:spPr>
            <a:ln>
              <a:noFill/>
            </a:ln>
          </c:spPr>
          <c:explosion val="1"/>
          <c:dPt>
            <c:idx val="0"/>
            <c:bubble3D val="0"/>
            <c:spPr>
              <a:solidFill>
                <a:schemeClr val="bg2"/>
              </a:solidFill>
              <a:ln w="19050">
                <a:noFill/>
              </a:ln>
              <a:effectLst/>
            </c:spPr>
            <c:extLst>
              <c:ext xmlns:c16="http://schemas.microsoft.com/office/drawing/2014/chart" uri="{C3380CC4-5D6E-409C-BE32-E72D297353CC}">
                <c16:uniqueId val="{00000001-6D0D-443D-B437-B3B27ED75895}"/>
              </c:ext>
            </c:extLst>
          </c:dPt>
          <c:dPt>
            <c:idx val="1"/>
            <c:bubble3D val="0"/>
            <c:spPr>
              <a:solidFill>
                <a:srgbClr val="00B050"/>
              </a:solidFill>
              <a:ln w="22225">
                <a:noFill/>
              </a:ln>
              <a:effectLst/>
            </c:spPr>
            <c:extLst>
              <c:ext xmlns:c16="http://schemas.microsoft.com/office/drawing/2014/chart" uri="{C3380CC4-5D6E-409C-BE32-E72D297353CC}">
                <c16:uniqueId val="{00000003-6D0D-443D-B437-B3B27ED75895}"/>
              </c:ext>
            </c:extLst>
          </c:dPt>
          <c:cat>
            <c:strRef>
              <c:f>'TH-EFI'!$A$9:$A$10</c:f>
              <c:strCache>
                <c:ptCount val="2"/>
                <c:pt idx="0">
                  <c:v>Remainder</c:v>
                </c:pt>
                <c:pt idx="1">
                  <c:v>Percentage</c:v>
                </c:pt>
              </c:strCache>
            </c:strRef>
          </c:cat>
          <c:val>
            <c:numRef>
              <c:f>'TH-EFI'!$B$9:$B$10</c:f>
              <c:numCache>
                <c:formatCode>0%</c:formatCode>
                <c:ptCount val="2"/>
                <c:pt idx="0">
                  <c:v>9.9999999999999978E-2</c:v>
                </c:pt>
                <c:pt idx="1">
                  <c:v>0.9</c:v>
                </c:pt>
              </c:numCache>
            </c:numRef>
          </c:val>
          <c:extLst>
            <c:ext xmlns:c16="http://schemas.microsoft.com/office/drawing/2014/chart" uri="{C3380CC4-5D6E-409C-BE32-E72D297353CC}">
              <c16:uniqueId val="{00000004-6D0D-443D-B437-B3B27ED75895}"/>
            </c:ext>
          </c:extLst>
        </c:ser>
        <c:dLbls>
          <c:showLegendKey val="0"/>
          <c:showVal val="0"/>
          <c:showCatName val="0"/>
          <c:showSerName val="0"/>
          <c:showPercent val="0"/>
          <c:showBubbleSize val="0"/>
          <c:showLeaderLines val="1"/>
        </c:dLbls>
        <c:firstSliceAng val="0"/>
        <c:holeSize val="74"/>
      </c:doughnutChart>
      <c:scatterChart>
        <c:scatterStyle val="lineMarker"/>
        <c:varyColors val="0"/>
        <c:ser>
          <c:idx val="1"/>
          <c:order val="1"/>
          <c:tx>
            <c:strRef>
              <c:f>'TH-EFI'!$A$12</c:f>
              <c:strCache>
                <c:ptCount val="1"/>
                <c:pt idx="0">
                  <c:v>End points</c:v>
                </c:pt>
              </c:strCache>
            </c:strRef>
          </c:tx>
          <c:spPr>
            <a:ln w="28575" cap="rnd">
              <a:noFill/>
              <a:round/>
            </a:ln>
            <a:effectLst/>
          </c:spPr>
          <c:marker>
            <c:symbol val="circle"/>
            <c:size val="30"/>
            <c:spPr>
              <a:solidFill>
                <a:srgbClr val="00B050"/>
              </a:solidFill>
              <a:ln w="9525">
                <a:noFill/>
              </a:ln>
              <a:effectLst/>
            </c:spPr>
          </c:marker>
          <c:xVal>
            <c:numRef>
              <c:f>'TH-EFI'!$A$14:$A$15</c:f>
              <c:numCache>
                <c:formatCode>General</c:formatCode>
                <c:ptCount val="2"/>
                <c:pt idx="0">
                  <c:v>0</c:v>
                </c:pt>
                <c:pt idx="1">
                  <c:v>0.58778525229247336</c:v>
                </c:pt>
              </c:numCache>
            </c:numRef>
          </c:xVal>
          <c:yVal>
            <c:numRef>
              <c:f>'TH-EFI'!$B$14:$B$15</c:f>
              <c:numCache>
                <c:formatCode>General</c:formatCode>
                <c:ptCount val="2"/>
                <c:pt idx="0">
                  <c:v>1</c:v>
                </c:pt>
                <c:pt idx="1">
                  <c:v>0.80901699437494745</c:v>
                </c:pt>
              </c:numCache>
            </c:numRef>
          </c:yVal>
          <c:smooth val="0"/>
          <c:extLst>
            <c:ext xmlns:c16="http://schemas.microsoft.com/office/drawing/2014/chart" uri="{C3380CC4-5D6E-409C-BE32-E72D297353CC}">
              <c16:uniqueId val="{00000005-6D0D-443D-B437-B3B27ED75895}"/>
            </c:ext>
          </c:extLst>
        </c:ser>
        <c:dLbls>
          <c:showLegendKey val="0"/>
          <c:showVal val="0"/>
          <c:showCatName val="0"/>
          <c:showSerName val="0"/>
          <c:showPercent val="0"/>
          <c:showBubbleSize val="0"/>
        </c:dLbls>
        <c:axId val="422680888"/>
        <c:axId val="422678536"/>
      </c:scatterChart>
      <c:valAx>
        <c:axId val="422678536"/>
        <c:scaling>
          <c:orientation val="minMax"/>
          <c:max val="1.1500000000000001"/>
          <c:min val="-1.1500000000000001"/>
        </c:scaling>
        <c:delete val="1"/>
        <c:axPos val="l"/>
        <c:numFmt formatCode="General" sourceLinked="1"/>
        <c:majorTickMark val="out"/>
        <c:minorTickMark val="none"/>
        <c:tickLblPos val="nextTo"/>
        <c:crossAx val="422680888"/>
        <c:crosses val="autoZero"/>
        <c:crossBetween val="midCat"/>
      </c:valAx>
      <c:valAx>
        <c:axId val="422680888"/>
        <c:scaling>
          <c:orientation val="minMax"/>
          <c:max val="1.1500000000000001"/>
          <c:min val="-1.1500000000000001"/>
        </c:scaling>
        <c:delete val="1"/>
        <c:axPos val="b"/>
        <c:numFmt formatCode="General" sourceLinked="1"/>
        <c:majorTickMark val="out"/>
        <c:minorTickMark val="none"/>
        <c:tickLblPos val="nextTo"/>
        <c:crossAx val="42267853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CO"/>
              <a:t>ESTRATÉGICO</a:t>
            </a:r>
          </a:p>
        </c:rich>
      </c:tx>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Gráficos!$B$61</c:f>
              <c:strCache>
                <c:ptCount val="1"/>
                <c:pt idx="0">
                  <c:v>ESTRATEGICO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789E-4211-AA46-5413325D1F1E}"/>
              </c:ext>
            </c:extLst>
          </c:dPt>
          <c:dPt>
            <c:idx val="1"/>
            <c:bubble3D val="0"/>
            <c:spPr>
              <a:solidFill>
                <a:srgbClr val="FF1919"/>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789E-4211-AA46-5413325D1F1E}"/>
              </c:ext>
            </c:extLst>
          </c:dPt>
          <c:dPt>
            <c:idx val="2"/>
            <c:bubble3D val="0"/>
            <c:spPr>
              <a:solidFill>
                <a:srgbClr val="92D05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789E-4211-AA46-5413325D1F1E}"/>
              </c:ext>
            </c:extLst>
          </c:dPt>
          <c:dPt>
            <c:idx val="3"/>
            <c:bubble3D val="0"/>
            <c:spPr>
              <a:solidFill>
                <a:srgbClr val="FFC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789E-4211-AA46-5413325D1F1E}"/>
              </c:ext>
            </c:extLst>
          </c:dPt>
          <c:dLbls>
            <c:dLbl>
              <c:idx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1-789E-4211-AA46-5413325D1F1E}"/>
                </c:ext>
              </c:extLst>
            </c:dLbl>
            <c:dLbl>
              <c:idx val="1"/>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3-789E-4211-AA46-5413325D1F1E}"/>
                </c:ext>
              </c:extLst>
            </c:dLbl>
            <c:dLbl>
              <c:idx val="2"/>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5-789E-4211-AA46-5413325D1F1E}"/>
                </c:ext>
              </c:extLst>
            </c:dLbl>
            <c:dLbl>
              <c:idx val="3"/>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7-789E-4211-AA46-5413325D1F1E}"/>
                </c:ext>
              </c:extLst>
            </c:dLbl>
            <c:spPr>
              <a:noFill/>
              <a:ln>
                <a:noFill/>
              </a:ln>
              <a:effectLst/>
            </c:sp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Gráficos!$C$60:$F$60</c:f>
              <c:strCache>
                <c:ptCount val="4"/>
                <c:pt idx="0">
                  <c:v>INCONCLUSO</c:v>
                </c:pt>
                <c:pt idx="1">
                  <c:v>INSATISFACTORIO</c:v>
                </c:pt>
                <c:pt idx="2">
                  <c:v>SATISFACTORIO</c:v>
                </c:pt>
                <c:pt idx="3">
                  <c:v>ALERTA</c:v>
                </c:pt>
              </c:strCache>
            </c:strRef>
          </c:cat>
          <c:val>
            <c:numRef>
              <c:f>Gráficos!$C$61:$F$61</c:f>
              <c:numCache>
                <c:formatCode>General</c:formatCode>
                <c:ptCount val="4"/>
                <c:pt idx="1">
                  <c:v>9</c:v>
                </c:pt>
                <c:pt idx="2">
                  <c:v>17</c:v>
                </c:pt>
                <c:pt idx="3">
                  <c:v>3</c:v>
                </c:pt>
              </c:numCache>
            </c:numRef>
          </c:val>
          <c:extLst>
            <c:ext xmlns:c16="http://schemas.microsoft.com/office/drawing/2014/chart" uri="{C3380CC4-5D6E-409C-BE32-E72D297353CC}">
              <c16:uniqueId val="{00000008-789E-4211-AA46-5413325D1F1E}"/>
            </c:ext>
          </c:extLst>
        </c:ser>
        <c:dLbls>
          <c:dLblPos val="bestFit"/>
          <c:showLegendKey val="0"/>
          <c:showVal val="1"/>
          <c:showCatName val="0"/>
          <c:showSerName val="0"/>
          <c:showPercent val="0"/>
          <c:showBubbleSize val="0"/>
          <c:showLeaderLines val="1"/>
        </c:dLbls>
      </c:pie3DChart>
      <c:spPr>
        <a:noFill/>
        <a:ln>
          <a:noFill/>
        </a:ln>
        <a:effectLst/>
      </c:spPr>
    </c:plotArea>
    <c:legend>
      <c:legendPos val="r"/>
      <c:layout>
        <c:manualLayout>
          <c:xMode val="edge"/>
          <c:yMode val="edge"/>
          <c:x val="0.69428481557683497"/>
          <c:y val="0.38201261300670747"/>
          <c:w val="0.21403214578531318"/>
          <c:h val="0.3125021872265966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CO"/>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CO"/>
              <a:t>EVALUACIÓN</a:t>
            </a:r>
          </a:p>
        </c:rich>
      </c:tx>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Gráficos!$B$80</c:f>
              <c:strCache>
                <c:ptCount val="1"/>
                <c:pt idx="0">
                  <c:v>EVALUACIÓN</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1705-47F9-AFF4-533A1703B136}"/>
              </c:ext>
            </c:extLst>
          </c:dPt>
          <c:dPt>
            <c:idx val="1"/>
            <c:bubble3D val="0"/>
            <c:spPr>
              <a:solidFill>
                <a:srgbClr val="FF1919"/>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1705-47F9-AFF4-533A1703B136}"/>
              </c:ext>
            </c:extLst>
          </c:dPt>
          <c:dPt>
            <c:idx val="2"/>
            <c:bubble3D val="0"/>
            <c:spPr>
              <a:solidFill>
                <a:srgbClr val="92D05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1705-47F9-AFF4-533A1703B136}"/>
              </c:ext>
            </c:extLst>
          </c:dPt>
          <c:dPt>
            <c:idx val="3"/>
            <c:bubble3D val="0"/>
            <c:spPr>
              <a:solidFill>
                <a:srgbClr val="FFC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1705-47F9-AFF4-533A1703B136}"/>
              </c:ext>
            </c:extLst>
          </c:dPt>
          <c:dLbls>
            <c:dLbl>
              <c:idx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1-1705-47F9-AFF4-533A1703B136}"/>
                </c:ext>
              </c:extLst>
            </c:dLbl>
            <c:dLbl>
              <c:idx val="1"/>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3-1705-47F9-AFF4-533A1703B136}"/>
                </c:ext>
              </c:extLst>
            </c:dLbl>
            <c:dLbl>
              <c:idx val="2"/>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5-1705-47F9-AFF4-533A1703B136}"/>
                </c:ext>
              </c:extLst>
            </c:dLbl>
            <c:dLbl>
              <c:idx val="3"/>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7-1705-47F9-AFF4-533A1703B136}"/>
                </c:ext>
              </c:extLst>
            </c:dLbl>
            <c:spPr>
              <a:noFill/>
              <a:ln>
                <a:noFill/>
              </a:ln>
              <a:effectLst/>
            </c:sp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Gráficos!$C$79:$F$79</c:f>
              <c:strCache>
                <c:ptCount val="4"/>
                <c:pt idx="0">
                  <c:v>INCONCLUSO</c:v>
                </c:pt>
                <c:pt idx="1">
                  <c:v>INSATISFACTORIO</c:v>
                </c:pt>
                <c:pt idx="2">
                  <c:v>SATISFACTORIO</c:v>
                </c:pt>
                <c:pt idx="3">
                  <c:v>ALERTA</c:v>
                </c:pt>
              </c:strCache>
            </c:strRef>
          </c:cat>
          <c:val>
            <c:numRef>
              <c:f>Gráficos!$C$80:$F$80</c:f>
              <c:numCache>
                <c:formatCode>General</c:formatCode>
                <c:ptCount val="4"/>
                <c:pt idx="2">
                  <c:v>2</c:v>
                </c:pt>
              </c:numCache>
            </c:numRef>
          </c:val>
          <c:extLst>
            <c:ext xmlns:c16="http://schemas.microsoft.com/office/drawing/2014/chart" uri="{C3380CC4-5D6E-409C-BE32-E72D297353CC}">
              <c16:uniqueId val="{00000008-1705-47F9-AFF4-533A1703B136}"/>
            </c:ext>
          </c:extLst>
        </c:ser>
        <c:dLbls>
          <c:dLblPos val="bestFit"/>
          <c:showLegendKey val="0"/>
          <c:showVal val="1"/>
          <c:showCatName val="0"/>
          <c:showSerName val="0"/>
          <c:showPercent val="0"/>
          <c:showBubbleSize val="0"/>
          <c:showLeaderLines val="1"/>
        </c:dLbls>
      </c:pie3DChart>
      <c:spPr>
        <a:noFill/>
        <a:ln>
          <a:noFill/>
        </a:ln>
        <a:effectLst/>
      </c:spPr>
    </c:plotArea>
    <c:legend>
      <c:legendPos val="r"/>
      <c:layout>
        <c:manualLayout>
          <c:xMode val="edge"/>
          <c:yMode val="edge"/>
          <c:x val="0.69952384635614062"/>
          <c:y val="0.41442002041411491"/>
          <c:w val="0.21403214578531318"/>
          <c:h val="0.3125021872265966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CO"/>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CO"/>
              <a:t>MISIONAL</a:t>
            </a:r>
          </a:p>
        </c:rich>
      </c:tx>
      <c:layout>
        <c:manualLayout>
          <c:xMode val="edge"/>
          <c:yMode val="edge"/>
          <c:x val="0.4032088032217977"/>
          <c:y val="6.9444444444444448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Gráficos!$B$99</c:f>
              <c:strCache>
                <c:ptCount val="1"/>
                <c:pt idx="0">
                  <c:v>MISIONAL</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374-4CC7-B282-088AC075C0B7}"/>
              </c:ext>
            </c:extLst>
          </c:dPt>
          <c:dPt>
            <c:idx val="1"/>
            <c:bubble3D val="0"/>
            <c:spPr>
              <a:solidFill>
                <a:srgbClr val="FF1919"/>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374-4CC7-B282-088AC075C0B7}"/>
              </c:ext>
            </c:extLst>
          </c:dPt>
          <c:dPt>
            <c:idx val="2"/>
            <c:bubble3D val="0"/>
            <c:spPr>
              <a:solidFill>
                <a:srgbClr val="92D05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374-4CC7-B282-088AC075C0B7}"/>
              </c:ext>
            </c:extLst>
          </c:dPt>
          <c:dPt>
            <c:idx val="3"/>
            <c:bubble3D val="0"/>
            <c:spPr>
              <a:solidFill>
                <a:srgbClr val="FFC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374-4CC7-B282-088AC075C0B7}"/>
              </c:ext>
            </c:extLst>
          </c:dPt>
          <c:dLbls>
            <c:dLbl>
              <c:idx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1-6374-4CC7-B282-088AC075C0B7}"/>
                </c:ext>
              </c:extLst>
            </c:dLbl>
            <c:dLbl>
              <c:idx val="1"/>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3-6374-4CC7-B282-088AC075C0B7}"/>
                </c:ext>
              </c:extLst>
            </c:dLbl>
            <c:dLbl>
              <c:idx val="2"/>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5-6374-4CC7-B282-088AC075C0B7}"/>
                </c:ext>
              </c:extLst>
            </c:dLbl>
            <c:dLbl>
              <c:idx val="3"/>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7-6374-4CC7-B282-088AC075C0B7}"/>
                </c:ext>
              </c:extLst>
            </c:dLbl>
            <c:spPr>
              <a:noFill/>
              <a:ln>
                <a:noFill/>
              </a:ln>
              <a:effectLst/>
            </c:sp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Gráficos!$C$98:$F$98</c:f>
              <c:strCache>
                <c:ptCount val="4"/>
                <c:pt idx="0">
                  <c:v>INCONCLUSO</c:v>
                </c:pt>
                <c:pt idx="1">
                  <c:v>INSATISFACTORIO</c:v>
                </c:pt>
                <c:pt idx="2">
                  <c:v>SATISFACTORIO</c:v>
                </c:pt>
                <c:pt idx="3">
                  <c:v>ALERTA</c:v>
                </c:pt>
              </c:strCache>
            </c:strRef>
          </c:cat>
          <c:val>
            <c:numRef>
              <c:f>Gráficos!$C$99:$F$99</c:f>
              <c:numCache>
                <c:formatCode>General</c:formatCode>
                <c:ptCount val="4"/>
                <c:pt idx="1">
                  <c:v>10</c:v>
                </c:pt>
                <c:pt idx="2">
                  <c:v>16</c:v>
                </c:pt>
                <c:pt idx="3">
                  <c:v>1</c:v>
                </c:pt>
              </c:numCache>
            </c:numRef>
          </c:val>
          <c:extLst>
            <c:ext xmlns:c16="http://schemas.microsoft.com/office/drawing/2014/chart" uri="{C3380CC4-5D6E-409C-BE32-E72D297353CC}">
              <c16:uniqueId val="{00000008-6374-4CC7-B282-088AC075C0B7}"/>
            </c:ext>
          </c:extLst>
        </c:ser>
        <c:dLbls>
          <c:dLblPos val="bestFit"/>
          <c:showLegendKey val="0"/>
          <c:showVal val="1"/>
          <c:showCatName val="0"/>
          <c:showSerName val="0"/>
          <c:showPercent val="0"/>
          <c:showBubbleSize val="0"/>
          <c:showLeaderLines val="1"/>
        </c:dLbls>
      </c:pie3DChart>
      <c:spPr>
        <a:noFill/>
        <a:ln>
          <a:noFill/>
        </a:ln>
        <a:effectLst/>
      </c:spPr>
    </c:plotArea>
    <c:legend>
      <c:legendPos val="r"/>
      <c:layout>
        <c:manualLayout>
          <c:xMode val="edge"/>
          <c:yMode val="edge"/>
          <c:x val="0.71524093869405825"/>
          <c:y val="0.38201261300670747"/>
          <c:w val="0.21403214578531318"/>
          <c:h val="0.3125021872265966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CO"/>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CO"/>
              <a:t>TRANSVERSAL</a:t>
            </a:r>
          </a:p>
        </c:rich>
      </c:tx>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Gráficos!$B$118</c:f>
              <c:strCache>
                <c:ptCount val="1"/>
                <c:pt idx="0">
                  <c:v>TRANSVERSAL</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820F-4A6E-846C-931DC4266B8B}"/>
              </c:ext>
            </c:extLst>
          </c:dPt>
          <c:dPt>
            <c:idx val="1"/>
            <c:bubble3D val="0"/>
            <c:spPr>
              <a:solidFill>
                <a:srgbClr val="FF1919"/>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820F-4A6E-846C-931DC4266B8B}"/>
              </c:ext>
            </c:extLst>
          </c:dPt>
          <c:dPt>
            <c:idx val="2"/>
            <c:bubble3D val="0"/>
            <c:spPr>
              <a:solidFill>
                <a:srgbClr val="92D05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820F-4A6E-846C-931DC4266B8B}"/>
              </c:ext>
            </c:extLst>
          </c:dPt>
          <c:dPt>
            <c:idx val="3"/>
            <c:bubble3D val="0"/>
            <c:spPr>
              <a:solidFill>
                <a:srgbClr val="FFC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820F-4A6E-846C-931DC4266B8B}"/>
              </c:ext>
            </c:extLst>
          </c:dPt>
          <c:dLbls>
            <c:dLbl>
              <c:idx val="0"/>
              <c:layout>
                <c:manualLayout>
                  <c:x val="-9.7274775820016604E-3"/>
                  <c:y val="7.4659157188684752E-2"/>
                </c:manualLayout>
              </c:layout>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20F-4A6E-846C-931DC4266B8B}"/>
                </c:ext>
              </c:extLst>
            </c:dLbl>
            <c:dLbl>
              <c:idx val="1"/>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3-820F-4A6E-846C-931DC4266B8B}"/>
                </c:ext>
              </c:extLst>
            </c:dLbl>
            <c:dLbl>
              <c:idx val="2"/>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5-820F-4A6E-846C-931DC4266B8B}"/>
                </c:ext>
              </c:extLst>
            </c:dLbl>
            <c:dLbl>
              <c:idx val="3"/>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7-820F-4A6E-846C-931DC4266B8B}"/>
                </c:ext>
              </c:extLst>
            </c:dLbl>
            <c:spPr>
              <a:noFill/>
              <a:ln>
                <a:noFill/>
              </a:ln>
              <a:effectLst/>
            </c:sp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Gráficos!$C$117:$F$117</c:f>
              <c:strCache>
                <c:ptCount val="4"/>
                <c:pt idx="0">
                  <c:v>INCONCLUSO</c:v>
                </c:pt>
                <c:pt idx="1">
                  <c:v>INSATISFACTORIO</c:v>
                </c:pt>
                <c:pt idx="2">
                  <c:v>SATISFACTORIO</c:v>
                </c:pt>
                <c:pt idx="3">
                  <c:v>ALERTA</c:v>
                </c:pt>
              </c:strCache>
            </c:strRef>
          </c:cat>
          <c:val>
            <c:numRef>
              <c:f>Gráficos!$C$118:$F$118</c:f>
              <c:numCache>
                <c:formatCode>General</c:formatCode>
                <c:ptCount val="4"/>
                <c:pt idx="0">
                  <c:v>1</c:v>
                </c:pt>
                <c:pt idx="1">
                  <c:v>12</c:v>
                </c:pt>
                <c:pt idx="2">
                  <c:v>19</c:v>
                </c:pt>
                <c:pt idx="3">
                  <c:v>3</c:v>
                </c:pt>
              </c:numCache>
            </c:numRef>
          </c:val>
          <c:extLst>
            <c:ext xmlns:c16="http://schemas.microsoft.com/office/drawing/2014/chart" uri="{C3380CC4-5D6E-409C-BE32-E72D297353CC}">
              <c16:uniqueId val="{00000008-820F-4A6E-846C-931DC4266B8B}"/>
            </c:ext>
          </c:extLst>
        </c:ser>
        <c:dLbls>
          <c:dLblPos val="bestFit"/>
          <c:showLegendKey val="0"/>
          <c:showVal val="1"/>
          <c:showCatName val="0"/>
          <c:showSerName val="0"/>
          <c:showPercent val="0"/>
          <c:showBubbleSize val="0"/>
          <c:showLeaderLines val="1"/>
        </c:dLbls>
      </c:pie3DChart>
      <c:spPr>
        <a:noFill/>
        <a:ln>
          <a:noFill/>
        </a:ln>
        <a:effectLst/>
      </c:spPr>
    </c:plotArea>
    <c:legend>
      <c:legendPos val="r"/>
      <c:layout>
        <c:manualLayout>
          <c:xMode val="edge"/>
          <c:yMode val="edge"/>
          <c:x val="0.71524093869405825"/>
          <c:y val="0.35886446485855933"/>
          <c:w val="0.21403214578531318"/>
          <c:h val="0.3125021872265966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59502759680697"/>
          <c:y val="0.20454573764632719"/>
          <c:w val="0.59380724152653253"/>
          <c:h val="0.73271752696454162"/>
        </c:manualLayout>
      </c:layout>
      <c:doughnutChart>
        <c:varyColors val="1"/>
        <c:ser>
          <c:idx val="0"/>
          <c:order val="0"/>
          <c:tx>
            <c:strRef>
              <c:f>PAACC!$A$133</c:f>
              <c:strCache>
                <c:ptCount val="1"/>
                <c:pt idx="0">
                  <c:v>Fill</c:v>
                </c:pt>
              </c:strCache>
            </c:strRef>
          </c:tx>
          <c:explosion val="1"/>
          <c:dPt>
            <c:idx val="0"/>
            <c:bubble3D val="0"/>
            <c:spPr>
              <a:solidFill>
                <a:schemeClr val="tx2">
                  <a:lumMod val="20000"/>
                  <a:lumOff val="80000"/>
                </a:schemeClr>
              </a:solidFill>
              <a:ln w="19050">
                <a:solidFill>
                  <a:schemeClr val="lt1"/>
                </a:solidFill>
              </a:ln>
              <a:effectLst/>
            </c:spPr>
            <c:extLst>
              <c:ext xmlns:c16="http://schemas.microsoft.com/office/drawing/2014/chart" uri="{C3380CC4-5D6E-409C-BE32-E72D297353CC}">
                <c16:uniqueId val="{00000001-A406-48D6-B1C2-B6773C1DE61B}"/>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A406-48D6-B1C2-B6773C1DE61B}"/>
              </c:ext>
            </c:extLst>
          </c:dPt>
          <c:cat>
            <c:strRef>
              <c:f>PAACC!$A$9:$A$10</c:f>
              <c:strCache>
                <c:ptCount val="2"/>
                <c:pt idx="0">
                  <c:v>Remainder</c:v>
                </c:pt>
                <c:pt idx="1">
                  <c:v>Percentage</c:v>
                </c:pt>
              </c:strCache>
            </c:strRef>
          </c:cat>
          <c:val>
            <c:numRef>
              <c:f>PAACC!$B$134:$B$135</c:f>
              <c:numCache>
                <c:formatCode>0%</c:formatCode>
                <c:ptCount val="2"/>
                <c:pt idx="0">
                  <c:v>0.54</c:v>
                </c:pt>
                <c:pt idx="1">
                  <c:v>0.46</c:v>
                </c:pt>
              </c:numCache>
            </c:numRef>
          </c:val>
          <c:extLst>
            <c:ext xmlns:c16="http://schemas.microsoft.com/office/drawing/2014/chart" uri="{C3380CC4-5D6E-409C-BE32-E72D297353CC}">
              <c16:uniqueId val="{00000004-A406-48D6-B1C2-B6773C1DE61B}"/>
            </c:ext>
          </c:extLst>
        </c:ser>
        <c:dLbls>
          <c:showLegendKey val="0"/>
          <c:showVal val="0"/>
          <c:showCatName val="0"/>
          <c:showSerName val="0"/>
          <c:showPercent val="0"/>
          <c:showBubbleSize val="0"/>
          <c:showLeaderLines val="1"/>
        </c:dLbls>
        <c:firstSliceAng val="0"/>
        <c:holeSize val="74"/>
      </c:doughnutChart>
      <c:scatterChart>
        <c:scatterStyle val="lineMarker"/>
        <c:varyColors val="0"/>
        <c:ser>
          <c:idx val="1"/>
          <c:order val="1"/>
          <c:tx>
            <c:strRef>
              <c:f>PAACC!$A$137</c:f>
              <c:strCache>
                <c:ptCount val="1"/>
                <c:pt idx="0">
                  <c:v>End points</c:v>
                </c:pt>
              </c:strCache>
            </c:strRef>
          </c:tx>
          <c:spPr>
            <a:ln w="25400" cap="rnd">
              <a:noFill/>
              <a:round/>
            </a:ln>
            <a:effectLst/>
          </c:spPr>
          <c:marker>
            <c:symbol val="circle"/>
            <c:size val="30"/>
            <c:spPr>
              <a:solidFill>
                <a:srgbClr val="FFC000"/>
              </a:solidFill>
              <a:ln w="9525">
                <a:noFill/>
              </a:ln>
              <a:effectLst/>
            </c:spPr>
          </c:marker>
          <c:xVal>
            <c:numRef>
              <c:f>PAACC!$A$139:$A$140</c:f>
              <c:numCache>
                <c:formatCode>General</c:formatCode>
                <c:ptCount val="2"/>
                <c:pt idx="0">
                  <c:v>0</c:v>
                </c:pt>
                <c:pt idx="1">
                  <c:v>-0.25284061922974088</c:v>
                </c:pt>
              </c:numCache>
            </c:numRef>
          </c:xVal>
          <c:yVal>
            <c:numRef>
              <c:f>PAACC!$B$139:$B$140</c:f>
              <c:numCache>
                <c:formatCode>General</c:formatCode>
                <c:ptCount val="2"/>
                <c:pt idx="0">
                  <c:v>1</c:v>
                </c:pt>
                <c:pt idx="1">
                  <c:v>-0.9675079437748928</c:v>
                </c:pt>
              </c:numCache>
            </c:numRef>
          </c:yVal>
          <c:smooth val="0"/>
          <c:extLst>
            <c:ext xmlns:c16="http://schemas.microsoft.com/office/drawing/2014/chart" uri="{C3380CC4-5D6E-409C-BE32-E72D297353CC}">
              <c16:uniqueId val="{00000005-A406-48D6-B1C2-B6773C1DE61B}"/>
            </c:ext>
          </c:extLst>
        </c:ser>
        <c:dLbls>
          <c:showLegendKey val="0"/>
          <c:showVal val="0"/>
          <c:showCatName val="0"/>
          <c:showSerName val="0"/>
          <c:showPercent val="0"/>
          <c:showBubbleSize val="0"/>
        </c:dLbls>
        <c:axId val="225056256"/>
        <c:axId val="225054080"/>
      </c:scatterChart>
      <c:valAx>
        <c:axId val="225054080"/>
        <c:scaling>
          <c:orientation val="minMax"/>
          <c:max val="1.1500000000000001"/>
          <c:min val="-1.1500000000000001"/>
        </c:scaling>
        <c:delete val="1"/>
        <c:axPos val="l"/>
        <c:numFmt formatCode="General" sourceLinked="1"/>
        <c:majorTickMark val="out"/>
        <c:minorTickMark val="none"/>
        <c:tickLblPos val="nextTo"/>
        <c:crossAx val="225056256"/>
        <c:crosses val="autoZero"/>
        <c:crossBetween val="midCat"/>
      </c:valAx>
      <c:valAx>
        <c:axId val="225056256"/>
        <c:scaling>
          <c:orientation val="minMax"/>
          <c:max val="1.1500000000000001"/>
          <c:min val="-1.1500000000000001"/>
        </c:scaling>
        <c:delete val="1"/>
        <c:axPos val="b"/>
        <c:numFmt formatCode="General" sourceLinked="1"/>
        <c:majorTickMark val="out"/>
        <c:minorTickMark val="none"/>
        <c:tickLblPos val="nextTo"/>
        <c:crossAx val="22505408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28652240740740742"/>
          <c:y val="0.11641666666666667"/>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Gráficos!$C$30</c:f>
              <c:strCache>
                <c:ptCount val="1"/>
                <c:pt idx="0">
                  <c:v>ORGANIZACIÓN</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583-4FDD-ACB9-53F1796ECF78}"/>
              </c:ext>
            </c:extLst>
          </c:dPt>
          <c:dPt>
            <c:idx val="1"/>
            <c:bubble3D val="0"/>
            <c:spPr>
              <a:solidFill>
                <a:srgbClr val="FF1919"/>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583-4FDD-ACB9-53F1796ECF78}"/>
              </c:ext>
            </c:extLst>
          </c:dPt>
          <c:dPt>
            <c:idx val="2"/>
            <c:bubble3D val="0"/>
            <c:spPr>
              <a:solidFill>
                <a:srgbClr val="92D05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E583-4FDD-ACB9-53F1796ECF78}"/>
              </c:ext>
            </c:extLst>
          </c:dPt>
          <c:dPt>
            <c:idx val="3"/>
            <c:bubble3D val="0"/>
            <c:spPr>
              <a:solidFill>
                <a:srgbClr val="FFC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E583-4FDD-ACB9-53F1796ECF78}"/>
              </c:ext>
            </c:extLst>
          </c:dPt>
          <c:dLbls>
            <c:dLbl>
              <c:idx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1-E583-4FDD-ACB9-53F1796ECF78}"/>
                </c:ext>
              </c:extLst>
            </c:dLbl>
            <c:dLbl>
              <c:idx val="1"/>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3-E583-4FDD-ACB9-53F1796ECF78}"/>
                </c:ext>
              </c:extLst>
            </c:dLbl>
            <c:dLbl>
              <c:idx val="2"/>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5-E583-4FDD-ACB9-53F1796ECF78}"/>
                </c:ext>
              </c:extLst>
            </c:dLbl>
            <c:dLbl>
              <c:idx val="3"/>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7-E583-4FDD-ACB9-53F1796ECF78}"/>
                </c:ext>
              </c:extLst>
            </c:dLbl>
            <c:spPr>
              <a:noFill/>
              <a:ln>
                <a:noFill/>
              </a:ln>
              <a:effectLst/>
            </c:sp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Gráficos!$D$29:$G$29</c:f>
              <c:strCache>
                <c:ptCount val="4"/>
                <c:pt idx="0">
                  <c:v>INCONCLUSO</c:v>
                </c:pt>
                <c:pt idx="1">
                  <c:v>INSATISFACTORIO</c:v>
                </c:pt>
                <c:pt idx="2">
                  <c:v>SATISFACTORIO</c:v>
                </c:pt>
                <c:pt idx="3">
                  <c:v>ALERTA</c:v>
                </c:pt>
              </c:strCache>
            </c:strRef>
          </c:cat>
          <c:val>
            <c:numRef>
              <c:f>Gráficos!$D$30:$G$30</c:f>
              <c:numCache>
                <c:formatCode>General</c:formatCode>
                <c:ptCount val="4"/>
                <c:pt idx="1">
                  <c:v>3</c:v>
                </c:pt>
                <c:pt idx="2">
                  <c:v>3</c:v>
                </c:pt>
              </c:numCache>
            </c:numRef>
          </c:val>
          <c:extLst>
            <c:ext xmlns:c16="http://schemas.microsoft.com/office/drawing/2014/chart" uri="{C3380CC4-5D6E-409C-BE32-E72D297353CC}">
              <c16:uniqueId val="{00000008-E583-4FDD-ACB9-53F1796ECF78}"/>
            </c:ext>
          </c:extLst>
        </c:ser>
        <c:dLbls>
          <c:dLblPos val="bestFit"/>
          <c:showLegendKey val="0"/>
          <c:showVal val="1"/>
          <c:showCatName val="0"/>
          <c:showSerName val="0"/>
          <c:showPercent val="0"/>
          <c:showBubbleSize val="0"/>
          <c:showLeaderLines val="1"/>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CO"/>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CO"/>
              <a:t>PLANEACIÓN </a:t>
            </a:r>
          </a:p>
        </c:rich>
      </c:tx>
      <c:layout>
        <c:manualLayout>
          <c:xMode val="edge"/>
          <c:yMode val="edge"/>
          <c:x val="0.30159185185185183"/>
          <c:y val="0.1234722222222222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Gráficos!$C$31</c:f>
              <c:strCache>
                <c:ptCount val="1"/>
                <c:pt idx="0">
                  <c:v>PLANEACIÓN </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226-447B-A6F7-C0709D86FAC9}"/>
              </c:ext>
            </c:extLst>
          </c:dPt>
          <c:dPt>
            <c:idx val="1"/>
            <c:bubble3D val="0"/>
            <c:spPr>
              <a:solidFill>
                <a:srgbClr val="FF1919"/>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226-447B-A6F7-C0709D86FAC9}"/>
              </c:ext>
            </c:extLst>
          </c:dPt>
          <c:dPt>
            <c:idx val="2"/>
            <c:bubble3D val="0"/>
            <c:spPr>
              <a:solidFill>
                <a:srgbClr val="92D05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226-447B-A6F7-C0709D86FAC9}"/>
              </c:ext>
            </c:extLst>
          </c:dPt>
          <c:dPt>
            <c:idx val="3"/>
            <c:bubble3D val="0"/>
            <c:spPr>
              <a:solidFill>
                <a:srgbClr val="FFC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226-447B-A6F7-C0709D86FAC9}"/>
              </c:ext>
            </c:extLst>
          </c:dPt>
          <c:dLbls>
            <c:dLbl>
              <c:idx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1-6226-447B-A6F7-C0709D86FAC9}"/>
                </c:ext>
              </c:extLst>
            </c:dLbl>
            <c:dLbl>
              <c:idx val="1"/>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3-6226-447B-A6F7-C0709D86FAC9}"/>
                </c:ext>
              </c:extLst>
            </c:dLbl>
            <c:dLbl>
              <c:idx val="2"/>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5-6226-447B-A6F7-C0709D86FAC9}"/>
                </c:ext>
              </c:extLst>
            </c:dLbl>
            <c:dLbl>
              <c:idx val="3"/>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7-6226-447B-A6F7-C0709D86FAC9}"/>
                </c:ext>
              </c:extLst>
            </c:dLbl>
            <c:spPr>
              <a:noFill/>
              <a:ln>
                <a:noFill/>
              </a:ln>
              <a:effectLst/>
            </c:sp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Gráficos!$D$29:$G$29</c:f>
              <c:strCache>
                <c:ptCount val="4"/>
                <c:pt idx="0">
                  <c:v>INCONCLUSO</c:v>
                </c:pt>
                <c:pt idx="1">
                  <c:v>INSATISFACTORIO</c:v>
                </c:pt>
                <c:pt idx="2">
                  <c:v>SATISFACTORIO</c:v>
                </c:pt>
                <c:pt idx="3">
                  <c:v>ALERTA</c:v>
                </c:pt>
              </c:strCache>
            </c:strRef>
          </c:cat>
          <c:val>
            <c:numRef>
              <c:f>Gráficos!$D$31:$G$31</c:f>
              <c:numCache>
                <c:formatCode>General</c:formatCode>
                <c:ptCount val="4"/>
                <c:pt idx="1">
                  <c:v>1</c:v>
                </c:pt>
                <c:pt idx="2">
                  <c:v>10</c:v>
                </c:pt>
                <c:pt idx="3">
                  <c:v>1</c:v>
                </c:pt>
              </c:numCache>
            </c:numRef>
          </c:val>
          <c:extLst>
            <c:ext xmlns:c16="http://schemas.microsoft.com/office/drawing/2014/chart" uri="{C3380CC4-5D6E-409C-BE32-E72D297353CC}">
              <c16:uniqueId val="{00000008-6226-447B-A6F7-C0709D86FAC9}"/>
            </c:ext>
          </c:extLst>
        </c:ser>
        <c:dLbls>
          <c:dLblPos val="bestFit"/>
          <c:showLegendKey val="0"/>
          <c:showVal val="1"/>
          <c:showCatName val="0"/>
          <c:showSerName val="0"/>
          <c:showPercent val="0"/>
          <c:showBubbleSize val="0"/>
          <c:showLeaderLines val="1"/>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CO"/>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CO"/>
              <a:t>TECNOLOGÍAS DE LA INFORMACIÓN</a:t>
            </a:r>
          </a:p>
        </c:rich>
      </c:tx>
      <c:layout>
        <c:manualLayout>
          <c:xMode val="edge"/>
          <c:yMode val="edge"/>
          <c:x val="0.10607648148148148"/>
          <c:y val="0.13052777777777777"/>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Gráficos!$C$32</c:f>
              <c:strCache>
                <c:ptCount val="1"/>
                <c:pt idx="0">
                  <c:v>TECNOLOGÍAS DE LA INFORMACIÓN</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C4D8-49DD-9318-0F0A86C708BD}"/>
              </c:ext>
            </c:extLst>
          </c:dPt>
          <c:dPt>
            <c:idx val="1"/>
            <c:bubble3D val="0"/>
            <c:spPr>
              <a:solidFill>
                <a:srgbClr val="FF1919"/>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C4D8-49DD-9318-0F0A86C708BD}"/>
              </c:ext>
            </c:extLst>
          </c:dPt>
          <c:dPt>
            <c:idx val="2"/>
            <c:bubble3D val="0"/>
            <c:spPr>
              <a:solidFill>
                <a:srgbClr val="92D05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C4D8-49DD-9318-0F0A86C708BD}"/>
              </c:ext>
            </c:extLst>
          </c:dPt>
          <c:dPt>
            <c:idx val="3"/>
            <c:bubble3D val="0"/>
            <c:spPr>
              <a:solidFill>
                <a:srgbClr val="FFC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C4D8-49DD-9318-0F0A86C708BD}"/>
              </c:ext>
            </c:extLst>
          </c:dPt>
          <c:dLbls>
            <c:dLbl>
              <c:idx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1-C4D8-49DD-9318-0F0A86C708BD}"/>
                </c:ext>
              </c:extLst>
            </c:dLbl>
            <c:dLbl>
              <c:idx val="1"/>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3-C4D8-49DD-9318-0F0A86C708BD}"/>
                </c:ext>
              </c:extLst>
            </c:dLbl>
            <c:dLbl>
              <c:idx val="2"/>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5-C4D8-49DD-9318-0F0A86C708BD}"/>
                </c:ext>
              </c:extLst>
            </c:dLbl>
            <c:dLbl>
              <c:idx val="3"/>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7-C4D8-49DD-9318-0F0A86C708BD}"/>
                </c:ext>
              </c:extLst>
            </c:dLbl>
            <c:spPr>
              <a:noFill/>
              <a:ln>
                <a:noFill/>
              </a:ln>
              <a:effectLst/>
            </c:sp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Gráficos!$D$29:$G$29</c:f>
              <c:strCache>
                <c:ptCount val="4"/>
                <c:pt idx="0">
                  <c:v>INCONCLUSO</c:v>
                </c:pt>
                <c:pt idx="1">
                  <c:v>INSATISFACTORIO</c:v>
                </c:pt>
                <c:pt idx="2">
                  <c:v>SATISFACTORIO</c:v>
                </c:pt>
                <c:pt idx="3">
                  <c:v>ALERTA</c:v>
                </c:pt>
              </c:strCache>
            </c:strRef>
          </c:cat>
          <c:val>
            <c:numRef>
              <c:f>Gráficos!$D$32:$G$32</c:f>
              <c:numCache>
                <c:formatCode>General</c:formatCode>
                <c:ptCount val="4"/>
                <c:pt idx="1">
                  <c:v>5</c:v>
                </c:pt>
                <c:pt idx="2">
                  <c:v>4</c:v>
                </c:pt>
                <c:pt idx="3">
                  <c:v>2</c:v>
                </c:pt>
              </c:numCache>
            </c:numRef>
          </c:val>
          <c:extLst>
            <c:ext xmlns:c16="http://schemas.microsoft.com/office/drawing/2014/chart" uri="{C3380CC4-5D6E-409C-BE32-E72D297353CC}">
              <c16:uniqueId val="{00000008-C4D8-49DD-9318-0F0A86C708BD}"/>
            </c:ext>
          </c:extLst>
        </c:ser>
        <c:dLbls>
          <c:dLblPos val="bestFit"/>
          <c:showLegendKey val="0"/>
          <c:showVal val="1"/>
          <c:showCatName val="0"/>
          <c:showSerName val="0"/>
          <c:showPercent val="0"/>
          <c:showBubbleSize val="0"/>
          <c:showLeaderLines val="1"/>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CO"/>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CO"/>
              <a:t>CONTROL INTERNO DE GESTIÓN</a:t>
            </a:r>
          </a:p>
        </c:rich>
      </c:tx>
      <c:layout>
        <c:manualLayout>
          <c:xMode val="edge"/>
          <c:yMode val="edge"/>
          <c:x val="0.1466224074074074"/>
          <c:y val="0.14816666666666667"/>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Gráficos!$C$33</c:f>
              <c:strCache>
                <c:ptCount val="1"/>
                <c:pt idx="0">
                  <c:v>CONTROL INTERNO DE GESTIÓN</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E51-4865-AA53-F54346D2C912}"/>
              </c:ext>
            </c:extLst>
          </c:dPt>
          <c:dPt>
            <c:idx val="1"/>
            <c:bubble3D val="0"/>
            <c:spPr>
              <a:solidFill>
                <a:srgbClr val="FF1919"/>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E51-4865-AA53-F54346D2C912}"/>
              </c:ext>
            </c:extLst>
          </c:dPt>
          <c:dPt>
            <c:idx val="2"/>
            <c:bubble3D val="0"/>
            <c:spPr>
              <a:solidFill>
                <a:srgbClr val="92D05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E51-4865-AA53-F54346D2C912}"/>
              </c:ext>
            </c:extLst>
          </c:dPt>
          <c:dPt>
            <c:idx val="3"/>
            <c:bubble3D val="0"/>
            <c:spPr>
              <a:solidFill>
                <a:srgbClr val="FFC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E51-4865-AA53-F54346D2C912}"/>
              </c:ext>
            </c:extLst>
          </c:dPt>
          <c:dLbls>
            <c:dLbl>
              <c:idx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1-6E51-4865-AA53-F54346D2C912}"/>
                </c:ext>
              </c:extLst>
            </c:dLbl>
            <c:dLbl>
              <c:idx val="1"/>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3-6E51-4865-AA53-F54346D2C912}"/>
                </c:ext>
              </c:extLst>
            </c:dLbl>
            <c:dLbl>
              <c:idx val="2"/>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5-6E51-4865-AA53-F54346D2C912}"/>
                </c:ext>
              </c:extLst>
            </c:dLbl>
            <c:dLbl>
              <c:idx val="3"/>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7-6E51-4865-AA53-F54346D2C912}"/>
                </c:ext>
              </c:extLst>
            </c:dLbl>
            <c:spPr>
              <a:noFill/>
              <a:ln>
                <a:noFill/>
              </a:ln>
              <a:effectLst/>
            </c:sp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Gráficos!$D$29:$G$29</c:f>
              <c:strCache>
                <c:ptCount val="4"/>
                <c:pt idx="0">
                  <c:v>INCONCLUSO</c:v>
                </c:pt>
                <c:pt idx="1">
                  <c:v>INSATISFACTORIO</c:v>
                </c:pt>
                <c:pt idx="2">
                  <c:v>SATISFACTORIO</c:v>
                </c:pt>
                <c:pt idx="3">
                  <c:v>ALERTA</c:v>
                </c:pt>
              </c:strCache>
            </c:strRef>
          </c:cat>
          <c:val>
            <c:numRef>
              <c:f>Gráficos!$D$33:$G$33</c:f>
              <c:numCache>
                <c:formatCode>General</c:formatCode>
                <c:ptCount val="4"/>
                <c:pt idx="2">
                  <c:v>1</c:v>
                </c:pt>
              </c:numCache>
            </c:numRef>
          </c:val>
          <c:extLst>
            <c:ext xmlns:c16="http://schemas.microsoft.com/office/drawing/2014/chart" uri="{C3380CC4-5D6E-409C-BE32-E72D297353CC}">
              <c16:uniqueId val="{00000008-6E51-4865-AA53-F54346D2C912}"/>
            </c:ext>
          </c:extLst>
        </c:ser>
        <c:dLbls>
          <c:dLblPos val="bestFit"/>
          <c:showLegendKey val="0"/>
          <c:showVal val="1"/>
          <c:showCatName val="0"/>
          <c:showSerName val="0"/>
          <c:showPercent val="0"/>
          <c:showBubbleSize val="0"/>
          <c:showLeaderLines val="1"/>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CO"/>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CO"/>
              <a:t>MEDICIÓN</a:t>
            </a:r>
          </a:p>
        </c:rich>
      </c:tx>
      <c:layout>
        <c:manualLayout>
          <c:xMode val="edge"/>
          <c:yMode val="edge"/>
          <c:x val="0.32568648148148149"/>
          <c:y val="0.127"/>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Gráficos!$C$34</c:f>
              <c:strCache>
                <c:ptCount val="1"/>
                <c:pt idx="0">
                  <c:v>MEDICIÓN</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7D5F-4F7C-8C5B-58E2B39A793E}"/>
              </c:ext>
            </c:extLst>
          </c:dPt>
          <c:dPt>
            <c:idx val="1"/>
            <c:bubble3D val="0"/>
            <c:spPr>
              <a:solidFill>
                <a:srgbClr val="FF1919"/>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7D5F-4F7C-8C5B-58E2B39A793E}"/>
              </c:ext>
            </c:extLst>
          </c:dPt>
          <c:dPt>
            <c:idx val="2"/>
            <c:bubble3D val="0"/>
            <c:spPr>
              <a:solidFill>
                <a:srgbClr val="92D05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7D5F-4F7C-8C5B-58E2B39A793E}"/>
              </c:ext>
            </c:extLst>
          </c:dPt>
          <c:dPt>
            <c:idx val="3"/>
            <c:bubble3D val="0"/>
            <c:spPr>
              <a:solidFill>
                <a:srgbClr val="FFC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7D5F-4F7C-8C5B-58E2B39A793E}"/>
              </c:ext>
            </c:extLst>
          </c:dPt>
          <c:dLbls>
            <c:dLbl>
              <c:idx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1-7D5F-4F7C-8C5B-58E2B39A793E}"/>
                </c:ext>
              </c:extLst>
            </c:dLbl>
            <c:dLbl>
              <c:idx val="1"/>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3-7D5F-4F7C-8C5B-58E2B39A793E}"/>
                </c:ext>
              </c:extLst>
            </c:dLbl>
            <c:dLbl>
              <c:idx val="2"/>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5-7D5F-4F7C-8C5B-58E2B39A793E}"/>
                </c:ext>
              </c:extLst>
            </c:dLbl>
            <c:dLbl>
              <c:idx val="3"/>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7-7D5F-4F7C-8C5B-58E2B39A793E}"/>
                </c:ext>
              </c:extLst>
            </c:dLbl>
            <c:spPr>
              <a:noFill/>
              <a:ln>
                <a:noFill/>
              </a:ln>
              <a:effectLst/>
            </c:sp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Gráficos!$D$29:$G$29</c:f>
              <c:strCache>
                <c:ptCount val="4"/>
                <c:pt idx="0">
                  <c:v>INCONCLUSO</c:v>
                </c:pt>
                <c:pt idx="1">
                  <c:v>INSATISFACTORIO</c:v>
                </c:pt>
                <c:pt idx="2">
                  <c:v>SATISFACTORIO</c:v>
                </c:pt>
                <c:pt idx="3">
                  <c:v>ALERTA</c:v>
                </c:pt>
              </c:strCache>
            </c:strRef>
          </c:cat>
          <c:val>
            <c:numRef>
              <c:f>Gráficos!$D$34:$G$34</c:f>
              <c:numCache>
                <c:formatCode>General</c:formatCode>
                <c:ptCount val="4"/>
                <c:pt idx="2">
                  <c:v>1</c:v>
                </c:pt>
              </c:numCache>
            </c:numRef>
          </c:val>
          <c:extLst>
            <c:ext xmlns:c16="http://schemas.microsoft.com/office/drawing/2014/chart" uri="{C3380CC4-5D6E-409C-BE32-E72D297353CC}">
              <c16:uniqueId val="{00000008-7D5F-4F7C-8C5B-58E2B39A793E}"/>
            </c:ext>
          </c:extLst>
        </c:ser>
        <c:dLbls>
          <c:dLblPos val="bestFit"/>
          <c:showLegendKey val="0"/>
          <c:showVal val="1"/>
          <c:showCatName val="0"/>
          <c:showSerName val="0"/>
          <c:showPercent val="0"/>
          <c:showBubbleSize val="0"/>
          <c:showLeaderLines val="1"/>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CO"/>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CO"/>
              <a:t>ALIANZAS</a:t>
            </a:r>
          </a:p>
        </c:rich>
      </c:tx>
      <c:layout>
        <c:manualLayout>
          <c:xMode val="edge"/>
          <c:yMode val="edge"/>
          <c:x val="0.31918962962962966"/>
          <c:y val="0.13758333333333331"/>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Gráficos!$C$35</c:f>
              <c:strCache>
                <c:ptCount val="1"/>
                <c:pt idx="0">
                  <c:v>ALIANZAS</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8D8B-487D-9D73-6CA311C5D1BD}"/>
              </c:ext>
            </c:extLst>
          </c:dPt>
          <c:dPt>
            <c:idx val="1"/>
            <c:bubble3D val="0"/>
            <c:spPr>
              <a:solidFill>
                <a:srgbClr val="FF1919"/>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8D8B-487D-9D73-6CA311C5D1BD}"/>
              </c:ext>
            </c:extLst>
          </c:dPt>
          <c:dPt>
            <c:idx val="2"/>
            <c:bubble3D val="0"/>
            <c:spPr>
              <a:solidFill>
                <a:srgbClr val="92D05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8D8B-487D-9D73-6CA311C5D1BD}"/>
              </c:ext>
            </c:extLst>
          </c:dPt>
          <c:dPt>
            <c:idx val="3"/>
            <c:bubble3D val="0"/>
            <c:spPr>
              <a:solidFill>
                <a:srgbClr val="FFC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8D8B-487D-9D73-6CA311C5D1BD}"/>
              </c:ext>
            </c:extLst>
          </c:dPt>
          <c:dLbls>
            <c:dLbl>
              <c:idx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1-8D8B-487D-9D73-6CA311C5D1BD}"/>
                </c:ext>
              </c:extLst>
            </c:dLbl>
            <c:dLbl>
              <c:idx val="1"/>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3-8D8B-487D-9D73-6CA311C5D1BD}"/>
                </c:ext>
              </c:extLst>
            </c:dLbl>
            <c:dLbl>
              <c:idx val="2"/>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5-8D8B-487D-9D73-6CA311C5D1BD}"/>
                </c:ext>
              </c:extLst>
            </c:dLbl>
            <c:dLbl>
              <c:idx val="3"/>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7-8D8B-487D-9D73-6CA311C5D1BD}"/>
                </c:ext>
              </c:extLst>
            </c:dLbl>
            <c:spPr>
              <a:noFill/>
              <a:ln>
                <a:noFill/>
              </a:ln>
              <a:effectLst/>
            </c:sp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Gráficos!$D$29:$G$29</c:f>
              <c:strCache>
                <c:ptCount val="4"/>
                <c:pt idx="0">
                  <c:v>INCONCLUSO</c:v>
                </c:pt>
                <c:pt idx="1">
                  <c:v>INSATISFACTORIO</c:v>
                </c:pt>
                <c:pt idx="2">
                  <c:v>SATISFACTORIO</c:v>
                </c:pt>
                <c:pt idx="3">
                  <c:v>ALERTA</c:v>
                </c:pt>
              </c:strCache>
            </c:strRef>
          </c:cat>
          <c:val>
            <c:numRef>
              <c:f>Gráficos!$D$35:$G$35</c:f>
              <c:numCache>
                <c:formatCode>General</c:formatCode>
                <c:ptCount val="4"/>
                <c:pt idx="1">
                  <c:v>3</c:v>
                </c:pt>
                <c:pt idx="2">
                  <c:v>3</c:v>
                </c:pt>
              </c:numCache>
            </c:numRef>
          </c:val>
          <c:extLst>
            <c:ext xmlns:c16="http://schemas.microsoft.com/office/drawing/2014/chart" uri="{C3380CC4-5D6E-409C-BE32-E72D297353CC}">
              <c16:uniqueId val="{00000008-8D8B-487D-9D73-6CA311C5D1BD}"/>
            </c:ext>
          </c:extLst>
        </c:ser>
        <c:dLbls>
          <c:dLblPos val="bestFit"/>
          <c:showLegendKey val="0"/>
          <c:showVal val="1"/>
          <c:showCatName val="0"/>
          <c:showSerName val="0"/>
          <c:showPercent val="0"/>
          <c:showBubbleSize val="0"/>
          <c:showLeaderLines val="1"/>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CO"/>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CO"/>
              <a:t>EDITORIAL</a:t>
            </a:r>
          </a:p>
        </c:rich>
      </c:tx>
      <c:layout>
        <c:manualLayout>
          <c:xMode val="edge"/>
          <c:yMode val="edge"/>
          <c:x val="0.33043148148148149"/>
          <c:y val="0.13758333333333331"/>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Gráficos!$C$36</c:f>
              <c:strCache>
                <c:ptCount val="1"/>
                <c:pt idx="0">
                  <c:v>EDITORIAL</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2C93-4C6B-B283-41DF6366D7DC}"/>
              </c:ext>
            </c:extLst>
          </c:dPt>
          <c:dPt>
            <c:idx val="1"/>
            <c:bubble3D val="0"/>
            <c:spPr>
              <a:solidFill>
                <a:srgbClr val="FF1919"/>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2C93-4C6B-B283-41DF6366D7DC}"/>
              </c:ext>
            </c:extLst>
          </c:dPt>
          <c:dPt>
            <c:idx val="2"/>
            <c:bubble3D val="0"/>
            <c:spPr>
              <a:solidFill>
                <a:srgbClr val="92D05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2C93-4C6B-B283-41DF6366D7DC}"/>
              </c:ext>
            </c:extLst>
          </c:dPt>
          <c:dPt>
            <c:idx val="3"/>
            <c:bubble3D val="0"/>
            <c:spPr>
              <a:solidFill>
                <a:srgbClr val="FFC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2C93-4C6B-B283-41DF6366D7DC}"/>
              </c:ext>
            </c:extLst>
          </c:dPt>
          <c:dLbls>
            <c:dLbl>
              <c:idx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1-2C93-4C6B-B283-41DF6366D7DC}"/>
                </c:ext>
              </c:extLst>
            </c:dLbl>
            <c:dLbl>
              <c:idx val="1"/>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3-2C93-4C6B-B283-41DF6366D7DC}"/>
                </c:ext>
              </c:extLst>
            </c:dLbl>
            <c:dLbl>
              <c:idx val="2"/>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5-2C93-4C6B-B283-41DF6366D7DC}"/>
                </c:ext>
              </c:extLst>
            </c:dLbl>
            <c:dLbl>
              <c:idx val="3"/>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7-2C93-4C6B-B283-41DF6366D7DC}"/>
                </c:ext>
              </c:extLst>
            </c:dLbl>
            <c:spPr>
              <a:noFill/>
              <a:ln>
                <a:noFill/>
              </a:ln>
              <a:effectLst/>
            </c:sp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Gráficos!$D$29:$G$29</c:f>
              <c:strCache>
                <c:ptCount val="4"/>
                <c:pt idx="0">
                  <c:v>INCONCLUSO</c:v>
                </c:pt>
                <c:pt idx="1">
                  <c:v>INSATISFACTORIO</c:v>
                </c:pt>
                <c:pt idx="2">
                  <c:v>SATISFACTORIO</c:v>
                </c:pt>
                <c:pt idx="3">
                  <c:v>ALERTA</c:v>
                </c:pt>
              </c:strCache>
            </c:strRef>
          </c:cat>
          <c:val>
            <c:numRef>
              <c:f>Gráficos!$D$36:$G$36</c:f>
              <c:numCache>
                <c:formatCode>General</c:formatCode>
                <c:ptCount val="4"/>
                <c:pt idx="1">
                  <c:v>1</c:v>
                </c:pt>
              </c:numCache>
            </c:numRef>
          </c:val>
          <c:extLst>
            <c:ext xmlns:c16="http://schemas.microsoft.com/office/drawing/2014/chart" uri="{C3380CC4-5D6E-409C-BE32-E72D297353CC}">
              <c16:uniqueId val="{00000008-2C93-4C6B-B283-41DF6366D7DC}"/>
            </c:ext>
          </c:extLst>
        </c:ser>
        <c:dLbls>
          <c:dLblPos val="bestFit"/>
          <c:showLegendKey val="0"/>
          <c:showVal val="1"/>
          <c:showCatName val="0"/>
          <c:showSerName val="0"/>
          <c:showPercent val="0"/>
          <c:showBubbleSize val="0"/>
          <c:showLeaderLines val="1"/>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CO"/>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CO"/>
              <a:t>FORMACIÓN</a:t>
            </a:r>
          </a:p>
        </c:rich>
      </c:tx>
      <c:layout>
        <c:manualLayout>
          <c:xMode val="edge"/>
          <c:yMode val="edge"/>
          <c:x val="0.30168592592592591"/>
          <c:y val="0.13758333333333331"/>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Gráficos!$C$37</c:f>
              <c:strCache>
                <c:ptCount val="1"/>
                <c:pt idx="0">
                  <c:v>FORMACIÓN</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23C4-4946-AE9D-F829F0ED1B75}"/>
              </c:ext>
            </c:extLst>
          </c:dPt>
          <c:dPt>
            <c:idx val="1"/>
            <c:bubble3D val="0"/>
            <c:spPr>
              <a:solidFill>
                <a:srgbClr val="FF1919"/>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23C4-4946-AE9D-F829F0ED1B75}"/>
              </c:ext>
            </c:extLst>
          </c:dPt>
          <c:dPt>
            <c:idx val="2"/>
            <c:bubble3D val="0"/>
            <c:spPr>
              <a:solidFill>
                <a:srgbClr val="92D05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23C4-4946-AE9D-F829F0ED1B75}"/>
              </c:ext>
            </c:extLst>
          </c:dPt>
          <c:dPt>
            <c:idx val="3"/>
            <c:bubble3D val="0"/>
            <c:spPr>
              <a:solidFill>
                <a:srgbClr val="FFC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23C4-4946-AE9D-F829F0ED1B75}"/>
              </c:ext>
            </c:extLst>
          </c:dPt>
          <c:dLbls>
            <c:dLbl>
              <c:idx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1-23C4-4946-AE9D-F829F0ED1B75}"/>
                </c:ext>
              </c:extLst>
            </c:dLbl>
            <c:dLbl>
              <c:idx val="1"/>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3-23C4-4946-AE9D-F829F0ED1B75}"/>
                </c:ext>
              </c:extLst>
            </c:dLbl>
            <c:dLbl>
              <c:idx val="2"/>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5-23C4-4946-AE9D-F829F0ED1B75}"/>
                </c:ext>
              </c:extLst>
            </c:dLbl>
            <c:dLbl>
              <c:idx val="3"/>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7-23C4-4946-AE9D-F829F0ED1B75}"/>
                </c:ext>
              </c:extLst>
            </c:dLbl>
            <c:spPr>
              <a:noFill/>
              <a:ln>
                <a:noFill/>
              </a:ln>
              <a:effectLst/>
            </c:sp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Gráficos!$D$29:$G$29</c:f>
              <c:strCache>
                <c:ptCount val="4"/>
                <c:pt idx="0">
                  <c:v>INCONCLUSO</c:v>
                </c:pt>
                <c:pt idx="1">
                  <c:v>INSATISFACTORIO</c:v>
                </c:pt>
                <c:pt idx="2">
                  <c:v>SATISFACTORIO</c:v>
                </c:pt>
                <c:pt idx="3">
                  <c:v>ALERTA</c:v>
                </c:pt>
              </c:strCache>
            </c:strRef>
          </c:cat>
          <c:val>
            <c:numRef>
              <c:f>Gráficos!$D$37:$G$37</c:f>
              <c:numCache>
                <c:formatCode>General</c:formatCode>
                <c:ptCount val="4"/>
                <c:pt idx="1">
                  <c:v>2</c:v>
                </c:pt>
                <c:pt idx="2">
                  <c:v>3</c:v>
                </c:pt>
                <c:pt idx="3">
                  <c:v>1</c:v>
                </c:pt>
              </c:numCache>
            </c:numRef>
          </c:val>
          <c:extLst>
            <c:ext xmlns:c16="http://schemas.microsoft.com/office/drawing/2014/chart" uri="{C3380CC4-5D6E-409C-BE32-E72D297353CC}">
              <c16:uniqueId val="{00000008-23C4-4946-AE9D-F829F0ED1B75}"/>
            </c:ext>
          </c:extLst>
        </c:ser>
        <c:dLbls>
          <c:dLblPos val="bestFit"/>
          <c:showLegendKey val="0"/>
          <c:showVal val="1"/>
          <c:showCatName val="0"/>
          <c:showSerName val="0"/>
          <c:showPercent val="0"/>
          <c:showBubbleSize val="0"/>
          <c:showLeaderLines val="1"/>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CO"/>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CO"/>
              <a:t>GESTIÓN DE BIBLIOTECAS</a:t>
            </a:r>
          </a:p>
        </c:rich>
      </c:tx>
      <c:layout>
        <c:manualLayout>
          <c:xMode val="edge"/>
          <c:yMode val="edge"/>
          <c:x val="0.20972851851851851"/>
          <c:y val="0.14816666666666667"/>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Gráficos!$C$38</c:f>
              <c:strCache>
                <c:ptCount val="1"/>
                <c:pt idx="0">
                  <c:v>GESTIÓN DE BIBLIOTECAS</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CA00-42A0-8F50-36487C84AC8C}"/>
              </c:ext>
            </c:extLst>
          </c:dPt>
          <c:dPt>
            <c:idx val="1"/>
            <c:bubble3D val="0"/>
            <c:spPr>
              <a:solidFill>
                <a:srgbClr val="FF1919"/>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CA00-42A0-8F50-36487C84AC8C}"/>
              </c:ext>
            </c:extLst>
          </c:dPt>
          <c:dPt>
            <c:idx val="2"/>
            <c:bubble3D val="0"/>
            <c:spPr>
              <a:solidFill>
                <a:srgbClr val="92D05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CA00-42A0-8F50-36487C84AC8C}"/>
              </c:ext>
            </c:extLst>
          </c:dPt>
          <c:dPt>
            <c:idx val="3"/>
            <c:bubble3D val="0"/>
            <c:spPr>
              <a:solidFill>
                <a:srgbClr val="FFC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CA00-42A0-8F50-36487C84AC8C}"/>
              </c:ext>
            </c:extLst>
          </c:dPt>
          <c:dLbls>
            <c:dLbl>
              <c:idx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1-CA00-42A0-8F50-36487C84AC8C}"/>
                </c:ext>
              </c:extLst>
            </c:dLbl>
            <c:dLbl>
              <c:idx val="1"/>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3-CA00-42A0-8F50-36487C84AC8C}"/>
                </c:ext>
              </c:extLst>
            </c:dLbl>
            <c:dLbl>
              <c:idx val="2"/>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5-CA00-42A0-8F50-36487C84AC8C}"/>
                </c:ext>
              </c:extLst>
            </c:dLbl>
            <c:dLbl>
              <c:idx val="3"/>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7-CA00-42A0-8F50-36487C84AC8C}"/>
                </c:ext>
              </c:extLst>
            </c:dLbl>
            <c:spPr>
              <a:noFill/>
              <a:ln>
                <a:noFill/>
              </a:ln>
              <a:effectLst/>
            </c:sp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Gráficos!$D$29:$G$29</c:f>
              <c:strCache>
                <c:ptCount val="4"/>
                <c:pt idx="0">
                  <c:v>INCONCLUSO</c:v>
                </c:pt>
                <c:pt idx="1">
                  <c:v>INSATISFACTORIO</c:v>
                </c:pt>
                <c:pt idx="2">
                  <c:v>SATISFACTORIO</c:v>
                </c:pt>
                <c:pt idx="3">
                  <c:v>ALERTA</c:v>
                </c:pt>
              </c:strCache>
            </c:strRef>
          </c:cat>
          <c:val>
            <c:numRef>
              <c:f>Gráficos!$D$38:$G$38</c:f>
              <c:numCache>
                <c:formatCode>General</c:formatCode>
                <c:ptCount val="4"/>
                <c:pt idx="1">
                  <c:v>2</c:v>
                </c:pt>
                <c:pt idx="2">
                  <c:v>7</c:v>
                </c:pt>
              </c:numCache>
            </c:numRef>
          </c:val>
          <c:extLst>
            <c:ext xmlns:c16="http://schemas.microsoft.com/office/drawing/2014/chart" uri="{C3380CC4-5D6E-409C-BE32-E72D297353CC}">
              <c16:uniqueId val="{00000008-CA00-42A0-8F50-36487C84AC8C}"/>
            </c:ext>
          </c:extLst>
        </c:ser>
        <c:dLbls>
          <c:dLblPos val="bestFit"/>
          <c:showLegendKey val="0"/>
          <c:showVal val="1"/>
          <c:showCatName val="0"/>
          <c:showSerName val="0"/>
          <c:showPercent val="0"/>
          <c:showBubbleSize val="0"/>
          <c:showLeaderLines val="1"/>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CO"/>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CO"/>
              <a:t>GESTIÓN DE MUSEOS</a:t>
            </a:r>
          </a:p>
        </c:rich>
      </c:tx>
      <c:layout>
        <c:manualLayout>
          <c:xMode val="edge"/>
          <c:yMode val="edge"/>
          <c:x val="0.25325537037037038"/>
          <c:y val="0.15169444444444444"/>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Gráficos!$C$39</c:f>
              <c:strCache>
                <c:ptCount val="1"/>
                <c:pt idx="0">
                  <c:v>GESTIÓN DE MUSEOS</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17F2-4146-A528-C95A3FF75FFD}"/>
              </c:ext>
            </c:extLst>
          </c:dPt>
          <c:dPt>
            <c:idx val="1"/>
            <c:bubble3D val="0"/>
            <c:spPr>
              <a:solidFill>
                <a:srgbClr val="FF1919"/>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17F2-4146-A528-C95A3FF75FFD}"/>
              </c:ext>
            </c:extLst>
          </c:dPt>
          <c:dPt>
            <c:idx val="2"/>
            <c:bubble3D val="0"/>
            <c:spPr>
              <a:solidFill>
                <a:srgbClr val="92D05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17F2-4146-A528-C95A3FF75FFD}"/>
              </c:ext>
            </c:extLst>
          </c:dPt>
          <c:dPt>
            <c:idx val="3"/>
            <c:bubble3D val="0"/>
            <c:spPr>
              <a:solidFill>
                <a:srgbClr val="FFC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17F2-4146-A528-C95A3FF75FFD}"/>
              </c:ext>
            </c:extLst>
          </c:dPt>
          <c:dLbls>
            <c:dLbl>
              <c:idx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1-17F2-4146-A528-C95A3FF75FFD}"/>
                </c:ext>
              </c:extLst>
            </c:dLbl>
            <c:dLbl>
              <c:idx val="1"/>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3-17F2-4146-A528-C95A3FF75FFD}"/>
                </c:ext>
              </c:extLst>
            </c:dLbl>
            <c:dLbl>
              <c:idx val="2"/>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5-17F2-4146-A528-C95A3FF75FFD}"/>
                </c:ext>
              </c:extLst>
            </c:dLbl>
            <c:dLbl>
              <c:idx val="3"/>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7-17F2-4146-A528-C95A3FF75FFD}"/>
                </c:ext>
              </c:extLst>
            </c:dLbl>
            <c:spPr>
              <a:noFill/>
              <a:ln>
                <a:noFill/>
              </a:ln>
              <a:effectLst/>
            </c:sp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Gráficos!$D$29:$G$29</c:f>
              <c:strCache>
                <c:ptCount val="4"/>
                <c:pt idx="0">
                  <c:v>INCONCLUSO</c:v>
                </c:pt>
                <c:pt idx="1">
                  <c:v>INSATISFACTORIO</c:v>
                </c:pt>
                <c:pt idx="2">
                  <c:v>SATISFACTORIO</c:v>
                </c:pt>
                <c:pt idx="3">
                  <c:v>ALERTA</c:v>
                </c:pt>
              </c:strCache>
            </c:strRef>
          </c:cat>
          <c:val>
            <c:numRef>
              <c:f>Gráficos!$D$39:$G$39</c:f>
              <c:numCache>
                <c:formatCode>General</c:formatCode>
                <c:ptCount val="4"/>
                <c:pt idx="2">
                  <c:v>2</c:v>
                </c:pt>
              </c:numCache>
            </c:numRef>
          </c:val>
          <c:extLst>
            <c:ext xmlns:c16="http://schemas.microsoft.com/office/drawing/2014/chart" uri="{C3380CC4-5D6E-409C-BE32-E72D297353CC}">
              <c16:uniqueId val="{00000008-17F2-4146-A528-C95A3FF75FFD}"/>
            </c:ext>
          </c:extLst>
        </c:ser>
        <c:dLbls>
          <c:dLblPos val="bestFit"/>
          <c:showLegendKey val="0"/>
          <c:showVal val="1"/>
          <c:showCatName val="0"/>
          <c:showSerName val="0"/>
          <c:showPercent val="0"/>
          <c:showBubbleSize val="0"/>
          <c:showLeaderLines val="1"/>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59502759680697"/>
          <c:y val="0.20454573764632719"/>
          <c:w val="0.59380724152653253"/>
          <c:h val="0.73271752696454162"/>
        </c:manualLayout>
      </c:layout>
      <c:doughnutChart>
        <c:varyColors val="1"/>
        <c:ser>
          <c:idx val="0"/>
          <c:order val="0"/>
          <c:tx>
            <c:strRef>
              <c:f>PAACC!$A$154</c:f>
              <c:strCache>
                <c:ptCount val="1"/>
                <c:pt idx="0">
                  <c:v>Fill</c:v>
                </c:pt>
              </c:strCache>
            </c:strRef>
          </c:tx>
          <c:explosion val="1"/>
          <c:dPt>
            <c:idx val="0"/>
            <c:bubble3D val="0"/>
            <c:spPr>
              <a:solidFill>
                <a:schemeClr val="tx2">
                  <a:lumMod val="20000"/>
                  <a:lumOff val="80000"/>
                </a:schemeClr>
              </a:solidFill>
              <a:ln w="19050">
                <a:solidFill>
                  <a:schemeClr val="lt1"/>
                </a:solidFill>
              </a:ln>
              <a:effectLst/>
            </c:spPr>
            <c:extLst>
              <c:ext xmlns:c16="http://schemas.microsoft.com/office/drawing/2014/chart" uri="{C3380CC4-5D6E-409C-BE32-E72D297353CC}">
                <c16:uniqueId val="{00000001-C41D-43CF-BA52-C77D056801D9}"/>
              </c:ext>
            </c:extLst>
          </c:dPt>
          <c:dPt>
            <c:idx val="1"/>
            <c:bubble3D val="0"/>
            <c:spPr>
              <a:solidFill>
                <a:srgbClr val="00B050"/>
              </a:solidFill>
              <a:ln w="19050">
                <a:solidFill>
                  <a:schemeClr val="lt1"/>
                </a:solidFill>
              </a:ln>
              <a:effectLst/>
            </c:spPr>
            <c:extLst>
              <c:ext xmlns:c16="http://schemas.microsoft.com/office/drawing/2014/chart" uri="{C3380CC4-5D6E-409C-BE32-E72D297353CC}">
                <c16:uniqueId val="{00000003-C41D-43CF-BA52-C77D056801D9}"/>
              </c:ext>
            </c:extLst>
          </c:dPt>
          <c:cat>
            <c:strRef>
              <c:f>PAACC!$A$9:$A$10</c:f>
              <c:strCache>
                <c:ptCount val="2"/>
                <c:pt idx="0">
                  <c:v>Remainder</c:v>
                </c:pt>
                <c:pt idx="1">
                  <c:v>Percentage</c:v>
                </c:pt>
              </c:strCache>
            </c:strRef>
          </c:cat>
          <c:val>
            <c:numRef>
              <c:f>PAACC!$B$155:$B$156</c:f>
              <c:numCache>
                <c:formatCode>0%</c:formatCode>
                <c:ptCount val="2"/>
                <c:pt idx="0">
                  <c:v>0.51</c:v>
                </c:pt>
                <c:pt idx="1">
                  <c:v>0.49</c:v>
                </c:pt>
              </c:numCache>
            </c:numRef>
          </c:val>
          <c:extLst>
            <c:ext xmlns:c16="http://schemas.microsoft.com/office/drawing/2014/chart" uri="{C3380CC4-5D6E-409C-BE32-E72D297353CC}">
              <c16:uniqueId val="{00000004-C41D-43CF-BA52-C77D056801D9}"/>
            </c:ext>
          </c:extLst>
        </c:ser>
        <c:dLbls>
          <c:showLegendKey val="0"/>
          <c:showVal val="0"/>
          <c:showCatName val="0"/>
          <c:showSerName val="0"/>
          <c:showPercent val="0"/>
          <c:showBubbleSize val="0"/>
          <c:showLeaderLines val="1"/>
        </c:dLbls>
        <c:firstSliceAng val="0"/>
        <c:holeSize val="74"/>
      </c:doughnutChart>
      <c:scatterChart>
        <c:scatterStyle val="lineMarker"/>
        <c:varyColors val="0"/>
        <c:ser>
          <c:idx val="1"/>
          <c:order val="1"/>
          <c:tx>
            <c:strRef>
              <c:f>PAACC!$A$158</c:f>
              <c:strCache>
                <c:ptCount val="1"/>
                <c:pt idx="0">
                  <c:v>End points</c:v>
                </c:pt>
              </c:strCache>
            </c:strRef>
          </c:tx>
          <c:spPr>
            <a:ln w="25400" cap="rnd">
              <a:noFill/>
              <a:round/>
            </a:ln>
            <a:effectLst/>
          </c:spPr>
          <c:marker>
            <c:symbol val="circle"/>
            <c:size val="30"/>
            <c:spPr>
              <a:solidFill>
                <a:srgbClr val="00B050"/>
              </a:solidFill>
              <a:ln w="9525">
                <a:noFill/>
              </a:ln>
              <a:effectLst/>
            </c:spPr>
          </c:marker>
          <c:xVal>
            <c:numRef>
              <c:f>PAACC!$A$160:$A$161</c:f>
              <c:numCache>
                <c:formatCode>General</c:formatCode>
                <c:ptCount val="2"/>
                <c:pt idx="0">
                  <c:v>0</c:v>
                </c:pt>
                <c:pt idx="1">
                  <c:v>-8.941763668725522E-2</c:v>
                </c:pt>
              </c:numCache>
            </c:numRef>
          </c:xVal>
          <c:yVal>
            <c:numRef>
              <c:f>PAACC!$B$160:$B$161</c:f>
              <c:numCache>
                <c:formatCode>General</c:formatCode>
                <c:ptCount val="2"/>
                <c:pt idx="0">
                  <c:v>1</c:v>
                </c:pt>
                <c:pt idx="1">
                  <c:v>-0.99599421998788029</c:v>
                </c:pt>
              </c:numCache>
            </c:numRef>
          </c:yVal>
          <c:smooth val="0"/>
          <c:extLst>
            <c:ext xmlns:c16="http://schemas.microsoft.com/office/drawing/2014/chart" uri="{C3380CC4-5D6E-409C-BE32-E72D297353CC}">
              <c16:uniqueId val="{00000005-C41D-43CF-BA52-C77D056801D9}"/>
            </c:ext>
          </c:extLst>
        </c:ser>
        <c:dLbls>
          <c:showLegendKey val="0"/>
          <c:showVal val="0"/>
          <c:showCatName val="0"/>
          <c:showSerName val="0"/>
          <c:showPercent val="0"/>
          <c:showBubbleSize val="0"/>
        </c:dLbls>
        <c:axId val="225056256"/>
        <c:axId val="225054080"/>
      </c:scatterChart>
      <c:valAx>
        <c:axId val="225054080"/>
        <c:scaling>
          <c:orientation val="minMax"/>
          <c:max val="1.1500000000000001"/>
          <c:min val="-1.1500000000000001"/>
        </c:scaling>
        <c:delete val="1"/>
        <c:axPos val="l"/>
        <c:numFmt formatCode="General" sourceLinked="1"/>
        <c:majorTickMark val="out"/>
        <c:minorTickMark val="none"/>
        <c:tickLblPos val="nextTo"/>
        <c:crossAx val="225056256"/>
        <c:crosses val="autoZero"/>
        <c:crossBetween val="midCat"/>
      </c:valAx>
      <c:valAx>
        <c:axId val="225056256"/>
        <c:scaling>
          <c:orientation val="minMax"/>
          <c:max val="1.1500000000000001"/>
          <c:min val="-1.1500000000000001"/>
        </c:scaling>
        <c:delete val="1"/>
        <c:axPos val="b"/>
        <c:numFmt formatCode="General" sourceLinked="1"/>
        <c:majorTickMark val="out"/>
        <c:minorTickMark val="none"/>
        <c:tickLblPos val="nextTo"/>
        <c:crossAx val="22505408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CO"/>
              <a:t>INVESTIGACIÓN</a:t>
            </a:r>
          </a:p>
        </c:rich>
      </c:tx>
      <c:layout>
        <c:manualLayout>
          <c:xMode val="edge"/>
          <c:yMode val="edge"/>
          <c:x val="0.25622462962962961"/>
          <c:y val="0.1411111111111111"/>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Gráficos!$C$40</c:f>
              <c:strCache>
                <c:ptCount val="1"/>
                <c:pt idx="0">
                  <c:v>INVESTIGACIÓN</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5D16-4D7A-97F7-6D53EC380840}"/>
              </c:ext>
            </c:extLst>
          </c:dPt>
          <c:dPt>
            <c:idx val="1"/>
            <c:bubble3D val="0"/>
            <c:spPr>
              <a:solidFill>
                <a:srgbClr val="FF1919"/>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5D16-4D7A-97F7-6D53EC380840}"/>
              </c:ext>
            </c:extLst>
          </c:dPt>
          <c:dPt>
            <c:idx val="2"/>
            <c:bubble3D val="0"/>
            <c:spPr>
              <a:solidFill>
                <a:srgbClr val="92D05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5D16-4D7A-97F7-6D53EC380840}"/>
              </c:ext>
            </c:extLst>
          </c:dPt>
          <c:dPt>
            <c:idx val="3"/>
            <c:bubble3D val="0"/>
            <c:spPr>
              <a:solidFill>
                <a:srgbClr val="FFC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5D16-4D7A-97F7-6D53EC380840}"/>
              </c:ext>
            </c:extLst>
          </c:dPt>
          <c:dLbls>
            <c:dLbl>
              <c:idx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1-5D16-4D7A-97F7-6D53EC380840}"/>
                </c:ext>
              </c:extLst>
            </c:dLbl>
            <c:dLbl>
              <c:idx val="1"/>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3-5D16-4D7A-97F7-6D53EC380840}"/>
                </c:ext>
              </c:extLst>
            </c:dLbl>
            <c:dLbl>
              <c:idx val="2"/>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5-5D16-4D7A-97F7-6D53EC380840}"/>
                </c:ext>
              </c:extLst>
            </c:dLbl>
            <c:dLbl>
              <c:idx val="3"/>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7-5D16-4D7A-97F7-6D53EC380840}"/>
                </c:ext>
              </c:extLst>
            </c:dLbl>
            <c:spPr>
              <a:noFill/>
              <a:ln>
                <a:noFill/>
              </a:ln>
              <a:effectLst/>
            </c:sp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Gráficos!$D$29:$G$29</c:f>
              <c:strCache>
                <c:ptCount val="4"/>
                <c:pt idx="0">
                  <c:v>INCONCLUSO</c:v>
                </c:pt>
                <c:pt idx="1">
                  <c:v>INSATISFACTORIO</c:v>
                </c:pt>
                <c:pt idx="2">
                  <c:v>SATISFACTORIO</c:v>
                </c:pt>
                <c:pt idx="3">
                  <c:v>ALERTA</c:v>
                </c:pt>
              </c:strCache>
            </c:strRef>
          </c:cat>
          <c:val>
            <c:numRef>
              <c:f>Gráficos!$D$40:$G$40</c:f>
              <c:numCache>
                <c:formatCode>General</c:formatCode>
                <c:ptCount val="4"/>
                <c:pt idx="1">
                  <c:v>2</c:v>
                </c:pt>
                <c:pt idx="2">
                  <c:v>1</c:v>
                </c:pt>
              </c:numCache>
            </c:numRef>
          </c:val>
          <c:extLst>
            <c:ext xmlns:c16="http://schemas.microsoft.com/office/drawing/2014/chart" uri="{C3380CC4-5D6E-409C-BE32-E72D297353CC}">
              <c16:uniqueId val="{00000008-5D16-4D7A-97F7-6D53EC380840}"/>
            </c:ext>
          </c:extLst>
        </c:ser>
        <c:dLbls>
          <c:dLblPos val="bestFit"/>
          <c:showLegendKey val="0"/>
          <c:showVal val="1"/>
          <c:showCatName val="0"/>
          <c:showSerName val="0"/>
          <c:showPercent val="0"/>
          <c:showBubbleSize val="0"/>
          <c:showLeaderLines val="1"/>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CO"/>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CO"/>
              <a:t>COMUNICACIONES</a:t>
            </a:r>
          </a:p>
        </c:rich>
      </c:tx>
      <c:layout>
        <c:manualLayout>
          <c:xMode val="edge"/>
          <c:yMode val="edge"/>
          <c:x val="0.25341407407407407"/>
          <c:y val="0.1411111111111111"/>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Gráficos!$C$42</c:f>
              <c:strCache>
                <c:ptCount val="1"/>
                <c:pt idx="0">
                  <c:v>COMUNICACIONES</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8DA9-4C60-871C-2090C4AC7D2A}"/>
              </c:ext>
            </c:extLst>
          </c:dPt>
          <c:dPt>
            <c:idx val="1"/>
            <c:bubble3D val="0"/>
            <c:spPr>
              <a:solidFill>
                <a:srgbClr val="FF1919"/>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8DA9-4C60-871C-2090C4AC7D2A}"/>
              </c:ext>
            </c:extLst>
          </c:dPt>
          <c:dPt>
            <c:idx val="2"/>
            <c:bubble3D val="0"/>
            <c:spPr>
              <a:solidFill>
                <a:srgbClr val="92D05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8DA9-4C60-871C-2090C4AC7D2A}"/>
              </c:ext>
            </c:extLst>
          </c:dPt>
          <c:dPt>
            <c:idx val="3"/>
            <c:bubble3D val="0"/>
            <c:spPr>
              <a:solidFill>
                <a:srgbClr val="FFC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8DA9-4C60-871C-2090C4AC7D2A}"/>
              </c:ext>
            </c:extLst>
          </c:dPt>
          <c:dLbls>
            <c:dLbl>
              <c:idx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1-8DA9-4C60-871C-2090C4AC7D2A}"/>
                </c:ext>
              </c:extLst>
            </c:dLbl>
            <c:dLbl>
              <c:idx val="1"/>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3-8DA9-4C60-871C-2090C4AC7D2A}"/>
                </c:ext>
              </c:extLst>
            </c:dLbl>
            <c:dLbl>
              <c:idx val="2"/>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5-8DA9-4C60-871C-2090C4AC7D2A}"/>
                </c:ext>
              </c:extLst>
            </c:dLbl>
            <c:dLbl>
              <c:idx val="3"/>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7-8DA9-4C60-871C-2090C4AC7D2A}"/>
                </c:ext>
              </c:extLst>
            </c:dLbl>
            <c:spPr>
              <a:noFill/>
              <a:ln>
                <a:noFill/>
              </a:ln>
              <a:effectLst/>
            </c:sp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Gráficos!$D$29:$G$29</c:f>
              <c:strCache>
                <c:ptCount val="4"/>
                <c:pt idx="0">
                  <c:v>INCONCLUSO</c:v>
                </c:pt>
                <c:pt idx="1">
                  <c:v>INSATISFACTORIO</c:v>
                </c:pt>
                <c:pt idx="2">
                  <c:v>SATISFACTORIO</c:v>
                </c:pt>
                <c:pt idx="3">
                  <c:v>ALERTA</c:v>
                </c:pt>
              </c:strCache>
            </c:strRef>
          </c:cat>
          <c:val>
            <c:numRef>
              <c:f>Gráficos!$D$42:$G$42</c:f>
              <c:numCache>
                <c:formatCode>General</c:formatCode>
                <c:ptCount val="4"/>
                <c:pt idx="2">
                  <c:v>5</c:v>
                </c:pt>
              </c:numCache>
            </c:numRef>
          </c:val>
          <c:extLst>
            <c:ext xmlns:c16="http://schemas.microsoft.com/office/drawing/2014/chart" uri="{C3380CC4-5D6E-409C-BE32-E72D297353CC}">
              <c16:uniqueId val="{00000008-8DA9-4C60-871C-2090C4AC7D2A}"/>
            </c:ext>
          </c:extLst>
        </c:ser>
        <c:dLbls>
          <c:dLblPos val="bestFit"/>
          <c:showLegendKey val="0"/>
          <c:showVal val="1"/>
          <c:showCatName val="0"/>
          <c:showSerName val="0"/>
          <c:showPercent val="0"/>
          <c:showBubbleSize val="0"/>
          <c:showLeaderLines val="1"/>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CO"/>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CO"/>
              <a:t>DISCIPLINARIO</a:t>
            </a:r>
          </a:p>
        </c:rich>
      </c:tx>
      <c:layout>
        <c:manualLayout>
          <c:xMode val="edge"/>
          <c:yMode val="edge"/>
          <c:x val="0.28301222222222222"/>
          <c:y val="0.1446388888888889"/>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Gráficos!$C$43</c:f>
              <c:strCache>
                <c:ptCount val="1"/>
                <c:pt idx="0">
                  <c:v>DISCIPLINARIO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3554-4D6D-9B2F-5DE95DFF402C}"/>
              </c:ext>
            </c:extLst>
          </c:dPt>
          <c:dPt>
            <c:idx val="1"/>
            <c:bubble3D val="0"/>
            <c:spPr>
              <a:solidFill>
                <a:srgbClr val="FF1919"/>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3554-4D6D-9B2F-5DE95DFF402C}"/>
              </c:ext>
            </c:extLst>
          </c:dPt>
          <c:dPt>
            <c:idx val="2"/>
            <c:bubble3D val="0"/>
            <c:spPr>
              <a:solidFill>
                <a:srgbClr val="92D05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3554-4D6D-9B2F-5DE95DFF402C}"/>
              </c:ext>
            </c:extLst>
          </c:dPt>
          <c:dPt>
            <c:idx val="3"/>
            <c:bubble3D val="0"/>
            <c:spPr>
              <a:solidFill>
                <a:srgbClr val="FFC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3554-4D6D-9B2F-5DE95DFF402C}"/>
              </c:ext>
            </c:extLst>
          </c:dPt>
          <c:dLbls>
            <c:dLbl>
              <c:idx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1-3554-4D6D-9B2F-5DE95DFF402C}"/>
                </c:ext>
              </c:extLst>
            </c:dLbl>
            <c:dLbl>
              <c:idx val="1"/>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3-3554-4D6D-9B2F-5DE95DFF402C}"/>
                </c:ext>
              </c:extLst>
            </c:dLbl>
            <c:dLbl>
              <c:idx val="2"/>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5-3554-4D6D-9B2F-5DE95DFF402C}"/>
                </c:ext>
              </c:extLst>
            </c:dLbl>
            <c:dLbl>
              <c:idx val="3"/>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7-3554-4D6D-9B2F-5DE95DFF402C}"/>
                </c:ext>
              </c:extLst>
            </c:dLbl>
            <c:spPr>
              <a:noFill/>
              <a:ln>
                <a:noFill/>
              </a:ln>
              <a:effectLst/>
            </c:sp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Gráficos!$D$29:$G$29</c:f>
              <c:strCache>
                <c:ptCount val="4"/>
                <c:pt idx="0">
                  <c:v>INCONCLUSO</c:v>
                </c:pt>
                <c:pt idx="1">
                  <c:v>INSATISFACTORIO</c:v>
                </c:pt>
                <c:pt idx="2">
                  <c:v>SATISFACTORIO</c:v>
                </c:pt>
                <c:pt idx="3">
                  <c:v>ALERTA</c:v>
                </c:pt>
              </c:strCache>
            </c:strRef>
          </c:cat>
          <c:val>
            <c:numRef>
              <c:f>Gráficos!$D$43:$G$43</c:f>
              <c:numCache>
                <c:formatCode>General</c:formatCode>
                <c:ptCount val="4"/>
                <c:pt idx="0">
                  <c:v>1</c:v>
                </c:pt>
                <c:pt idx="1">
                  <c:v>1</c:v>
                </c:pt>
                <c:pt idx="2">
                  <c:v>1</c:v>
                </c:pt>
              </c:numCache>
            </c:numRef>
          </c:val>
          <c:extLst>
            <c:ext xmlns:c16="http://schemas.microsoft.com/office/drawing/2014/chart" uri="{C3380CC4-5D6E-409C-BE32-E72D297353CC}">
              <c16:uniqueId val="{00000008-3554-4D6D-9B2F-5DE95DFF402C}"/>
            </c:ext>
          </c:extLst>
        </c:ser>
        <c:dLbls>
          <c:dLblPos val="bestFit"/>
          <c:showLegendKey val="0"/>
          <c:showVal val="1"/>
          <c:showCatName val="0"/>
          <c:showSerName val="0"/>
          <c:showPercent val="0"/>
          <c:showBubbleSize val="0"/>
          <c:showLeaderLines val="1"/>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CO"/>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CO"/>
              <a:t>FINANCIERO</a:t>
            </a:r>
          </a:p>
        </c:rich>
      </c:tx>
      <c:layout>
        <c:manualLayout>
          <c:xMode val="edge"/>
          <c:yMode val="edge"/>
          <c:x val="0.29703518518518518"/>
          <c:y val="0.1411111111111111"/>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Gráficos!$C$44</c:f>
              <c:strCache>
                <c:ptCount val="1"/>
                <c:pt idx="0">
                  <c:v>FINANCIERO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46FC-4E25-A243-39F0E4079217}"/>
              </c:ext>
            </c:extLst>
          </c:dPt>
          <c:dPt>
            <c:idx val="1"/>
            <c:bubble3D val="0"/>
            <c:spPr>
              <a:solidFill>
                <a:srgbClr val="FF1919"/>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46FC-4E25-A243-39F0E4079217}"/>
              </c:ext>
            </c:extLst>
          </c:dPt>
          <c:dPt>
            <c:idx val="2"/>
            <c:bubble3D val="0"/>
            <c:spPr>
              <a:solidFill>
                <a:srgbClr val="92D05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46FC-4E25-A243-39F0E4079217}"/>
              </c:ext>
            </c:extLst>
          </c:dPt>
          <c:dPt>
            <c:idx val="3"/>
            <c:bubble3D val="0"/>
            <c:spPr>
              <a:solidFill>
                <a:srgbClr val="FFC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46FC-4E25-A243-39F0E4079217}"/>
              </c:ext>
            </c:extLst>
          </c:dPt>
          <c:dLbls>
            <c:dLbl>
              <c:idx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1-46FC-4E25-A243-39F0E4079217}"/>
                </c:ext>
              </c:extLst>
            </c:dLbl>
            <c:dLbl>
              <c:idx val="1"/>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3-46FC-4E25-A243-39F0E4079217}"/>
                </c:ext>
              </c:extLst>
            </c:dLbl>
            <c:dLbl>
              <c:idx val="2"/>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5-46FC-4E25-A243-39F0E4079217}"/>
                </c:ext>
              </c:extLst>
            </c:dLbl>
            <c:dLbl>
              <c:idx val="3"/>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7-46FC-4E25-A243-39F0E4079217}"/>
                </c:ext>
              </c:extLst>
            </c:dLbl>
            <c:spPr>
              <a:noFill/>
              <a:ln>
                <a:noFill/>
              </a:ln>
              <a:effectLst/>
            </c:sp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Gráficos!$D$29:$G$29</c:f>
              <c:strCache>
                <c:ptCount val="4"/>
                <c:pt idx="0">
                  <c:v>INCONCLUSO</c:v>
                </c:pt>
                <c:pt idx="1">
                  <c:v>INSATISFACTORIO</c:v>
                </c:pt>
                <c:pt idx="2">
                  <c:v>SATISFACTORIO</c:v>
                </c:pt>
                <c:pt idx="3">
                  <c:v>ALERTA</c:v>
                </c:pt>
              </c:strCache>
            </c:strRef>
          </c:cat>
          <c:val>
            <c:numRef>
              <c:f>Gráficos!$D$44:$G$44</c:f>
              <c:numCache>
                <c:formatCode>General</c:formatCode>
                <c:ptCount val="4"/>
                <c:pt idx="1">
                  <c:v>1</c:v>
                </c:pt>
                <c:pt idx="2">
                  <c:v>2</c:v>
                </c:pt>
              </c:numCache>
            </c:numRef>
          </c:val>
          <c:extLst>
            <c:ext xmlns:c16="http://schemas.microsoft.com/office/drawing/2014/chart" uri="{C3380CC4-5D6E-409C-BE32-E72D297353CC}">
              <c16:uniqueId val="{00000008-46FC-4E25-A243-39F0E4079217}"/>
            </c:ext>
          </c:extLst>
        </c:ser>
        <c:dLbls>
          <c:dLblPos val="bestFit"/>
          <c:showLegendKey val="0"/>
          <c:showVal val="1"/>
          <c:showCatName val="0"/>
          <c:showSerName val="0"/>
          <c:showPercent val="0"/>
          <c:showBubbleSize val="0"/>
          <c:showLeaderLines val="1"/>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CO"/>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CO"/>
              <a:t>GESTIÓN DOCUMENTAL</a:t>
            </a:r>
          </a:p>
        </c:rich>
      </c:tx>
      <c:layout>
        <c:manualLayout>
          <c:xMode val="edge"/>
          <c:yMode val="edge"/>
          <c:x val="0.21109259259259258"/>
          <c:y val="0.1446388888888889"/>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Gráficos!$C$45</c:f>
              <c:strCache>
                <c:ptCount val="1"/>
                <c:pt idx="0">
                  <c:v>GESTIÓN DOCUMENTAL</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1EDC-41AE-AB46-F0DB926C602C}"/>
              </c:ext>
            </c:extLst>
          </c:dPt>
          <c:dPt>
            <c:idx val="1"/>
            <c:bubble3D val="0"/>
            <c:spPr>
              <a:solidFill>
                <a:srgbClr val="FF1919"/>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1EDC-41AE-AB46-F0DB926C602C}"/>
              </c:ext>
            </c:extLst>
          </c:dPt>
          <c:dPt>
            <c:idx val="2"/>
            <c:bubble3D val="0"/>
            <c:spPr>
              <a:solidFill>
                <a:srgbClr val="92D05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1EDC-41AE-AB46-F0DB926C602C}"/>
              </c:ext>
            </c:extLst>
          </c:dPt>
          <c:dPt>
            <c:idx val="3"/>
            <c:bubble3D val="0"/>
            <c:spPr>
              <a:solidFill>
                <a:srgbClr val="FFC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1EDC-41AE-AB46-F0DB926C602C}"/>
              </c:ext>
            </c:extLst>
          </c:dPt>
          <c:dLbls>
            <c:dLbl>
              <c:idx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1-1EDC-41AE-AB46-F0DB926C602C}"/>
                </c:ext>
              </c:extLst>
            </c:dLbl>
            <c:dLbl>
              <c:idx val="1"/>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3-1EDC-41AE-AB46-F0DB926C602C}"/>
                </c:ext>
              </c:extLst>
            </c:dLbl>
            <c:dLbl>
              <c:idx val="2"/>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5-1EDC-41AE-AB46-F0DB926C602C}"/>
                </c:ext>
              </c:extLst>
            </c:dLbl>
            <c:dLbl>
              <c:idx val="3"/>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7-1EDC-41AE-AB46-F0DB926C602C}"/>
                </c:ext>
              </c:extLst>
            </c:dLbl>
            <c:spPr>
              <a:noFill/>
              <a:ln>
                <a:noFill/>
              </a:ln>
              <a:effectLst/>
            </c:sp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Gráficos!$D$29:$G$29</c:f>
              <c:strCache>
                <c:ptCount val="4"/>
                <c:pt idx="0">
                  <c:v>INCONCLUSO</c:v>
                </c:pt>
                <c:pt idx="1">
                  <c:v>INSATISFACTORIO</c:v>
                </c:pt>
                <c:pt idx="2">
                  <c:v>SATISFACTORIO</c:v>
                </c:pt>
                <c:pt idx="3">
                  <c:v>ALERTA</c:v>
                </c:pt>
              </c:strCache>
            </c:strRef>
          </c:cat>
          <c:val>
            <c:numRef>
              <c:f>Gráficos!$D$45:$G$45</c:f>
              <c:numCache>
                <c:formatCode>General</c:formatCode>
                <c:ptCount val="4"/>
                <c:pt idx="1">
                  <c:v>2</c:v>
                </c:pt>
                <c:pt idx="2">
                  <c:v>4</c:v>
                </c:pt>
              </c:numCache>
            </c:numRef>
          </c:val>
          <c:extLst>
            <c:ext xmlns:c16="http://schemas.microsoft.com/office/drawing/2014/chart" uri="{C3380CC4-5D6E-409C-BE32-E72D297353CC}">
              <c16:uniqueId val="{00000008-1EDC-41AE-AB46-F0DB926C602C}"/>
            </c:ext>
          </c:extLst>
        </c:ser>
        <c:dLbls>
          <c:dLblPos val="bestFit"/>
          <c:showLegendKey val="0"/>
          <c:showVal val="1"/>
          <c:showCatName val="0"/>
          <c:showSerName val="0"/>
          <c:showPercent val="0"/>
          <c:showBubbleSize val="0"/>
          <c:showLeaderLines val="1"/>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CO"/>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CO"/>
              <a:t>INFRAESTRUCTURA</a:t>
            </a:r>
          </a:p>
        </c:rich>
      </c:tx>
      <c:layout>
        <c:manualLayout>
          <c:xMode val="edge"/>
          <c:yMode val="edge"/>
          <c:x val="0.26139277777777781"/>
          <c:y val="0.13052777777777777"/>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Gráficos!$C$46</c:f>
              <c:strCache>
                <c:ptCount val="1"/>
                <c:pt idx="0">
                  <c:v>INFRAESTRUCTURA</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D0D5-4D05-BFDB-820AC0B0A8C6}"/>
              </c:ext>
            </c:extLst>
          </c:dPt>
          <c:dPt>
            <c:idx val="1"/>
            <c:bubble3D val="0"/>
            <c:spPr>
              <a:solidFill>
                <a:srgbClr val="FF1919"/>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D0D5-4D05-BFDB-820AC0B0A8C6}"/>
              </c:ext>
            </c:extLst>
          </c:dPt>
          <c:dPt>
            <c:idx val="2"/>
            <c:bubble3D val="0"/>
            <c:spPr>
              <a:solidFill>
                <a:srgbClr val="92D05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D0D5-4D05-BFDB-820AC0B0A8C6}"/>
              </c:ext>
            </c:extLst>
          </c:dPt>
          <c:dPt>
            <c:idx val="3"/>
            <c:bubble3D val="0"/>
            <c:spPr>
              <a:solidFill>
                <a:srgbClr val="FFC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D0D5-4D05-BFDB-820AC0B0A8C6}"/>
              </c:ext>
            </c:extLst>
          </c:dPt>
          <c:dLbls>
            <c:dLbl>
              <c:idx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1-D0D5-4D05-BFDB-820AC0B0A8C6}"/>
                </c:ext>
              </c:extLst>
            </c:dLbl>
            <c:dLbl>
              <c:idx val="1"/>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3-D0D5-4D05-BFDB-820AC0B0A8C6}"/>
                </c:ext>
              </c:extLst>
            </c:dLbl>
            <c:dLbl>
              <c:idx val="2"/>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5-D0D5-4D05-BFDB-820AC0B0A8C6}"/>
                </c:ext>
              </c:extLst>
            </c:dLbl>
            <c:dLbl>
              <c:idx val="3"/>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7-D0D5-4D05-BFDB-820AC0B0A8C6}"/>
                </c:ext>
              </c:extLst>
            </c:dLbl>
            <c:spPr>
              <a:noFill/>
              <a:ln>
                <a:noFill/>
              </a:ln>
              <a:effectLst/>
            </c:sp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Gráficos!$D$29:$G$29</c:f>
              <c:strCache>
                <c:ptCount val="4"/>
                <c:pt idx="0">
                  <c:v>INCONCLUSO</c:v>
                </c:pt>
                <c:pt idx="1">
                  <c:v>INSATISFACTORIO</c:v>
                </c:pt>
                <c:pt idx="2">
                  <c:v>SATISFACTORIO</c:v>
                </c:pt>
                <c:pt idx="3">
                  <c:v>ALERTA</c:v>
                </c:pt>
              </c:strCache>
            </c:strRef>
          </c:cat>
          <c:val>
            <c:numRef>
              <c:f>Gráficos!$D$46:$G$46</c:f>
              <c:numCache>
                <c:formatCode>General</c:formatCode>
                <c:ptCount val="4"/>
                <c:pt idx="1">
                  <c:v>6</c:v>
                </c:pt>
              </c:numCache>
            </c:numRef>
          </c:val>
          <c:extLst>
            <c:ext xmlns:c16="http://schemas.microsoft.com/office/drawing/2014/chart" uri="{C3380CC4-5D6E-409C-BE32-E72D297353CC}">
              <c16:uniqueId val="{00000008-D0D5-4D05-BFDB-820AC0B0A8C6}"/>
            </c:ext>
          </c:extLst>
        </c:ser>
        <c:dLbls>
          <c:dLblPos val="bestFit"/>
          <c:showLegendKey val="0"/>
          <c:showVal val="1"/>
          <c:showCatName val="0"/>
          <c:showSerName val="0"/>
          <c:showPercent val="0"/>
          <c:showBubbleSize val="0"/>
          <c:showLeaderLines val="1"/>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CO"/>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CO"/>
              <a:t>SERVICIO AL CIUDADANO</a:t>
            </a:r>
          </a:p>
        </c:rich>
      </c:tx>
      <c:layout>
        <c:manualLayout>
          <c:xMode val="edge"/>
          <c:yMode val="edge"/>
          <c:x val="0.21012833333333333"/>
          <c:y val="0.127"/>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Gráficos!$C$47</c:f>
              <c:strCache>
                <c:ptCount val="1"/>
                <c:pt idx="0">
                  <c:v>SERVICIO AL CIUDADANO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8A32-4B45-8876-5879A1318BBF}"/>
              </c:ext>
            </c:extLst>
          </c:dPt>
          <c:dPt>
            <c:idx val="1"/>
            <c:bubble3D val="0"/>
            <c:spPr>
              <a:solidFill>
                <a:srgbClr val="FF1919"/>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8A32-4B45-8876-5879A1318BBF}"/>
              </c:ext>
            </c:extLst>
          </c:dPt>
          <c:dPt>
            <c:idx val="2"/>
            <c:bubble3D val="0"/>
            <c:spPr>
              <a:solidFill>
                <a:srgbClr val="92D05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8A32-4B45-8876-5879A1318BBF}"/>
              </c:ext>
            </c:extLst>
          </c:dPt>
          <c:dPt>
            <c:idx val="3"/>
            <c:bubble3D val="0"/>
            <c:spPr>
              <a:solidFill>
                <a:srgbClr val="FFC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8A32-4B45-8876-5879A1318BBF}"/>
              </c:ext>
            </c:extLst>
          </c:dPt>
          <c:dLbls>
            <c:dLbl>
              <c:idx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1-8A32-4B45-8876-5879A1318BBF}"/>
                </c:ext>
              </c:extLst>
            </c:dLbl>
            <c:dLbl>
              <c:idx val="1"/>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3-8A32-4B45-8876-5879A1318BBF}"/>
                </c:ext>
              </c:extLst>
            </c:dLbl>
            <c:dLbl>
              <c:idx val="2"/>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5-8A32-4B45-8876-5879A1318BBF}"/>
                </c:ext>
              </c:extLst>
            </c:dLbl>
            <c:dLbl>
              <c:idx val="3"/>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7-8A32-4B45-8876-5879A1318BBF}"/>
                </c:ext>
              </c:extLst>
            </c:dLbl>
            <c:spPr>
              <a:noFill/>
              <a:ln>
                <a:noFill/>
              </a:ln>
              <a:effectLst/>
            </c:sp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Gráficos!$D$29:$G$29</c:f>
              <c:strCache>
                <c:ptCount val="4"/>
                <c:pt idx="0">
                  <c:v>INCONCLUSO</c:v>
                </c:pt>
                <c:pt idx="1">
                  <c:v>INSATISFACTORIO</c:v>
                </c:pt>
                <c:pt idx="2">
                  <c:v>SATISFACTORIO</c:v>
                </c:pt>
                <c:pt idx="3">
                  <c:v>ALERTA</c:v>
                </c:pt>
              </c:strCache>
            </c:strRef>
          </c:cat>
          <c:val>
            <c:numRef>
              <c:f>Gráficos!$D$47:$G$47</c:f>
              <c:numCache>
                <c:formatCode>General</c:formatCode>
                <c:ptCount val="4"/>
                <c:pt idx="1">
                  <c:v>1</c:v>
                </c:pt>
                <c:pt idx="2">
                  <c:v>2</c:v>
                </c:pt>
                <c:pt idx="3">
                  <c:v>3</c:v>
                </c:pt>
              </c:numCache>
            </c:numRef>
          </c:val>
          <c:extLst>
            <c:ext xmlns:c16="http://schemas.microsoft.com/office/drawing/2014/chart" uri="{C3380CC4-5D6E-409C-BE32-E72D297353CC}">
              <c16:uniqueId val="{00000008-8A32-4B45-8876-5879A1318BBF}"/>
            </c:ext>
          </c:extLst>
        </c:ser>
        <c:dLbls>
          <c:dLblPos val="bestFit"/>
          <c:showLegendKey val="0"/>
          <c:showVal val="1"/>
          <c:showCatName val="0"/>
          <c:showSerName val="0"/>
          <c:showPercent val="0"/>
          <c:showBubbleSize val="0"/>
          <c:showLeaderLines val="1"/>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CO"/>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CO"/>
              <a:t>TALENTO HUMANO</a:t>
            </a:r>
          </a:p>
        </c:rich>
      </c:tx>
      <c:layout>
        <c:manualLayout>
          <c:xMode val="edge"/>
          <c:yMode val="edge"/>
          <c:x val="0.24250740740740739"/>
          <c:y val="0.13405555555555557"/>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Gráficos!$C$48</c:f>
              <c:strCache>
                <c:ptCount val="1"/>
                <c:pt idx="0">
                  <c:v>TALENTO HUMANO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A88-4E75-A3C8-9703C9BBD2E1}"/>
              </c:ext>
            </c:extLst>
          </c:dPt>
          <c:dPt>
            <c:idx val="1"/>
            <c:bubble3D val="0"/>
            <c:spPr>
              <a:solidFill>
                <a:srgbClr val="FF1919"/>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A88-4E75-A3C8-9703C9BBD2E1}"/>
              </c:ext>
            </c:extLst>
          </c:dPt>
          <c:dPt>
            <c:idx val="2"/>
            <c:bubble3D val="0"/>
            <c:spPr>
              <a:solidFill>
                <a:srgbClr val="92D05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EA88-4E75-A3C8-9703C9BBD2E1}"/>
              </c:ext>
            </c:extLst>
          </c:dPt>
          <c:dPt>
            <c:idx val="3"/>
            <c:bubble3D val="0"/>
            <c:spPr>
              <a:solidFill>
                <a:srgbClr val="FFC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EA88-4E75-A3C8-9703C9BBD2E1}"/>
              </c:ext>
            </c:extLst>
          </c:dPt>
          <c:dLbls>
            <c:dLbl>
              <c:idx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1-EA88-4E75-A3C8-9703C9BBD2E1}"/>
                </c:ext>
              </c:extLst>
            </c:dLbl>
            <c:dLbl>
              <c:idx val="1"/>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3-EA88-4E75-A3C8-9703C9BBD2E1}"/>
                </c:ext>
              </c:extLst>
            </c:dLbl>
            <c:dLbl>
              <c:idx val="2"/>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5-EA88-4E75-A3C8-9703C9BBD2E1}"/>
                </c:ext>
              </c:extLst>
            </c:dLbl>
            <c:dLbl>
              <c:idx val="3"/>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7-EA88-4E75-A3C8-9703C9BBD2E1}"/>
                </c:ext>
              </c:extLst>
            </c:dLbl>
            <c:spPr>
              <a:noFill/>
              <a:ln>
                <a:noFill/>
              </a:ln>
              <a:effectLst/>
            </c:sp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Gráficos!$D$29:$G$29</c:f>
              <c:strCache>
                <c:ptCount val="4"/>
                <c:pt idx="0">
                  <c:v>INCONCLUSO</c:v>
                </c:pt>
                <c:pt idx="1">
                  <c:v>INSATISFACTORIO</c:v>
                </c:pt>
                <c:pt idx="2">
                  <c:v>SATISFACTORIO</c:v>
                </c:pt>
                <c:pt idx="3">
                  <c:v>ALERTA</c:v>
                </c:pt>
              </c:strCache>
            </c:strRef>
          </c:cat>
          <c:val>
            <c:numRef>
              <c:f>Gráficos!$D$48:$G$48</c:f>
              <c:numCache>
                <c:formatCode>General</c:formatCode>
                <c:ptCount val="4"/>
                <c:pt idx="1">
                  <c:v>1</c:v>
                </c:pt>
                <c:pt idx="2">
                  <c:v>4</c:v>
                </c:pt>
              </c:numCache>
            </c:numRef>
          </c:val>
          <c:extLst>
            <c:ext xmlns:c16="http://schemas.microsoft.com/office/drawing/2014/chart" uri="{C3380CC4-5D6E-409C-BE32-E72D297353CC}">
              <c16:uniqueId val="{00000008-EA88-4E75-A3C8-9703C9BBD2E1}"/>
            </c:ext>
          </c:extLst>
        </c:ser>
        <c:dLbls>
          <c:dLblPos val="bestFit"/>
          <c:showLegendKey val="0"/>
          <c:showVal val="1"/>
          <c:showCatName val="0"/>
          <c:showSerName val="0"/>
          <c:showPercent val="0"/>
          <c:showBubbleSize val="0"/>
          <c:showLeaderLines val="1"/>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CO"/>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CO"/>
              <a:t>TOTAL</a:t>
            </a:r>
            <a:r>
              <a:rPr lang="es-CO" baseline="0"/>
              <a:t> GENERAL</a:t>
            </a:r>
            <a:endParaRPr lang="es-CO"/>
          </a:p>
        </c:rich>
      </c:tx>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Gráficos!$B$153</c:f>
              <c:strCache>
                <c:ptCount val="1"/>
                <c:pt idx="0">
                  <c:v>Total general</c:v>
                </c:pt>
              </c:strCache>
            </c:strRef>
          </c:tx>
          <c:spPr>
            <a:solidFill>
              <a:srgbClr val="92D050"/>
            </a:solidFill>
          </c:spPr>
          <c:dPt>
            <c:idx val="0"/>
            <c:bubble3D val="0"/>
            <c:spPr>
              <a:solidFill>
                <a:srgbClr val="5B9BD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2D17-459F-94C8-EFBB951C8C74}"/>
              </c:ext>
            </c:extLst>
          </c:dPt>
          <c:dPt>
            <c:idx val="1"/>
            <c:bubble3D val="0"/>
            <c:spPr>
              <a:solidFill>
                <a:srgbClr val="FF1919"/>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2D17-459F-94C8-EFBB951C8C74}"/>
              </c:ext>
            </c:extLst>
          </c:dPt>
          <c:dPt>
            <c:idx val="2"/>
            <c:bubble3D val="0"/>
            <c:spPr>
              <a:solidFill>
                <a:srgbClr val="92D05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2D17-459F-94C8-EFBB951C8C74}"/>
              </c:ext>
            </c:extLst>
          </c:dPt>
          <c:dPt>
            <c:idx val="3"/>
            <c:bubble3D val="0"/>
            <c:spPr>
              <a:solidFill>
                <a:srgbClr val="FFC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2D17-459F-94C8-EFBB951C8C74}"/>
              </c:ext>
            </c:extLst>
          </c:dPt>
          <c:dLbls>
            <c:dLbl>
              <c:idx val="0"/>
              <c:layout>
                <c:manualLayout>
                  <c:x val="1.4235748201487858E-3"/>
                  <c:y val="5.7298046077573633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D17-459F-94C8-EFBB951C8C74}"/>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3-2D17-459F-94C8-EFBB951C8C74}"/>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5-2D17-459F-94C8-EFBB951C8C74}"/>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7-2D17-459F-94C8-EFBB951C8C74}"/>
                </c:ext>
              </c:extLst>
            </c:dLbl>
            <c:spPr>
              <a:noFill/>
              <a:ln>
                <a:noFill/>
              </a:ln>
              <a:effectLst/>
            </c:spPr>
            <c:dLblPos val="bestFit"/>
            <c:showLegendKey val="0"/>
            <c:showVal val="0"/>
            <c:showCatName val="0"/>
            <c:showSerName val="0"/>
            <c:showPercent val="1"/>
            <c:showBubbleSize val="0"/>
            <c:showLeaderLines val="0"/>
            <c:extLst>
              <c:ext xmlns:c15="http://schemas.microsoft.com/office/drawing/2012/chart" uri="{CE6537A1-D6FC-4f65-9D91-7224C49458BB}"/>
            </c:extLst>
          </c:dLbls>
          <c:cat>
            <c:strRef>
              <c:f>Gráficos!$C$152:$F$152</c:f>
              <c:strCache>
                <c:ptCount val="4"/>
                <c:pt idx="0">
                  <c:v>INCONCLUSO</c:v>
                </c:pt>
                <c:pt idx="1">
                  <c:v>INSATISFACTORIO</c:v>
                </c:pt>
                <c:pt idx="2">
                  <c:v>SATISFACTORIO</c:v>
                </c:pt>
                <c:pt idx="3">
                  <c:v>ALERTA</c:v>
                </c:pt>
              </c:strCache>
            </c:strRef>
          </c:cat>
          <c:val>
            <c:numRef>
              <c:f>Gráficos!$C$153:$F$153</c:f>
              <c:numCache>
                <c:formatCode>General</c:formatCode>
                <c:ptCount val="4"/>
                <c:pt idx="0">
                  <c:v>1</c:v>
                </c:pt>
                <c:pt idx="1">
                  <c:v>31</c:v>
                </c:pt>
                <c:pt idx="2">
                  <c:v>54</c:v>
                </c:pt>
                <c:pt idx="3">
                  <c:v>7</c:v>
                </c:pt>
              </c:numCache>
            </c:numRef>
          </c:val>
          <c:extLst>
            <c:ext xmlns:c16="http://schemas.microsoft.com/office/drawing/2014/chart" uri="{C3380CC4-5D6E-409C-BE32-E72D297353CC}">
              <c16:uniqueId val="{00000008-2D17-459F-94C8-EFBB951C8C74}"/>
            </c:ext>
          </c:extLst>
        </c:ser>
        <c:dLbls>
          <c:dLblPos val="bestFit"/>
          <c:showLegendKey val="0"/>
          <c:showVal val="1"/>
          <c:showCatName val="0"/>
          <c:showSerName val="0"/>
          <c:showPercent val="0"/>
          <c:showBubbleSize val="0"/>
          <c:showLeaderLines val="0"/>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CO"/>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CO"/>
              <a:t>adquisiciones</a:t>
            </a:r>
          </a:p>
        </c:rich>
      </c:tx>
      <c:layout>
        <c:manualLayout>
          <c:xMode val="edge"/>
          <c:yMode val="edge"/>
          <c:x val="0.28291814814814809"/>
          <c:y val="0.13405555555555557"/>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Gráficos!$C$41</c:f>
              <c:strCache>
                <c:ptCount val="1"/>
                <c:pt idx="0">
                  <c:v>ADQUISICIONES</c:v>
                </c:pt>
              </c:strCache>
            </c:strRef>
          </c:tx>
          <c:spPr>
            <a:solidFill>
              <a:srgbClr val="92D050"/>
            </a:solidFill>
          </c:spPr>
          <c:dPt>
            <c:idx val="0"/>
            <c:bubble3D val="0"/>
            <c:spPr>
              <a:solidFill>
                <a:srgbClr val="5B9BD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7F18-4890-BE9F-BEC02D4901B6}"/>
              </c:ext>
            </c:extLst>
          </c:dPt>
          <c:dPt>
            <c:idx val="1"/>
            <c:bubble3D val="0"/>
            <c:spPr>
              <a:solidFill>
                <a:srgbClr val="FF1919"/>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7F18-4890-BE9F-BEC02D4901B6}"/>
              </c:ext>
            </c:extLst>
          </c:dPt>
          <c:dPt>
            <c:idx val="2"/>
            <c:bubble3D val="0"/>
            <c:spPr>
              <a:solidFill>
                <a:srgbClr val="92D05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7F18-4890-BE9F-BEC02D4901B6}"/>
              </c:ext>
            </c:extLst>
          </c:dPt>
          <c:dPt>
            <c:idx val="3"/>
            <c:bubble3D val="0"/>
            <c:spPr>
              <a:solidFill>
                <a:srgbClr val="FFC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7F18-4890-BE9F-BEC02D4901B6}"/>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1-7F18-4890-BE9F-BEC02D4901B6}"/>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3-7F18-4890-BE9F-BEC02D4901B6}"/>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5-7F18-4890-BE9F-BEC02D4901B6}"/>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7-7F18-4890-BE9F-BEC02D4901B6}"/>
                </c:ext>
              </c:extLst>
            </c:dLbl>
            <c:spPr>
              <a:noFill/>
              <a:ln>
                <a:noFill/>
              </a:ln>
              <a:effectLst/>
            </c:spPr>
            <c:dLblPos val="bestFit"/>
            <c:showLegendKey val="0"/>
            <c:showVal val="0"/>
            <c:showCatName val="0"/>
            <c:showSerName val="0"/>
            <c:showPercent val="1"/>
            <c:showBubbleSize val="0"/>
            <c:showLeaderLines val="0"/>
            <c:extLst>
              <c:ext xmlns:c15="http://schemas.microsoft.com/office/drawing/2012/chart" uri="{CE6537A1-D6FC-4f65-9D91-7224C49458BB}"/>
            </c:extLst>
          </c:dLbls>
          <c:cat>
            <c:strRef>
              <c:f>Gráficos!$D$29:$G$29</c:f>
              <c:strCache>
                <c:ptCount val="4"/>
                <c:pt idx="0">
                  <c:v>INCONCLUSO</c:v>
                </c:pt>
                <c:pt idx="1">
                  <c:v>INSATISFACTORIO</c:v>
                </c:pt>
                <c:pt idx="2">
                  <c:v>SATISFACTORIO</c:v>
                </c:pt>
                <c:pt idx="3">
                  <c:v>ALERTA</c:v>
                </c:pt>
              </c:strCache>
            </c:strRef>
          </c:cat>
          <c:val>
            <c:numRef>
              <c:f>Gráficos!$D$41:$G$41</c:f>
              <c:numCache>
                <c:formatCode>General</c:formatCode>
                <c:ptCount val="4"/>
                <c:pt idx="2">
                  <c:v>1</c:v>
                </c:pt>
              </c:numCache>
            </c:numRef>
          </c:val>
          <c:extLst>
            <c:ext xmlns:c16="http://schemas.microsoft.com/office/drawing/2014/chart" uri="{C3380CC4-5D6E-409C-BE32-E72D297353CC}">
              <c16:uniqueId val="{00000008-7F18-4890-BE9F-BEC02D4901B6}"/>
            </c:ext>
          </c:extLst>
        </c:ser>
        <c:dLbls>
          <c:dLblPos val="bestFit"/>
          <c:showLegendKey val="0"/>
          <c:showVal val="1"/>
          <c:showCatName val="0"/>
          <c:showSerName val="0"/>
          <c:showPercent val="0"/>
          <c:showBubbleSize val="0"/>
          <c:showLeaderLines val="0"/>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sz="1600" b="1" i="0" baseline="0">
                <a:solidFill>
                  <a:sysClr val="windowText" lastClr="000000"/>
                </a:solidFill>
                <a:effectLst/>
                <a:latin typeface="Arial" panose="020B0604020202020204" pitchFamily="34" charset="0"/>
                <a:cs typeface="Arial" panose="020B0604020202020204" pitchFamily="34" charset="0"/>
              </a:rPr>
              <a:t>AVANCE EN PLAN DE ACCIÓN INSTITUCIONAL </a:t>
            </a:r>
          </a:p>
          <a:p>
            <a:pPr>
              <a:defRPr>
                <a:solidFill>
                  <a:sysClr val="windowText" lastClr="000000"/>
                </a:solidFill>
              </a:defRPr>
            </a:pPr>
            <a:r>
              <a:rPr lang="en-US" sz="1600" b="1" i="0" baseline="0">
                <a:solidFill>
                  <a:sysClr val="windowText" lastClr="000000"/>
                </a:solidFill>
                <a:effectLst/>
                <a:latin typeface="Arial" panose="020B0604020202020204" pitchFamily="34" charset="0"/>
                <a:cs typeface="Arial" panose="020B0604020202020204" pitchFamily="34" charset="0"/>
              </a:rPr>
              <a:t>ENE-SEP 2020</a:t>
            </a:r>
          </a:p>
        </c:rich>
      </c:tx>
      <c:layout>
        <c:manualLayout>
          <c:xMode val="edge"/>
          <c:yMode val="edge"/>
          <c:x val="0.20099642987230557"/>
          <c:y val="6.586745406824147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CO"/>
        </a:p>
      </c:txPr>
    </c:title>
    <c:autoTitleDeleted val="0"/>
    <c:plotArea>
      <c:layout>
        <c:manualLayout>
          <c:layoutTarget val="inner"/>
          <c:xMode val="edge"/>
          <c:yMode val="edge"/>
          <c:x val="0.2159502759680697"/>
          <c:y val="0.20454573764632719"/>
          <c:w val="0.59380724152653253"/>
          <c:h val="0.73271752696454162"/>
        </c:manualLayout>
      </c:layout>
      <c:doughnutChart>
        <c:varyColors val="1"/>
        <c:ser>
          <c:idx val="0"/>
          <c:order val="0"/>
          <c:tx>
            <c:strRef>
              <c:f>'avance g'!$A$8</c:f>
              <c:strCache>
                <c:ptCount val="1"/>
                <c:pt idx="0">
                  <c:v>Fill</c:v>
                </c:pt>
              </c:strCache>
            </c:strRef>
          </c:tx>
          <c:spPr>
            <a:ln>
              <a:noFill/>
            </a:ln>
          </c:spPr>
          <c:dPt>
            <c:idx val="0"/>
            <c:bubble3D val="0"/>
            <c:spPr>
              <a:solidFill>
                <a:schemeClr val="bg2"/>
              </a:solidFill>
              <a:ln w="19050">
                <a:noFill/>
              </a:ln>
              <a:effectLst/>
            </c:spPr>
            <c:extLst>
              <c:ext xmlns:c16="http://schemas.microsoft.com/office/drawing/2014/chart" uri="{C3380CC4-5D6E-409C-BE32-E72D297353CC}">
                <c16:uniqueId val="{00000001-D5CD-4569-B50C-63F29E88A481}"/>
              </c:ext>
            </c:extLst>
          </c:dPt>
          <c:dPt>
            <c:idx val="1"/>
            <c:bubble3D val="0"/>
            <c:spPr>
              <a:solidFill>
                <a:srgbClr val="FF1919"/>
              </a:solidFill>
              <a:ln w="22225">
                <a:noFill/>
              </a:ln>
              <a:effectLst/>
            </c:spPr>
            <c:extLst>
              <c:ext xmlns:c16="http://schemas.microsoft.com/office/drawing/2014/chart" uri="{C3380CC4-5D6E-409C-BE32-E72D297353CC}">
                <c16:uniqueId val="{00000003-D5CD-4569-B50C-63F29E88A481}"/>
              </c:ext>
            </c:extLst>
          </c:dPt>
          <c:cat>
            <c:strRef>
              <c:f>'avance g'!$A$9:$A$10</c:f>
              <c:strCache>
                <c:ptCount val="2"/>
                <c:pt idx="0">
                  <c:v>Remainder</c:v>
                </c:pt>
                <c:pt idx="1">
                  <c:v>Percentage</c:v>
                </c:pt>
              </c:strCache>
            </c:strRef>
          </c:cat>
          <c:val>
            <c:numRef>
              <c:f>'avance g'!$B$9:$B$10</c:f>
              <c:numCache>
                <c:formatCode>0%</c:formatCode>
                <c:ptCount val="2"/>
                <c:pt idx="0">
                  <c:v>0.55000000000000004</c:v>
                </c:pt>
                <c:pt idx="1">
                  <c:v>0.45</c:v>
                </c:pt>
              </c:numCache>
            </c:numRef>
          </c:val>
          <c:extLst>
            <c:ext xmlns:c16="http://schemas.microsoft.com/office/drawing/2014/chart" uri="{C3380CC4-5D6E-409C-BE32-E72D297353CC}">
              <c16:uniqueId val="{00000004-D5CD-4569-B50C-63F29E88A481}"/>
            </c:ext>
          </c:extLst>
        </c:ser>
        <c:dLbls>
          <c:showLegendKey val="0"/>
          <c:showVal val="0"/>
          <c:showCatName val="0"/>
          <c:showSerName val="0"/>
          <c:showPercent val="0"/>
          <c:showBubbleSize val="0"/>
          <c:showLeaderLines val="1"/>
        </c:dLbls>
        <c:firstSliceAng val="0"/>
        <c:holeSize val="74"/>
      </c:doughnutChart>
      <c:scatterChart>
        <c:scatterStyle val="lineMarker"/>
        <c:varyColors val="0"/>
        <c:ser>
          <c:idx val="1"/>
          <c:order val="1"/>
          <c:tx>
            <c:strRef>
              <c:f>'avance g'!$A$12</c:f>
              <c:strCache>
                <c:ptCount val="1"/>
                <c:pt idx="0">
                  <c:v>End points</c:v>
                </c:pt>
              </c:strCache>
            </c:strRef>
          </c:tx>
          <c:spPr>
            <a:ln w="28575" cap="rnd">
              <a:noFill/>
              <a:round/>
            </a:ln>
            <a:effectLst/>
          </c:spPr>
          <c:marker>
            <c:symbol val="circle"/>
            <c:size val="30"/>
            <c:spPr>
              <a:solidFill>
                <a:srgbClr val="FF1919"/>
              </a:solidFill>
              <a:ln w="9525">
                <a:noFill/>
              </a:ln>
              <a:effectLst/>
            </c:spPr>
          </c:marker>
          <c:dPt>
            <c:idx val="0"/>
            <c:marker>
              <c:symbol val="circle"/>
              <c:size val="30"/>
              <c:spPr>
                <a:solidFill>
                  <a:srgbClr val="FF1919"/>
                </a:solidFill>
                <a:ln w="9525">
                  <a:noFill/>
                </a:ln>
                <a:effectLst/>
              </c:spPr>
            </c:marker>
            <c:bubble3D val="0"/>
            <c:extLst>
              <c:ext xmlns:c16="http://schemas.microsoft.com/office/drawing/2014/chart" uri="{C3380CC4-5D6E-409C-BE32-E72D297353CC}">
                <c16:uniqueId val="{00000005-D5CD-4569-B50C-63F29E88A481}"/>
              </c:ext>
            </c:extLst>
          </c:dPt>
          <c:dPt>
            <c:idx val="1"/>
            <c:marker>
              <c:symbol val="circle"/>
              <c:size val="30"/>
              <c:spPr>
                <a:solidFill>
                  <a:srgbClr val="FF1919"/>
                </a:solidFill>
                <a:ln w="9525">
                  <a:noFill/>
                </a:ln>
                <a:effectLst/>
              </c:spPr>
            </c:marker>
            <c:bubble3D val="0"/>
            <c:extLst>
              <c:ext xmlns:c16="http://schemas.microsoft.com/office/drawing/2014/chart" uri="{C3380CC4-5D6E-409C-BE32-E72D297353CC}">
                <c16:uniqueId val="{00000006-D5CD-4569-B50C-63F29E88A481}"/>
              </c:ext>
            </c:extLst>
          </c:dPt>
          <c:xVal>
            <c:numRef>
              <c:f>'avance g'!$A$14:$A$15</c:f>
              <c:numCache>
                <c:formatCode>General</c:formatCode>
                <c:ptCount val="2"/>
                <c:pt idx="0">
                  <c:v>0</c:v>
                </c:pt>
                <c:pt idx="1">
                  <c:v>-0.31752868795117251</c:v>
                </c:pt>
              </c:numCache>
            </c:numRef>
          </c:xVal>
          <c:yVal>
            <c:numRef>
              <c:f>'avance g'!$B$14:$B$15</c:f>
              <c:numCache>
                <c:formatCode>General</c:formatCode>
                <c:ptCount val="2"/>
                <c:pt idx="0">
                  <c:v>1</c:v>
                </c:pt>
                <c:pt idx="1">
                  <c:v>-0.94824866587198919</c:v>
                </c:pt>
              </c:numCache>
            </c:numRef>
          </c:yVal>
          <c:smooth val="0"/>
          <c:extLst>
            <c:ext xmlns:c16="http://schemas.microsoft.com/office/drawing/2014/chart" uri="{C3380CC4-5D6E-409C-BE32-E72D297353CC}">
              <c16:uniqueId val="{00000007-D5CD-4569-B50C-63F29E88A481}"/>
            </c:ext>
          </c:extLst>
        </c:ser>
        <c:dLbls>
          <c:showLegendKey val="0"/>
          <c:showVal val="0"/>
          <c:showCatName val="0"/>
          <c:showSerName val="0"/>
          <c:showPercent val="0"/>
          <c:showBubbleSize val="0"/>
        </c:dLbls>
        <c:axId val="224504064"/>
        <c:axId val="224502528"/>
      </c:scatterChart>
      <c:valAx>
        <c:axId val="224502528"/>
        <c:scaling>
          <c:orientation val="minMax"/>
          <c:max val="1.1500000000000001"/>
          <c:min val="-1.1500000000000001"/>
        </c:scaling>
        <c:delete val="1"/>
        <c:axPos val="l"/>
        <c:numFmt formatCode="General" sourceLinked="1"/>
        <c:majorTickMark val="out"/>
        <c:minorTickMark val="none"/>
        <c:tickLblPos val="nextTo"/>
        <c:crossAx val="224504064"/>
        <c:crosses val="autoZero"/>
        <c:crossBetween val="midCat"/>
      </c:valAx>
      <c:valAx>
        <c:axId val="224504064"/>
        <c:scaling>
          <c:orientation val="minMax"/>
          <c:max val="1.1500000000000001"/>
          <c:min val="-1.1500000000000001"/>
        </c:scaling>
        <c:delete val="1"/>
        <c:axPos val="b"/>
        <c:numFmt formatCode="General" sourceLinked="1"/>
        <c:majorTickMark val="out"/>
        <c:minorTickMark val="none"/>
        <c:tickLblPos val="nextTo"/>
        <c:crossAx val="2245025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600" b="1" i="0" baseline="0">
                <a:effectLst/>
                <a:latin typeface="Arial" panose="020B0604020202020204" pitchFamily="34" charset="0"/>
                <a:cs typeface="Arial" panose="020B0604020202020204" pitchFamily="34" charset="0"/>
              </a:rPr>
              <a:t>AVANCE EN PLAN DE ACCIÓN INSTITUCIONAL </a:t>
            </a:r>
          </a:p>
          <a:p>
            <a:pPr>
              <a:defRPr/>
            </a:pPr>
            <a:r>
              <a:rPr lang="en-US" sz="1600" b="1" i="0" baseline="0">
                <a:effectLst/>
                <a:latin typeface="Arial" panose="020B0604020202020204" pitchFamily="34" charset="0"/>
                <a:cs typeface="Arial" panose="020B0604020202020204" pitchFamily="34" charset="0"/>
              </a:rPr>
              <a:t>ENE-JUN</a:t>
            </a:r>
          </a:p>
        </c:rich>
      </c:tx>
      <c:layout>
        <c:manualLayout>
          <c:xMode val="edge"/>
          <c:yMode val="edge"/>
          <c:x val="0.20099636161790069"/>
          <c:y val="2.539132886119390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2159502759680697"/>
          <c:y val="0.20454573764632719"/>
          <c:w val="0.59380724152653253"/>
          <c:h val="0.73271752696454162"/>
        </c:manualLayout>
      </c:layout>
      <c:doughnutChart>
        <c:varyColors val="1"/>
        <c:ser>
          <c:idx val="0"/>
          <c:order val="0"/>
          <c:tx>
            <c:strRef>
              <c:f>'Avance General'!$A$8</c:f>
              <c:strCache>
                <c:ptCount val="1"/>
                <c:pt idx="0">
                  <c:v>Fill</c:v>
                </c:pt>
              </c:strCache>
            </c:strRef>
          </c:tx>
          <c:spPr>
            <a:ln>
              <a:noFill/>
            </a:ln>
          </c:spPr>
          <c:explosion val="1"/>
          <c:dPt>
            <c:idx val="0"/>
            <c:bubble3D val="0"/>
            <c:spPr>
              <a:solidFill>
                <a:schemeClr val="bg2"/>
              </a:solidFill>
              <a:ln w="19050">
                <a:noFill/>
              </a:ln>
              <a:effectLst/>
            </c:spPr>
            <c:extLst>
              <c:ext xmlns:c16="http://schemas.microsoft.com/office/drawing/2014/chart" uri="{C3380CC4-5D6E-409C-BE32-E72D297353CC}">
                <c16:uniqueId val="{00000001-1A77-470A-BEDF-68AA6865CBB0}"/>
              </c:ext>
            </c:extLst>
          </c:dPt>
          <c:dPt>
            <c:idx val="1"/>
            <c:bubble3D val="0"/>
            <c:spPr>
              <a:solidFill>
                <a:schemeClr val="accent4"/>
              </a:solidFill>
              <a:ln w="22225">
                <a:noFill/>
              </a:ln>
              <a:effectLst/>
            </c:spPr>
            <c:extLst>
              <c:ext xmlns:c16="http://schemas.microsoft.com/office/drawing/2014/chart" uri="{C3380CC4-5D6E-409C-BE32-E72D297353CC}">
                <c16:uniqueId val="{00000003-1A77-470A-BEDF-68AA6865CBB0}"/>
              </c:ext>
            </c:extLst>
          </c:dPt>
          <c:cat>
            <c:strRef>
              <c:f>'Avance General'!$A$9:$A$10</c:f>
              <c:strCache>
                <c:ptCount val="2"/>
                <c:pt idx="0">
                  <c:v>Remainder</c:v>
                </c:pt>
                <c:pt idx="1">
                  <c:v>Percentage</c:v>
                </c:pt>
              </c:strCache>
            </c:strRef>
          </c:cat>
          <c:val>
            <c:numRef>
              <c:f>'Avance General'!$B$9:$B$10</c:f>
              <c:numCache>
                <c:formatCode>0%</c:formatCode>
                <c:ptCount val="2"/>
                <c:pt idx="0">
                  <c:v>0.55000000000000004</c:v>
                </c:pt>
                <c:pt idx="1">
                  <c:v>0.45</c:v>
                </c:pt>
              </c:numCache>
            </c:numRef>
          </c:val>
          <c:extLst>
            <c:ext xmlns:c16="http://schemas.microsoft.com/office/drawing/2014/chart" uri="{C3380CC4-5D6E-409C-BE32-E72D297353CC}">
              <c16:uniqueId val="{00000004-1A77-470A-BEDF-68AA6865CBB0}"/>
            </c:ext>
          </c:extLst>
        </c:ser>
        <c:dLbls>
          <c:showLegendKey val="0"/>
          <c:showVal val="0"/>
          <c:showCatName val="0"/>
          <c:showSerName val="0"/>
          <c:showPercent val="0"/>
          <c:showBubbleSize val="0"/>
          <c:showLeaderLines val="1"/>
        </c:dLbls>
        <c:firstSliceAng val="0"/>
        <c:holeSize val="74"/>
      </c:doughnutChart>
      <c:scatterChart>
        <c:scatterStyle val="lineMarker"/>
        <c:varyColors val="0"/>
        <c:ser>
          <c:idx val="1"/>
          <c:order val="1"/>
          <c:tx>
            <c:strRef>
              <c:f>'Avance General'!$A$12</c:f>
              <c:strCache>
                <c:ptCount val="1"/>
                <c:pt idx="0">
                  <c:v>End points</c:v>
                </c:pt>
              </c:strCache>
            </c:strRef>
          </c:tx>
          <c:spPr>
            <a:ln w="28575" cap="rnd">
              <a:noFill/>
              <a:round/>
            </a:ln>
            <a:effectLst/>
          </c:spPr>
          <c:marker>
            <c:symbol val="circle"/>
            <c:size val="30"/>
            <c:spPr>
              <a:solidFill>
                <a:schemeClr val="accent4"/>
              </a:solidFill>
              <a:ln w="9525">
                <a:noFill/>
              </a:ln>
              <a:effectLst/>
            </c:spPr>
          </c:marker>
          <c:dPt>
            <c:idx val="0"/>
            <c:marker>
              <c:symbol val="circle"/>
              <c:size val="30"/>
              <c:spPr>
                <a:solidFill>
                  <a:schemeClr val="accent4"/>
                </a:solidFill>
                <a:ln w="9525">
                  <a:noFill/>
                </a:ln>
                <a:effectLst/>
              </c:spPr>
            </c:marker>
            <c:bubble3D val="0"/>
            <c:extLst>
              <c:ext xmlns:c16="http://schemas.microsoft.com/office/drawing/2014/chart" uri="{C3380CC4-5D6E-409C-BE32-E72D297353CC}">
                <c16:uniqueId val="{00000005-1A77-470A-BEDF-68AA6865CBB0}"/>
              </c:ext>
            </c:extLst>
          </c:dPt>
          <c:dPt>
            <c:idx val="1"/>
            <c:marker>
              <c:symbol val="circle"/>
              <c:size val="30"/>
              <c:spPr>
                <a:solidFill>
                  <a:schemeClr val="accent4"/>
                </a:solidFill>
                <a:ln w="9525">
                  <a:noFill/>
                </a:ln>
                <a:effectLst/>
              </c:spPr>
            </c:marker>
            <c:bubble3D val="0"/>
            <c:extLst>
              <c:ext xmlns:c16="http://schemas.microsoft.com/office/drawing/2014/chart" uri="{C3380CC4-5D6E-409C-BE32-E72D297353CC}">
                <c16:uniqueId val="{00000006-1A77-470A-BEDF-68AA6865CBB0}"/>
              </c:ext>
            </c:extLst>
          </c:dPt>
          <c:xVal>
            <c:numRef>
              <c:f>'Avance General'!$A$14:$A$15</c:f>
              <c:numCache>
                <c:formatCode>General</c:formatCode>
                <c:ptCount val="2"/>
                <c:pt idx="0">
                  <c:v>0</c:v>
                </c:pt>
                <c:pt idx="1">
                  <c:v>-0.29824688506385083</c:v>
                </c:pt>
              </c:numCache>
            </c:numRef>
          </c:xVal>
          <c:yVal>
            <c:numRef>
              <c:f>'Avance General'!$B$14:$B$15</c:f>
              <c:numCache>
                <c:formatCode>General</c:formatCode>
                <c:ptCount val="2"/>
                <c:pt idx="0">
                  <c:v>1</c:v>
                </c:pt>
                <c:pt idx="1">
                  <c:v>-0.95448876135327543</c:v>
                </c:pt>
              </c:numCache>
            </c:numRef>
          </c:yVal>
          <c:smooth val="0"/>
          <c:extLst>
            <c:ext xmlns:c16="http://schemas.microsoft.com/office/drawing/2014/chart" uri="{C3380CC4-5D6E-409C-BE32-E72D297353CC}">
              <c16:uniqueId val="{00000007-1A77-470A-BEDF-68AA6865CBB0}"/>
            </c:ext>
          </c:extLst>
        </c:ser>
        <c:dLbls>
          <c:showLegendKey val="0"/>
          <c:showVal val="0"/>
          <c:showCatName val="0"/>
          <c:showSerName val="0"/>
          <c:showPercent val="0"/>
          <c:showBubbleSize val="0"/>
        </c:dLbls>
        <c:axId val="296504040"/>
        <c:axId val="296503648"/>
      </c:scatterChart>
      <c:valAx>
        <c:axId val="296503648"/>
        <c:scaling>
          <c:orientation val="minMax"/>
          <c:max val="1.1500000000000001"/>
          <c:min val="-1.1500000000000001"/>
        </c:scaling>
        <c:delete val="1"/>
        <c:axPos val="l"/>
        <c:numFmt formatCode="General" sourceLinked="1"/>
        <c:majorTickMark val="out"/>
        <c:minorTickMark val="none"/>
        <c:tickLblPos val="nextTo"/>
        <c:crossAx val="296504040"/>
        <c:crosses val="autoZero"/>
        <c:crossBetween val="midCat"/>
      </c:valAx>
      <c:valAx>
        <c:axId val="296504040"/>
        <c:scaling>
          <c:orientation val="minMax"/>
          <c:max val="1.1500000000000001"/>
          <c:min val="-1.1500000000000001"/>
        </c:scaling>
        <c:delete val="1"/>
        <c:axPos val="b"/>
        <c:numFmt formatCode="General" sourceLinked="1"/>
        <c:majorTickMark val="out"/>
        <c:minorTickMark val="none"/>
        <c:tickLblPos val="nextTo"/>
        <c:crossAx val="29650364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600" b="1" i="0" baseline="0">
                <a:effectLst/>
                <a:latin typeface="Arial" panose="020B0604020202020204" pitchFamily="34" charset="0"/>
                <a:cs typeface="Arial" panose="020B0604020202020204" pitchFamily="34" charset="0"/>
              </a:rPr>
              <a:t>EVALUACIÓN</a:t>
            </a:r>
          </a:p>
        </c:rich>
      </c:tx>
      <c:layout>
        <c:manualLayout>
          <c:xMode val="edge"/>
          <c:yMode val="edge"/>
          <c:x val="0.35822800729012394"/>
          <c:y val="0.10504032627667714"/>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2159502759680697"/>
          <c:y val="0.20454573764632719"/>
          <c:w val="0.59380724152653253"/>
          <c:h val="0.73271752696454162"/>
        </c:manualLayout>
      </c:layout>
      <c:doughnutChart>
        <c:varyColors val="1"/>
        <c:ser>
          <c:idx val="0"/>
          <c:order val="0"/>
          <c:tx>
            <c:strRef>
              <c:f>'Avance General'!$A$59</c:f>
              <c:strCache>
                <c:ptCount val="1"/>
                <c:pt idx="0">
                  <c:v>Fill</c:v>
                </c:pt>
              </c:strCache>
            </c:strRef>
          </c:tx>
          <c:explosion val="1"/>
          <c:dPt>
            <c:idx val="0"/>
            <c:bubble3D val="0"/>
            <c:spPr>
              <a:solidFill>
                <a:schemeClr val="tx2">
                  <a:lumMod val="20000"/>
                  <a:lumOff val="80000"/>
                </a:schemeClr>
              </a:solidFill>
              <a:ln w="19050">
                <a:solidFill>
                  <a:schemeClr val="lt1"/>
                </a:solidFill>
              </a:ln>
              <a:effectLst/>
            </c:spPr>
            <c:extLst>
              <c:ext xmlns:c16="http://schemas.microsoft.com/office/drawing/2014/chart" uri="{C3380CC4-5D6E-409C-BE32-E72D297353CC}">
                <c16:uniqueId val="{00000001-FFE5-4A64-BA43-03B5E801704B}"/>
              </c:ext>
            </c:extLst>
          </c:dPt>
          <c:dPt>
            <c:idx val="1"/>
            <c:bubble3D val="0"/>
            <c:explosion val="0"/>
            <c:spPr>
              <a:solidFill>
                <a:srgbClr val="FF0000"/>
              </a:solidFill>
              <a:ln w="19050">
                <a:solidFill>
                  <a:schemeClr val="lt1"/>
                </a:solidFill>
              </a:ln>
              <a:effectLst/>
            </c:spPr>
            <c:extLst>
              <c:ext xmlns:c16="http://schemas.microsoft.com/office/drawing/2014/chart" uri="{C3380CC4-5D6E-409C-BE32-E72D297353CC}">
                <c16:uniqueId val="{00000003-FFE5-4A64-BA43-03B5E801704B}"/>
              </c:ext>
            </c:extLst>
          </c:dPt>
          <c:cat>
            <c:strRef>
              <c:f>'Avance General'!$A$9:$A$10</c:f>
              <c:strCache>
                <c:ptCount val="2"/>
                <c:pt idx="0">
                  <c:v>Remainder</c:v>
                </c:pt>
                <c:pt idx="1">
                  <c:v>Percentage</c:v>
                </c:pt>
              </c:strCache>
            </c:strRef>
          </c:cat>
          <c:val>
            <c:numRef>
              <c:f>'Avance General'!$B$60:$B$61</c:f>
              <c:numCache>
                <c:formatCode>0%</c:formatCode>
                <c:ptCount val="2"/>
                <c:pt idx="0">
                  <c:v>0.66999999999999993</c:v>
                </c:pt>
                <c:pt idx="1">
                  <c:v>0.33</c:v>
                </c:pt>
              </c:numCache>
            </c:numRef>
          </c:val>
          <c:extLst>
            <c:ext xmlns:c16="http://schemas.microsoft.com/office/drawing/2014/chart" uri="{C3380CC4-5D6E-409C-BE32-E72D297353CC}">
              <c16:uniqueId val="{00000004-FFE5-4A64-BA43-03B5E801704B}"/>
            </c:ext>
          </c:extLst>
        </c:ser>
        <c:dLbls>
          <c:showLegendKey val="0"/>
          <c:showVal val="0"/>
          <c:showCatName val="0"/>
          <c:showSerName val="0"/>
          <c:showPercent val="0"/>
          <c:showBubbleSize val="0"/>
          <c:showLeaderLines val="1"/>
        </c:dLbls>
        <c:firstSliceAng val="0"/>
        <c:holeSize val="74"/>
      </c:doughnutChart>
      <c:scatterChart>
        <c:scatterStyle val="lineMarker"/>
        <c:varyColors val="0"/>
        <c:ser>
          <c:idx val="1"/>
          <c:order val="1"/>
          <c:tx>
            <c:strRef>
              <c:f>'Avance General'!$A$63</c:f>
              <c:strCache>
                <c:ptCount val="1"/>
                <c:pt idx="0">
                  <c:v>End points</c:v>
                </c:pt>
              </c:strCache>
            </c:strRef>
          </c:tx>
          <c:spPr>
            <a:ln w="25400" cap="rnd">
              <a:noFill/>
              <a:round/>
            </a:ln>
            <a:effectLst/>
          </c:spPr>
          <c:marker>
            <c:symbol val="circle"/>
            <c:size val="30"/>
            <c:spPr>
              <a:solidFill>
                <a:srgbClr val="FF0000"/>
              </a:solidFill>
              <a:ln w="9525">
                <a:noFill/>
              </a:ln>
              <a:effectLst/>
            </c:spPr>
          </c:marker>
          <c:xVal>
            <c:numRef>
              <c:f>'Avance General'!$A$65:$A$66</c:f>
              <c:numCache>
                <c:formatCode>General</c:formatCode>
                <c:ptCount val="2"/>
                <c:pt idx="0">
                  <c:v>0</c:v>
                </c:pt>
                <c:pt idx="1">
                  <c:v>-0.86602540378443871</c:v>
                </c:pt>
              </c:numCache>
            </c:numRef>
          </c:xVal>
          <c:yVal>
            <c:numRef>
              <c:f>'Avance General'!$B$65:$B$66</c:f>
              <c:numCache>
                <c:formatCode>General</c:formatCode>
                <c:ptCount val="2"/>
                <c:pt idx="0">
                  <c:v>1</c:v>
                </c:pt>
                <c:pt idx="1">
                  <c:v>-0.49999999999999961</c:v>
                </c:pt>
              </c:numCache>
            </c:numRef>
          </c:yVal>
          <c:smooth val="0"/>
          <c:extLst>
            <c:ext xmlns:c16="http://schemas.microsoft.com/office/drawing/2014/chart" uri="{C3380CC4-5D6E-409C-BE32-E72D297353CC}">
              <c16:uniqueId val="{00000007-FFE5-4A64-BA43-03B5E801704B}"/>
            </c:ext>
          </c:extLst>
        </c:ser>
        <c:dLbls>
          <c:showLegendKey val="0"/>
          <c:showVal val="0"/>
          <c:showCatName val="0"/>
          <c:showSerName val="0"/>
          <c:showPercent val="0"/>
          <c:showBubbleSize val="0"/>
        </c:dLbls>
        <c:axId val="296505216"/>
        <c:axId val="296504824"/>
      </c:scatterChart>
      <c:valAx>
        <c:axId val="296504824"/>
        <c:scaling>
          <c:orientation val="minMax"/>
          <c:max val="1.1500000000000001"/>
          <c:min val="-1.1500000000000001"/>
        </c:scaling>
        <c:delete val="1"/>
        <c:axPos val="l"/>
        <c:numFmt formatCode="General" sourceLinked="1"/>
        <c:majorTickMark val="out"/>
        <c:minorTickMark val="none"/>
        <c:tickLblPos val="nextTo"/>
        <c:crossAx val="296505216"/>
        <c:crosses val="autoZero"/>
        <c:crossBetween val="midCat"/>
      </c:valAx>
      <c:valAx>
        <c:axId val="296505216"/>
        <c:scaling>
          <c:orientation val="minMax"/>
          <c:max val="1.1500000000000001"/>
          <c:min val="-1.1500000000000001"/>
        </c:scaling>
        <c:delete val="1"/>
        <c:axPos val="b"/>
        <c:numFmt formatCode="General" sourceLinked="1"/>
        <c:majorTickMark val="out"/>
        <c:minorTickMark val="none"/>
        <c:tickLblPos val="nextTo"/>
        <c:crossAx val="29650482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600" b="1" i="0" baseline="0">
                <a:effectLst/>
                <a:latin typeface="Arial" panose="020B0604020202020204" pitchFamily="34" charset="0"/>
                <a:cs typeface="Arial" panose="020B0604020202020204" pitchFamily="34" charset="0"/>
              </a:rPr>
              <a:t>MISIONAL</a:t>
            </a:r>
          </a:p>
        </c:rich>
      </c:tx>
      <c:layout>
        <c:manualLayout>
          <c:xMode val="edge"/>
          <c:yMode val="edge"/>
          <c:x val="0.40512163564280651"/>
          <c:y val="0.10810375320453754"/>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2159502759680697"/>
          <c:y val="0.20454573764632719"/>
          <c:w val="0.59380724152653253"/>
          <c:h val="0.73271752696454162"/>
        </c:manualLayout>
      </c:layout>
      <c:doughnutChart>
        <c:varyColors val="1"/>
        <c:ser>
          <c:idx val="0"/>
          <c:order val="0"/>
          <c:tx>
            <c:strRef>
              <c:f>'Avance General'!$A$84</c:f>
              <c:strCache>
                <c:ptCount val="1"/>
                <c:pt idx="0">
                  <c:v>Fill</c:v>
                </c:pt>
              </c:strCache>
            </c:strRef>
          </c:tx>
          <c:explosion val="1"/>
          <c:dPt>
            <c:idx val="0"/>
            <c:bubble3D val="0"/>
            <c:spPr>
              <a:solidFill>
                <a:schemeClr val="tx2">
                  <a:lumMod val="20000"/>
                  <a:lumOff val="80000"/>
                </a:schemeClr>
              </a:solidFill>
              <a:ln w="19050">
                <a:solidFill>
                  <a:schemeClr val="lt1"/>
                </a:solidFill>
              </a:ln>
              <a:effectLst/>
            </c:spPr>
            <c:extLst>
              <c:ext xmlns:c16="http://schemas.microsoft.com/office/drawing/2014/chart" uri="{C3380CC4-5D6E-409C-BE32-E72D297353CC}">
                <c16:uniqueId val="{00000001-C26D-4890-B71B-FCEDE957E3DB}"/>
              </c:ext>
            </c:extLst>
          </c:dPt>
          <c:dPt>
            <c:idx val="1"/>
            <c:bubble3D val="0"/>
            <c:spPr>
              <a:solidFill>
                <a:srgbClr val="FF1919"/>
              </a:solidFill>
              <a:ln w="19050">
                <a:solidFill>
                  <a:schemeClr val="lt1"/>
                </a:solidFill>
              </a:ln>
              <a:effectLst/>
            </c:spPr>
            <c:extLst>
              <c:ext xmlns:c16="http://schemas.microsoft.com/office/drawing/2014/chart" uri="{C3380CC4-5D6E-409C-BE32-E72D297353CC}">
                <c16:uniqueId val="{00000003-C26D-4890-B71B-FCEDE957E3DB}"/>
              </c:ext>
            </c:extLst>
          </c:dPt>
          <c:cat>
            <c:strRef>
              <c:f>'Avance General'!$A$9:$A$10</c:f>
              <c:strCache>
                <c:ptCount val="2"/>
                <c:pt idx="0">
                  <c:v>Remainder</c:v>
                </c:pt>
                <c:pt idx="1">
                  <c:v>Percentage</c:v>
                </c:pt>
              </c:strCache>
            </c:strRef>
          </c:cat>
          <c:val>
            <c:numRef>
              <c:f>'Avance General'!$B$85:$B$86</c:f>
              <c:numCache>
                <c:formatCode>0%</c:formatCode>
                <c:ptCount val="2"/>
                <c:pt idx="0">
                  <c:v>0.61</c:v>
                </c:pt>
                <c:pt idx="1">
                  <c:v>0.39</c:v>
                </c:pt>
              </c:numCache>
            </c:numRef>
          </c:val>
          <c:extLst>
            <c:ext xmlns:c16="http://schemas.microsoft.com/office/drawing/2014/chart" uri="{C3380CC4-5D6E-409C-BE32-E72D297353CC}">
              <c16:uniqueId val="{00000004-C26D-4890-B71B-FCEDE957E3DB}"/>
            </c:ext>
          </c:extLst>
        </c:ser>
        <c:dLbls>
          <c:showLegendKey val="0"/>
          <c:showVal val="0"/>
          <c:showCatName val="0"/>
          <c:showSerName val="0"/>
          <c:showPercent val="0"/>
          <c:showBubbleSize val="0"/>
          <c:showLeaderLines val="1"/>
        </c:dLbls>
        <c:firstSliceAng val="0"/>
        <c:holeSize val="74"/>
      </c:doughnutChart>
      <c:scatterChart>
        <c:scatterStyle val="lineMarker"/>
        <c:varyColors val="0"/>
        <c:ser>
          <c:idx val="1"/>
          <c:order val="1"/>
          <c:tx>
            <c:strRef>
              <c:f>'Avance General'!$A$88</c:f>
              <c:strCache>
                <c:ptCount val="1"/>
                <c:pt idx="0">
                  <c:v>End points</c:v>
                </c:pt>
              </c:strCache>
            </c:strRef>
          </c:tx>
          <c:spPr>
            <a:ln w="25400" cap="rnd">
              <a:noFill/>
              <a:round/>
            </a:ln>
            <a:effectLst/>
          </c:spPr>
          <c:marker>
            <c:symbol val="circle"/>
            <c:size val="30"/>
            <c:spPr>
              <a:solidFill>
                <a:srgbClr val="FF1919"/>
              </a:solidFill>
              <a:ln w="9525">
                <a:noFill/>
              </a:ln>
              <a:effectLst/>
            </c:spPr>
          </c:marker>
          <c:xVal>
            <c:numRef>
              <c:f>'Avance General'!$A$90:$A$91</c:f>
              <c:numCache>
                <c:formatCode>General</c:formatCode>
                <c:ptCount val="2"/>
                <c:pt idx="0">
                  <c:v>0</c:v>
                </c:pt>
                <c:pt idx="1">
                  <c:v>-0.65173233802026886</c:v>
                </c:pt>
              </c:numCache>
            </c:numRef>
          </c:xVal>
          <c:yVal>
            <c:numRef>
              <c:f>'Avance General'!$B$90:$B$91</c:f>
              <c:numCache>
                <c:formatCode>General</c:formatCode>
                <c:ptCount val="2"/>
                <c:pt idx="0">
                  <c:v>1</c:v>
                </c:pt>
                <c:pt idx="1">
                  <c:v>-0.75844904876902197</c:v>
                </c:pt>
              </c:numCache>
            </c:numRef>
          </c:yVal>
          <c:smooth val="0"/>
          <c:extLst>
            <c:ext xmlns:c16="http://schemas.microsoft.com/office/drawing/2014/chart" uri="{C3380CC4-5D6E-409C-BE32-E72D297353CC}">
              <c16:uniqueId val="{00000005-C26D-4890-B71B-FCEDE957E3DB}"/>
            </c:ext>
          </c:extLst>
        </c:ser>
        <c:dLbls>
          <c:showLegendKey val="0"/>
          <c:showVal val="0"/>
          <c:showCatName val="0"/>
          <c:showSerName val="0"/>
          <c:showPercent val="0"/>
          <c:showBubbleSize val="0"/>
        </c:dLbls>
        <c:axId val="296506392"/>
        <c:axId val="296506000"/>
      </c:scatterChart>
      <c:valAx>
        <c:axId val="296506000"/>
        <c:scaling>
          <c:orientation val="minMax"/>
          <c:max val="1.1500000000000001"/>
          <c:min val="-1.1500000000000001"/>
        </c:scaling>
        <c:delete val="1"/>
        <c:axPos val="l"/>
        <c:numFmt formatCode="General" sourceLinked="1"/>
        <c:majorTickMark val="out"/>
        <c:minorTickMark val="none"/>
        <c:tickLblPos val="nextTo"/>
        <c:crossAx val="296506392"/>
        <c:crosses val="autoZero"/>
        <c:crossBetween val="midCat"/>
      </c:valAx>
      <c:valAx>
        <c:axId val="296506392"/>
        <c:scaling>
          <c:orientation val="minMax"/>
          <c:max val="1.1500000000000001"/>
          <c:min val="-1.1500000000000001"/>
        </c:scaling>
        <c:delete val="1"/>
        <c:axPos val="b"/>
        <c:numFmt formatCode="General" sourceLinked="1"/>
        <c:majorTickMark val="out"/>
        <c:minorTickMark val="none"/>
        <c:tickLblPos val="nextTo"/>
        <c:crossAx val="29650600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600" b="1" i="0" baseline="0">
                <a:effectLst/>
                <a:latin typeface="Arial" panose="020B0604020202020204" pitchFamily="34" charset="0"/>
                <a:cs typeface="Arial" panose="020B0604020202020204" pitchFamily="34" charset="0"/>
              </a:rPr>
              <a:t>TRANSVERSAL</a:t>
            </a:r>
          </a:p>
        </c:rich>
      </c:tx>
      <c:layout>
        <c:manualLayout>
          <c:xMode val="edge"/>
          <c:yMode val="edge"/>
          <c:x val="0.33340196875046829"/>
          <c:y val="0.10504032627667714"/>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2159502759680697"/>
          <c:y val="0.20454573764632719"/>
          <c:w val="0.59380724152653253"/>
          <c:h val="0.73271752696454162"/>
        </c:manualLayout>
      </c:layout>
      <c:doughnutChart>
        <c:varyColors val="1"/>
        <c:ser>
          <c:idx val="0"/>
          <c:order val="0"/>
          <c:tx>
            <c:strRef>
              <c:f>'Avance General'!$A$110</c:f>
              <c:strCache>
                <c:ptCount val="1"/>
                <c:pt idx="0">
                  <c:v>Fill</c:v>
                </c:pt>
              </c:strCache>
            </c:strRef>
          </c:tx>
          <c:explosion val="1"/>
          <c:dPt>
            <c:idx val="0"/>
            <c:bubble3D val="0"/>
            <c:spPr>
              <a:solidFill>
                <a:schemeClr val="tx2">
                  <a:lumMod val="20000"/>
                  <a:lumOff val="80000"/>
                </a:schemeClr>
              </a:solidFill>
              <a:ln w="19050">
                <a:solidFill>
                  <a:schemeClr val="lt1"/>
                </a:solidFill>
              </a:ln>
              <a:effectLst/>
            </c:spPr>
            <c:extLst>
              <c:ext xmlns:c16="http://schemas.microsoft.com/office/drawing/2014/chart" uri="{C3380CC4-5D6E-409C-BE32-E72D297353CC}">
                <c16:uniqueId val="{00000001-72F1-4E54-AED6-CD8B59668C0C}"/>
              </c:ext>
            </c:extLst>
          </c:dPt>
          <c:dPt>
            <c:idx val="1"/>
            <c:bubble3D val="0"/>
            <c:spPr>
              <a:solidFill>
                <a:srgbClr val="00B050"/>
              </a:solidFill>
              <a:ln w="19050">
                <a:solidFill>
                  <a:schemeClr val="lt1"/>
                </a:solidFill>
              </a:ln>
              <a:effectLst/>
            </c:spPr>
            <c:extLst>
              <c:ext xmlns:c16="http://schemas.microsoft.com/office/drawing/2014/chart" uri="{C3380CC4-5D6E-409C-BE32-E72D297353CC}">
                <c16:uniqueId val="{00000003-72F1-4E54-AED6-CD8B59668C0C}"/>
              </c:ext>
            </c:extLst>
          </c:dPt>
          <c:cat>
            <c:strRef>
              <c:f>'Avance General'!$A$9:$A$10</c:f>
              <c:strCache>
                <c:ptCount val="2"/>
                <c:pt idx="0">
                  <c:v>Remainder</c:v>
                </c:pt>
                <c:pt idx="1">
                  <c:v>Percentage</c:v>
                </c:pt>
              </c:strCache>
            </c:strRef>
          </c:cat>
          <c:val>
            <c:numRef>
              <c:f>'Avance General'!$B$111:$B$112</c:f>
              <c:numCache>
                <c:formatCode>0%</c:formatCode>
                <c:ptCount val="2"/>
                <c:pt idx="0">
                  <c:v>0.51</c:v>
                </c:pt>
                <c:pt idx="1">
                  <c:v>0.49</c:v>
                </c:pt>
              </c:numCache>
            </c:numRef>
          </c:val>
          <c:extLst>
            <c:ext xmlns:c16="http://schemas.microsoft.com/office/drawing/2014/chart" uri="{C3380CC4-5D6E-409C-BE32-E72D297353CC}">
              <c16:uniqueId val="{00000004-72F1-4E54-AED6-CD8B59668C0C}"/>
            </c:ext>
          </c:extLst>
        </c:ser>
        <c:dLbls>
          <c:showLegendKey val="0"/>
          <c:showVal val="0"/>
          <c:showCatName val="0"/>
          <c:showSerName val="0"/>
          <c:showPercent val="0"/>
          <c:showBubbleSize val="0"/>
          <c:showLeaderLines val="1"/>
        </c:dLbls>
        <c:firstSliceAng val="0"/>
        <c:holeSize val="74"/>
      </c:doughnutChart>
      <c:scatterChart>
        <c:scatterStyle val="lineMarker"/>
        <c:varyColors val="0"/>
        <c:ser>
          <c:idx val="1"/>
          <c:order val="1"/>
          <c:tx>
            <c:strRef>
              <c:f>'Avance General'!$A$114</c:f>
              <c:strCache>
                <c:ptCount val="1"/>
                <c:pt idx="0">
                  <c:v>End points</c:v>
                </c:pt>
              </c:strCache>
            </c:strRef>
          </c:tx>
          <c:spPr>
            <a:ln w="25400" cap="rnd">
              <a:noFill/>
              <a:round/>
            </a:ln>
            <a:effectLst/>
          </c:spPr>
          <c:marker>
            <c:symbol val="circle"/>
            <c:size val="30"/>
            <c:spPr>
              <a:solidFill>
                <a:srgbClr val="00B050"/>
              </a:solidFill>
              <a:ln w="9525">
                <a:noFill/>
              </a:ln>
              <a:effectLst/>
            </c:spPr>
          </c:marker>
          <c:xVal>
            <c:numRef>
              <c:f>'Avance General'!$A$116:$A$117</c:f>
              <c:numCache>
                <c:formatCode>General</c:formatCode>
                <c:ptCount val="2"/>
                <c:pt idx="0">
                  <c:v>0</c:v>
                </c:pt>
                <c:pt idx="1">
                  <c:v>-3.2573716244480785E-2</c:v>
                </c:pt>
              </c:numCache>
            </c:numRef>
          </c:xVal>
          <c:yVal>
            <c:numRef>
              <c:f>'Avance General'!$B$116:$B$117</c:f>
              <c:numCache>
                <c:formatCode>General</c:formatCode>
                <c:ptCount val="2"/>
                <c:pt idx="0">
                  <c:v>1</c:v>
                </c:pt>
                <c:pt idx="1">
                  <c:v>-0.99946933570271379</c:v>
                </c:pt>
              </c:numCache>
            </c:numRef>
          </c:yVal>
          <c:smooth val="0"/>
          <c:extLst>
            <c:ext xmlns:c16="http://schemas.microsoft.com/office/drawing/2014/chart" uri="{C3380CC4-5D6E-409C-BE32-E72D297353CC}">
              <c16:uniqueId val="{00000005-72F1-4E54-AED6-CD8B59668C0C}"/>
            </c:ext>
          </c:extLst>
        </c:ser>
        <c:dLbls>
          <c:showLegendKey val="0"/>
          <c:showVal val="0"/>
          <c:showCatName val="0"/>
          <c:showSerName val="0"/>
          <c:showPercent val="0"/>
          <c:showBubbleSize val="0"/>
        </c:dLbls>
        <c:axId val="296507568"/>
        <c:axId val="296507176"/>
      </c:scatterChart>
      <c:valAx>
        <c:axId val="296507176"/>
        <c:scaling>
          <c:orientation val="minMax"/>
          <c:max val="1.1500000000000001"/>
          <c:min val="-1.1500000000000001"/>
        </c:scaling>
        <c:delete val="1"/>
        <c:axPos val="l"/>
        <c:numFmt formatCode="General" sourceLinked="1"/>
        <c:majorTickMark val="out"/>
        <c:minorTickMark val="none"/>
        <c:tickLblPos val="nextTo"/>
        <c:crossAx val="296507568"/>
        <c:crosses val="autoZero"/>
        <c:crossBetween val="midCat"/>
      </c:valAx>
      <c:valAx>
        <c:axId val="296507568"/>
        <c:scaling>
          <c:orientation val="minMax"/>
          <c:max val="1.1500000000000001"/>
          <c:min val="-1.1500000000000001"/>
        </c:scaling>
        <c:delete val="1"/>
        <c:axPos val="b"/>
        <c:numFmt formatCode="General" sourceLinked="1"/>
        <c:majorTickMark val="out"/>
        <c:minorTickMark val="none"/>
        <c:tickLblPos val="nextTo"/>
        <c:crossAx val="29650717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600" b="1" i="0" baseline="0">
                <a:effectLst/>
                <a:latin typeface="Arial" panose="020B0604020202020204" pitchFamily="34" charset="0"/>
                <a:cs typeface="Arial" panose="020B0604020202020204" pitchFamily="34" charset="0"/>
              </a:rPr>
              <a:t>ESTRATÉGICO</a:t>
            </a:r>
          </a:p>
        </c:rich>
      </c:tx>
      <c:layout>
        <c:manualLayout>
          <c:xMode val="edge"/>
          <c:yMode val="edge"/>
          <c:x val="0.34167731493035353"/>
          <c:y val="0.12409267288939008"/>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2159502759680697"/>
          <c:y val="0.20454573764632719"/>
          <c:w val="0.59380724152653253"/>
          <c:h val="0.73271752696454162"/>
        </c:manualLayout>
      </c:layout>
      <c:doughnutChart>
        <c:varyColors val="1"/>
        <c:ser>
          <c:idx val="0"/>
          <c:order val="0"/>
          <c:tx>
            <c:strRef>
              <c:f>'Avance General'!$A$35</c:f>
              <c:strCache>
                <c:ptCount val="1"/>
                <c:pt idx="0">
                  <c:v>Fill</c:v>
                </c:pt>
              </c:strCache>
            </c:strRef>
          </c:tx>
          <c:explosion val="1"/>
          <c:dPt>
            <c:idx val="0"/>
            <c:bubble3D val="0"/>
            <c:spPr>
              <a:solidFill>
                <a:schemeClr val="tx2">
                  <a:lumMod val="20000"/>
                  <a:lumOff val="80000"/>
                </a:schemeClr>
              </a:solidFill>
              <a:ln w="19050">
                <a:solidFill>
                  <a:schemeClr val="lt1"/>
                </a:solidFill>
              </a:ln>
              <a:effectLst/>
            </c:spPr>
            <c:extLst>
              <c:ext xmlns:c16="http://schemas.microsoft.com/office/drawing/2014/chart" uri="{C3380CC4-5D6E-409C-BE32-E72D297353CC}">
                <c16:uniqueId val="{00000001-C6D3-46D3-AD38-105F3416F660}"/>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C6D3-46D3-AD38-105F3416F660}"/>
              </c:ext>
            </c:extLst>
          </c:dPt>
          <c:cat>
            <c:strRef>
              <c:f>'Avance General'!$A$9:$A$10</c:f>
              <c:strCache>
                <c:ptCount val="2"/>
                <c:pt idx="0">
                  <c:v>Remainder</c:v>
                </c:pt>
                <c:pt idx="1">
                  <c:v>Percentage</c:v>
                </c:pt>
              </c:strCache>
            </c:strRef>
          </c:cat>
          <c:val>
            <c:numRef>
              <c:f>'Avance General'!$B$36:$B$37</c:f>
              <c:numCache>
                <c:formatCode>0%</c:formatCode>
                <c:ptCount val="2"/>
                <c:pt idx="0">
                  <c:v>0.57000000000000006</c:v>
                </c:pt>
                <c:pt idx="1">
                  <c:v>0.43</c:v>
                </c:pt>
              </c:numCache>
            </c:numRef>
          </c:val>
          <c:extLst>
            <c:ext xmlns:c16="http://schemas.microsoft.com/office/drawing/2014/chart" uri="{C3380CC4-5D6E-409C-BE32-E72D297353CC}">
              <c16:uniqueId val="{00000004-C6D3-46D3-AD38-105F3416F660}"/>
            </c:ext>
          </c:extLst>
        </c:ser>
        <c:dLbls>
          <c:showLegendKey val="0"/>
          <c:showVal val="0"/>
          <c:showCatName val="0"/>
          <c:showSerName val="0"/>
          <c:showPercent val="0"/>
          <c:showBubbleSize val="0"/>
          <c:showLeaderLines val="1"/>
        </c:dLbls>
        <c:firstSliceAng val="0"/>
        <c:holeSize val="74"/>
      </c:doughnutChart>
      <c:scatterChart>
        <c:scatterStyle val="lineMarker"/>
        <c:varyColors val="0"/>
        <c:ser>
          <c:idx val="1"/>
          <c:order val="1"/>
          <c:tx>
            <c:strRef>
              <c:f>'Avance General'!$A$39</c:f>
              <c:strCache>
                <c:ptCount val="1"/>
                <c:pt idx="0">
                  <c:v>End points</c:v>
                </c:pt>
              </c:strCache>
            </c:strRef>
          </c:tx>
          <c:spPr>
            <a:ln w="25400" cap="rnd">
              <a:noFill/>
              <a:round/>
            </a:ln>
            <a:effectLst/>
          </c:spPr>
          <c:marker>
            <c:symbol val="circle"/>
            <c:size val="30"/>
            <c:spPr>
              <a:solidFill>
                <a:schemeClr val="accent4"/>
              </a:solidFill>
              <a:ln w="9525">
                <a:noFill/>
              </a:ln>
              <a:effectLst/>
            </c:spPr>
          </c:marker>
          <c:xVal>
            <c:numRef>
              <c:f>'Avance General'!$A$41:$A$42</c:f>
              <c:numCache>
                <c:formatCode>General</c:formatCode>
                <c:ptCount val="2"/>
                <c:pt idx="0">
                  <c:v>0</c:v>
                </c:pt>
                <c:pt idx="1">
                  <c:v>-0.42087203852806687</c:v>
                </c:pt>
              </c:numCache>
            </c:numRef>
          </c:xVal>
          <c:yVal>
            <c:numRef>
              <c:f>'Avance General'!$B$41:$B$42</c:f>
              <c:numCache>
                <c:formatCode>General</c:formatCode>
                <c:ptCount val="2"/>
                <c:pt idx="0">
                  <c:v>1</c:v>
                </c:pt>
                <c:pt idx="1">
                  <c:v>-0.90712001807105413</c:v>
                </c:pt>
              </c:numCache>
            </c:numRef>
          </c:yVal>
          <c:smooth val="0"/>
          <c:extLst>
            <c:ext xmlns:c16="http://schemas.microsoft.com/office/drawing/2014/chart" uri="{C3380CC4-5D6E-409C-BE32-E72D297353CC}">
              <c16:uniqueId val="{00000007-C6D3-46D3-AD38-105F3416F660}"/>
            </c:ext>
          </c:extLst>
        </c:ser>
        <c:dLbls>
          <c:showLegendKey val="0"/>
          <c:showVal val="0"/>
          <c:showCatName val="0"/>
          <c:showSerName val="0"/>
          <c:showPercent val="0"/>
          <c:showBubbleSize val="0"/>
        </c:dLbls>
        <c:axId val="297270248"/>
        <c:axId val="296508352"/>
      </c:scatterChart>
      <c:valAx>
        <c:axId val="296508352"/>
        <c:scaling>
          <c:orientation val="minMax"/>
          <c:max val="1.1500000000000001"/>
          <c:min val="-1.1500000000000001"/>
        </c:scaling>
        <c:delete val="1"/>
        <c:axPos val="l"/>
        <c:numFmt formatCode="General" sourceLinked="1"/>
        <c:majorTickMark val="out"/>
        <c:minorTickMark val="none"/>
        <c:tickLblPos val="nextTo"/>
        <c:crossAx val="297270248"/>
        <c:crosses val="autoZero"/>
        <c:crossBetween val="midCat"/>
      </c:valAx>
      <c:valAx>
        <c:axId val="297270248"/>
        <c:scaling>
          <c:orientation val="minMax"/>
          <c:max val="1.1500000000000001"/>
          <c:min val="-1.1500000000000001"/>
        </c:scaling>
        <c:delete val="1"/>
        <c:axPos val="b"/>
        <c:numFmt formatCode="General" sourceLinked="1"/>
        <c:majorTickMark val="out"/>
        <c:minorTickMark val="none"/>
        <c:tickLblPos val="nextTo"/>
        <c:crossAx val="29650835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600" b="1" i="0" baseline="0">
                <a:effectLst/>
                <a:latin typeface="Arial" panose="020B0604020202020204" pitchFamily="34" charset="0"/>
                <a:cs typeface="Arial" panose="020B0604020202020204" pitchFamily="34" charset="0"/>
              </a:rPr>
              <a:t>MISIONAL</a:t>
            </a:r>
          </a:p>
        </c:rich>
      </c:tx>
      <c:layout>
        <c:manualLayout>
          <c:xMode val="edge"/>
          <c:yMode val="edge"/>
          <c:x val="0.40512163564280651"/>
          <c:y val="0.10810375320453754"/>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2159502759680697"/>
          <c:y val="0.20454573764632719"/>
          <c:w val="0.59380724152653253"/>
          <c:h val="0.73271752696454162"/>
        </c:manualLayout>
      </c:layout>
      <c:doughnutChart>
        <c:varyColors val="1"/>
        <c:ser>
          <c:idx val="0"/>
          <c:order val="0"/>
          <c:tx>
            <c:strRef>
              <c:f>'Avance General'!$A$84</c:f>
              <c:strCache>
                <c:ptCount val="1"/>
                <c:pt idx="0">
                  <c:v>Fill</c:v>
                </c:pt>
              </c:strCache>
            </c:strRef>
          </c:tx>
          <c:explosion val="1"/>
          <c:dPt>
            <c:idx val="0"/>
            <c:bubble3D val="0"/>
            <c:spPr>
              <a:solidFill>
                <a:schemeClr val="tx2">
                  <a:lumMod val="20000"/>
                  <a:lumOff val="80000"/>
                </a:schemeClr>
              </a:solidFill>
              <a:ln w="19050">
                <a:solidFill>
                  <a:schemeClr val="lt1"/>
                </a:solidFill>
              </a:ln>
              <a:effectLst/>
            </c:spPr>
            <c:extLst>
              <c:ext xmlns:c16="http://schemas.microsoft.com/office/drawing/2014/chart" uri="{C3380CC4-5D6E-409C-BE32-E72D297353CC}">
                <c16:uniqueId val="{00000001-460D-47CB-88B1-245959A91FEF}"/>
              </c:ext>
            </c:extLst>
          </c:dPt>
          <c:dPt>
            <c:idx val="1"/>
            <c:bubble3D val="0"/>
            <c:spPr>
              <a:solidFill>
                <a:srgbClr val="FF1919"/>
              </a:solidFill>
              <a:ln w="19050">
                <a:solidFill>
                  <a:schemeClr val="lt1"/>
                </a:solidFill>
              </a:ln>
              <a:effectLst/>
            </c:spPr>
            <c:extLst>
              <c:ext xmlns:c16="http://schemas.microsoft.com/office/drawing/2014/chart" uri="{C3380CC4-5D6E-409C-BE32-E72D297353CC}">
                <c16:uniqueId val="{00000003-460D-47CB-88B1-245959A91FEF}"/>
              </c:ext>
            </c:extLst>
          </c:dPt>
          <c:cat>
            <c:strRef>
              <c:f>'Avance General'!$A$9:$A$10</c:f>
              <c:strCache>
                <c:ptCount val="2"/>
                <c:pt idx="0">
                  <c:v>Remainder</c:v>
                </c:pt>
                <c:pt idx="1">
                  <c:v>Percentage</c:v>
                </c:pt>
              </c:strCache>
            </c:strRef>
          </c:cat>
          <c:val>
            <c:numRef>
              <c:f>'Avance General'!$B$85:$B$86</c:f>
              <c:numCache>
                <c:formatCode>0%</c:formatCode>
                <c:ptCount val="2"/>
                <c:pt idx="0">
                  <c:v>0.61</c:v>
                </c:pt>
                <c:pt idx="1">
                  <c:v>0.39</c:v>
                </c:pt>
              </c:numCache>
            </c:numRef>
          </c:val>
          <c:extLst>
            <c:ext xmlns:c16="http://schemas.microsoft.com/office/drawing/2014/chart" uri="{C3380CC4-5D6E-409C-BE32-E72D297353CC}">
              <c16:uniqueId val="{00000004-460D-47CB-88B1-245959A91FEF}"/>
            </c:ext>
          </c:extLst>
        </c:ser>
        <c:dLbls>
          <c:showLegendKey val="0"/>
          <c:showVal val="0"/>
          <c:showCatName val="0"/>
          <c:showSerName val="0"/>
          <c:showPercent val="0"/>
          <c:showBubbleSize val="0"/>
          <c:showLeaderLines val="1"/>
        </c:dLbls>
        <c:firstSliceAng val="0"/>
        <c:holeSize val="74"/>
      </c:doughnutChart>
      <c:scatterChart>
        <c:scatterStyle val="lineMarker"/>
        <c:varyColors val="0"/>
        <c:ser>
          <c:idx val="1"/>
          <c:order val="1"/>
          <c:tx>
            <c:strRef>
              <c:f>'Avance General'!$A$88</c:f>
              <c:strCache>
                <c:ptCount val="1"/>
                <c:pt idx="0">
                  <c:v>End points</c:v>
                </c:pt>
              </c:strCache>
            </c:strRef>
          </c:tx>
          <c:spPr>
            <a:ln w="25400" cap="rnd">
              <a:noFill/>
              <a:round/>
            </a:ln>
            <a:effectLst/>
          </c:spPr>
          <c:marker>
            <c:symbol val="circle"/>
            <c:size val="30"/>
            <c:spPr>
              <a:solidFill>
                <a:srgbClr val="FF1919"/>
              </a:solidFill>
              <a:ln w="9525">
                <a:noFill/>
              </a:ln>
              <a:effectLst/>
            </c:spPr>
          </c:marker>
          <c:xVal>
            <c:numRef>
              <c:f>'Avance General'!$A$90:$A$91</c:f>
              <c:numCache>
                <c:formatCode>General</c:formatCode>
                <c:ptCount val="2"/>
                <c:pt idx="0">
                  <c:v>0</c:v>
                </c:pt>
                <c:pt idx="1">
                  <c:v>-0.65173233802026886</c:v>
                </c:pt>
              </c:numCache>
            </c:numRef>
          </c:xVal>
          <c:yVal>
            <c:numRef>
              <c:f>'Avance General'!$B$90:$B$91</c:f>
              <c:numCache>
                <c:formatCode>General</c:formatCode>
                <c:ptCount val="2"/>
                <c:pt idx="0">
                  <c:v>1</c:v>
                </c:pt>
                <c:pt idx="1">
                  <c:v>-0.75844904876902197</c:v>
                </c:pt>
              </c:numCache>
            </c:numRef>
          </c:yVal>
          <c:smooth val="0"/>
          <c:extLst>
            <c:ext xmlns:c16="http://schemas.microsoft.com/office/drawing/2014/chart" uri="{C3380CC4-5D6E-409C-BE32-E72D297353CC}">
              <c16:uniqueId val="{00000005-460D-47CB-88B1-245959A91FEF}"/>
            </c:ext>
          </c:extLst>
        </c:ser>
        <c:dLbls>
          <c:showLegendKey val="0"/>
          <c:showVal val="0"/>
          <c:showCatName val="0"/>
          <c:showSerName val="0"/>
          <c:showPercent val="0"/>
          <c:showBubbleSize val="0"/>
        </c:dLbls>
        <c:axId val="297271424"/>
        <c:axId val="297271032"/>
      </c:scatterChart>
      <c:valAx>
        <c:axId val="297271032"/>
        <c:scaling>
          <c:orientation val="minMax"/>
          <c:max val="1.1500000000000001"/>
          <c:min val="-1.1500000000000001"/>
        </c:scaling>
        <c:delete val="1"/>
        <c:axPos val="l"/>
        <c:numFmt formatCode="General" sourceLinked="1"/>
        <c:majorTickMark val="out"/>
        <c:minorTickMark val="none"/>
        <c:tickLblPos val="nextTo"/>
        <c:crossAx val="297271424"/>
        <c:crosses val="autoZero"/>
        <c:crossBetween val="midCat"/>
      </c:valAx>
      <c:valAx>
        <c:axId val="297271424"/>
        <c:scaling>
          <c:orientation val="minMax"/>
          <c:max val="1.1500000000000001"/>
          <c:min val="-1.1500000000000001"/>
        </c:scaling>
        <c:delete val="1"/>
        <c:axPos val="b"/>
        <c:numFmt formatCode="General" sourceLinked="1"/>
        <c:majorTickMark val="out"/>
        <c:minorTickMark val="none"/>
        <c:tickLblPos val="nextTo"/>
        <c:crossAx val="29727103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effectLst/>
                <a:latin typeface="Arial" panose="020B0604020202020204" pitchFamily="34" charset="0"/>
                <a:cs typeface="Arial" panose="020B0604020202020204" pitchFamily="34" charset="0"/>
              </a:rPr>
              <a:t>ORGANIZACIÓN</a:t>
            </a:r>
          </a:p>
        </c:rich>
      </c:tx>
      <c:layout>
        <c:manualLayout>
          <c:xMode val="edge"/>
          <c:yMode val="edge"/>
          <c:x val="0.29469549625713404"/>
          <c:y val="6.347832215298475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2159502759680697"/>
          <c:y val="0.20454573764632719"/>
          <c:w val="0.59380724152653253"/>
          <c:h val="0.73271752696454162"/>
        </c:manualLayout>
      </c:layout>
      <c:doughnutChart>
        <c:varyColors val="1"/>
        <c:ser>
          <c:idx val="0"/>
          <c:order val="0"/>
          <c:tx>
            <c:strRef>
              <c:f>ORG!$A$8</c:f>
              <c:strCache>
                <c:ptCount val="1"/>
                <c:pt idx="0">
                  <c:v>Fill</c:v>
                </c:pt>
              </c:strCache>
            </c:strRef>
          </c:tx>
          <c:spPr>
            <a:ln>
              <a:noFill/>
            </a:ln>
          </c:spPr>
          <c:explosion val="1"/>
          <c:dPt>
            <c:idx val="0"/>
            <c:bubble3D val="0"/>
            <c:spPr>
              <a:solidFill>
                <a:schemeClr val="bg2"/>
              </a:solidFill>
              <a:ln w="19050">
                <a:noFill/>
              </a:ln>
              <a:effectLst/>
            </c:spPr>
            <c:extLst>
              <c:ext xmlns:c16="http://schemas.microsoft.com/office/drawing/2014/chart" uri="{C3380CC4-5D6E-409C-BE32-E72D297353CC}">
                <c16:uniqueId val="{00000001-81EA-6C48-84D3-9B6F99EB37C4}"/>
              </c:ext>
            </c:extLst>
          </c:dPt>
          <c:dPt>
            <c:idx val="1"/>
            <c:bubble3D val="0"/>
            <c:spPr>
              <a:solidFill>
                <a:srgbClr val="00B050"/>
              </a:solidFill>
              <a:ln w="22225">
                <a:noFill/>
              </a:ln>
              <a:effectLst/>
            </c:spPr>
            <c:extLst>
              <c:ext xmlns:c16="http://schemas.microsoft.com/office/drawing/2014/chart" uri="{C3380CC4-5D6E-409C-BE32-E72D297353CC}">
                <c16:uniqueId val="{00000003-81EA-6C48-84D3-9B6F99EB37C4}"/>
              </c:ext>
            </c:extLst>
          </c:dPt>
          <c:cat>
            <c:strRef>
              <c:f>ORG!$A$9:$A$10</c:f>
              <c:strCache>
                <c:ptCount val="2"/>
                <c:pt idx="0">
                  <c:v>Remainder</c:v>
                </c:pt>
                <c:pt idx="1">
                  <c:v>Percentage</c:v>
                </c:pt>
              </c:strCache>
            </c:strRef>
          </c:cat>
          <c:val>
            <c:numRef>
              <c:f>ORG!$B$9:$B$10</c:f>
              <c:numCache>
                <c:formatCode>0%</c:formatCode>
                <c:ptCount val="2"/>
                <c:pt idx="0">
                  <c:v>0.65</c:v>
                </c:pt>
                <c:pt idx="1">
                  <c:v>0.35</c:v>
                </c:pt>
              </c:numCache>
            </c:numRef>
          </c:val>
          <c:extLst>
            <c:ext xmlns:c16="http://schemas.microsoft.com/office/drawing/2014/chart" uri="{C3380CC4-5D6E-409C-BE32-E72D297353CC}">
              <c16:uniqueId val="{00000004-81EA-6C48-84D3-9B6F99EB37C4}"/>
            </c:ext>
          </c:extLst>
        </c:ser>
        <c:dLbls>
          <c:showLegendKey val="0"/>
          <c:showVal val="0"/>
          <c:showCatName val="0"/>
          <c:showSerName val="0"/>
          <c:showPercent val="0"/>
          <c:showBubbleSize val="0"/>
          <c:showLeaderLines val="1"/>
        </c:dLbls>
        <c:firstSliceAng val="0"/>
        <c:holeSize val="74"/>
      </c:doughnutChart>
      <c:scatterChart>
        <c:scatterStyle val="lineMarker"/>
        <c:varyColors val="0"/>
        <c:ser>
          <c:idx val="1"/>
          <c:order val="1"/>
          <c:tx>
            <c:strRef>
              <c:f>ORG!$A$12</c:f>
              <c:strCache>
                <c:ptCount val="1"/>
                <c:pt idx="0">
                  <c:v>End points</c:v>
                </c:pt>
              </c:strCache>
            </c:strRef>
          </c:tx>
          <c:spPr>
            <a:ln w="28575" cap="rnd">
              <a:noFill/>
              <a:round/>
            </a:ln>
            <a:effectLst/>
          </c:spPr>
          <c:marker>
            <c:symbol val="circle"/>
            <c:size val="30"/>
            <c:spPr>
              <a:solidFill>
                <a:schemeClr val="accent5"/>
              </a:solidFill>
              <a:ln w="9525">
                <a:noFill/>
              </a:ln>
              <a:effectLst/>
            </c:spPr>
          </c:marker>
          <c:dPt>
            <c:idx val="0"/>
            <c:marker>
              <c:symbol val="circle"/>
              <c:size val="30"/>
              <c:spPr>
                <a:solidFill>
                  <a:srgbClr val="00B050"/>
                </a:solidFill>
                <a:ln w="9525">
                  <a:noFill/>
                </a:ln>
                <a:effectLst/>
              </c:spPr>
            </c:marker>
            <c:bubble3D val="0"/>
            <c:extLst>
              <c:ext xmlns:c16="http://schemas.microsoft.com/office/drawing/2014/chart" uri="{C3380CC4-5D6E-409C-BE32-E72D297353CC}">
                <c16:uniqueId val="{00000004-9834-234C-AC04-ABCAC34B2EF6}"/>
              </c:ext>
            </c:extLst>
          </c:dPt>
          <c:dPt>
            <c:idx val="1"/>
            <c:marker>
              <c:symbol val="circle"/>
              <c:size val="30"/>
              <c:spPr>
                <a:solidFill>
                  <a:srgbClr val="00B050"/>
                </a:solidFill>
                <a:ln w="9525">
                  <a:noFill/>
                </a:ln>
                <a:effectLst/>
              </c:spPr>
            </c:marker>
            <c:bubble3D val="0"/>
            <c:extLst>
              <c:ext xmlns:c16="http://schemas.microsoft.com/office/drawing/2014/chart" uri="{C3380CC4-5D6E-409C-BE32-E72D297353CC}">
                <c16:uniqueId val="{00000005-9834-234C-AC04-ABCAC34B2EF6}"/>
              </c:ext>
            </c:extLst>
          </c:dPt>
          <c:xVal>
            <c:numRef>
              <c:f>ORG!$A$14:$A$15</c:f>
              <c:numCache>
                <c:formatCode>General</c:formatCode>
                <c:ptCount val="2"/>
                <c:pt idx="0">
                  <c:v>0</c:v>
                </c:pt>
                <c:pt idx="1">
                  <c:v>-0.80901699437494745</c:v>
                </c:pt>
              </c:numCache>
            </c:numRef>
          </c:xVal>
          <c:yVal>
            <c:numRef>
              <c:f>ORG!$B$14:$B$15</c:f>
              <c:numCache>
                <c:formatCode>General</c:formatCode>
                <c:ptCount val="2"/>
                <c:pt idx="0">
                  <c:v>1</c:v>
                </c:pt>
                <c:pt idx="1">
                  <c:v>-0.58778525229247303</c:v>
                </c:pt>
              </c:numCache>
            </c:numRef>
          </c:yVal>
          <c:smooth val="0"/>
          <c:extLst>
            <c:ext xmlns:c16="http://schemas.microsoft.com/office/drawing/2014/chart" uri="{C3380CC4-5D6E-409C-BE32-E72D297353CC}">
              <c16:uniqueId val="{00000005-81EA-6C48-84D3-9B6F99EB37C4}"/>
            </c:ext>
          </c:extLst>
        </c:ser>
        <c:dLbls>
          <c:showLegendKey val="0"/>
          <c:showVal val="0"/>
          <c:showCatName val="0"/>
          <c:showSerName val="0"/>
          <c:showPercent val="0"/>
          <c:showBubbleSize val="0"/>
        </c:dLbls>
        <c:axId val="297272600"/>
        <c:axId val="297272208"/>
      </c:scatterChart>
      <c:valAx>
        <c:axId val="297272208"/>
        <c:scaling>
          <c:orientation val="minMax"/>
          <c:max val="1.1500000000000001"/>
          <c:min val="-1.1500000000000001"/>
        </c:scaling>
        <c:delete val="1"/>
        <c:axPos val="l"/>
        <c:numFmt formatCode="General" sourceLinked="1"/>
        <c:majorTickMark val="out"/>
        <c:minorTickMark val="none"/>
        <c:tickLblPos val="nextTo"/>
        <c:crossAx val="297272600"/>
        <c:crosses val="autoZero"/>
        <c:crossBetween val="midCat"/>
      </c:valAx>
      <c:valAx>
        <c:axId val="297272600"/>
        <c:scaling>
          <c:orientation val="minMax"/>
          <c:max val="1.1500000000000001"/>
          <c:min val="-1.1500000000000001"/>
        </c:scaling>
        <c:delete val="1"/>
        <c:axPos val="b"/>
        <c:numFmt formatCode="General" sourceLinked="1"/>
        <c:majorTickMark val="out"/>
        <c:minorTickMark val="none"/>
        <c:tickLblPos val="nextTo"/>
        <c:crossAx val="29727220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effectLst/>
                <a:latin typeface="Arial" panose="020B0604020202020204" pitchFamily="34" charset="0"/>
                <a:cs typeface="Arial" panose="020B0604020202020204" pitchFamily="34" charset="0"/>
              </a:rPr>
              <a:t>PLANEACIÓN </a:t>
            </a:r>
          </a:p>
        </c:rich>
      </c:tx>
      <c:layout>
        <c:manualLayout>
          <c:xMode val="edge"/>
          <c:yMode val="edge"/>
          <c:x val="0.32775189128817217"/>
          <c:y val="6.665223826063398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2159502759680697"/>
          <c:y val="0.20454573764632719"/>
          <c:w val="0.59380724152653253"/>
          <c:h val="0.73271752696454162"/>
        </c:manualLayout>
      </c:layout>
      <c:doughnutChart>
        <c:varyColors val="1"/>
        <c:ser>
          <c:idx val="0"/>
          <c:order val="0"/>
          <c:tx>
            <c:strRef>
              <c:f>PLA!$A$8</c:f>
              <c:strCache>
                <c:ptCount val="1"/>
                <c:pt idx="0">
                  <c:v>Fill</c:v>
                </c:pt>
              </c:strCache>
            </c:strRef>
          </c:tx>
          <c:spPr>
            <a:ln>
              <a:noFill/>
            </a:ln>
          </c:spPr>
          <c:explosion val="1"/>
          <c:dPt>
            <c:idx val="0"/>
            <c:bubble3D val="0"/>
            <c:spPr>
              <a:solidFill>
                <a:schemeClr val="bg2"/>
              </a:solidFill>
              <a:ln w="19050">
                <a:noFill/>
              </a:ln>
              <a:effectLst/>
            </c:spPr>
            <c:extLst>
              <c:ext xmlns:c16="http://schemas.microsoft.com/office/drawing/2014/chart" uri="{C3380CC4-5D6E-409C-BE32-E72D297353CC}">
                <c16:uniqueId val="{00000001-81EA-6C48-84D3-9B6F99EB37C4}"/>
              </c:ext>
            </c:extLst>
          </c:dPt>
          <c:dPt>
            <c:idx val="1"/>
            <c:bubble3D val="0"/>
            <c:spPr>
              <a:solidFill>
                <a:srgbClr val="FFFF00"/>
              </a:solidFill>
              <a:ln w="22225">
                <a:noFill/>
              </a:ln>
              <a:effectLst/>
            </c:spPr>
            <c:extLst>
              <c:ext xmlns:c16="http://schemas.microsoft.com/office/drawing/2014/chart" uri="{C3380CC4-5D6E-409C-BE32-E72D297353CC}">
                <c16:uniqueId val="{00000003-81EA-6C48-84D3-9B6F99EB37C4}"/>
              </c:ext>
            </c:extLst>
          </c:dPt>
          <c:cat>
            <c:strRef>
              <c:f>PLA!$A$9:$A$10</c:f>
              <c:strCache>
                <c:ptCount val="2"/>
                <c:pt idx="0">
                  <c:v>Remainder</c:v>
                </c:pt>
                <c:pt idx="1">
                  <c:v>Percentage</c:v>
                </c:pt>
              </c:strCache>
            </c:strRef>
          </c:cat>
          <c:val>
            <c:numRef>
              <c:f>PLA!$B$9:$B$10</c:f>
              <c:numCache>
                <c:formatCode>0%</c:formatCode>
                <c:ptCount val="2"/>
                <c:pt idx="0">
                  <c:v>0.77</c:v>
                </c:pt>
                <c:pt idx="1">
                  <c:v>0.23</c:v>
                </c:pt>
              </c:numCache>
            </c:numRef>
          </c:val>
          <c:extLst>
            <c:ext xmlns:c16="http://schemas.microsoft.com/office/drawing/2014/chart" uri="{C3380CC4-5D6E-409C-BE32-E72D297353CC}">
              <c16:uniqueId val="{00000004-81EA-6C48-84D3-9B6F99EB37C4}"/>
            </c:ext>
          </c:extLst>
        </c:ser>
        <c:dLbls>
          <c:showLegendKey val="0"/>
          <c:showVal val="0"/>
          <c:showCatName val="0"/>
          <c:showSerName val="0"/>
          <c:showPercent val="0"/>
          <c:showBubbleSize val="0"/>
          <c:showLeaderLines val="1"/>
        </c:dLbls>
        <c:firstSliceAng val="0"/>
        <c:holeSize val="74"/>
      </c:doughnutChart>
      <c:scatterChart>
        <c:scatterStyle val="lineMarker"/>
        <c:varyColors val="0"/>
        <c:ser>
          <c:idx val="1"/>
          <c:order val="1"/>
          <c:tx>
            <c:strRef>
              <c:f>PLA!$A$12</c:f>
              <c:strCache>
                <c:ptCount val="1"/>
                <c:pt idx="0">
                  <c:v>End points</c:v>
                </c:pt>
              </c:strCache>
            </c:strRef>
          </c:tx>
          <c:spPr>
            <a:ln w="28575" cap="rnd">
              <a:noFill/>
              <a:round/>
            </a:ln>
            <a:effectLst/>
          </c:spPr>
          <c:marker>
            <c:symbol val="circle"/>
            <c:size val="30"/>
            <c:spPr>
              <a:solidFill>
                <a:srgbClr val="FFFF00"/>
              </a:solidFill>
              <a:ln w="9525">
                <a:noFill/>
              </a:ln>
              <a:effectLst/>
            </c:spPr>
          </c:marker>
          <c:xVal>
            <c:numRef>
              <c:f>PLA!$A$14:$A$15</c:f>
              <c:numCache>
                <c:formatCode>General</c:formatCode>
                <c:ptCount val="2"/>
                <c:pt idx="0">
                  <c:v>0</c:v>
                </c:pt>
                <c:pt idx="1">
                  <c:v>-0.99211470131447788</c:v>
                </c:pt>
              </c:numCache>
            </c:numRef>
          </c:xVal>
          <c:yVal>
            <c:numRef>
              <c:f>PLA!$B$14:$B$15</c:f>
              <c:numCache>
                <c:formatCode>General</c:formatCode>
                <c:ptCount val="2"/>
                <c:pt idx="0">
                  <c:v>1</c:v>
                </c:pt>
                <c:pt idx="1">
                  <c:v>0.12533323356430426</c:v>
                </c:pt>
              </c:numCache>
            </c:numRef>
          </c:yVal>
          <c:smooth val="0"/>
          <c:extLst>
            <c:ext xmlns:c16="http://schemas.microsoft.com/office/drawing/2014/chart" uri="{C3380CC4-5D6E-409C-BE32-E72D297353CC}">
              <c16:uniqueId val="{00000005-81EA-6C48-84D3-9B6F99EB37C4}"/>
            </c:ext>
          </c:extLst>
        </c:ser>
        <c:dLbls>
          <c:showLegendKey val="0"/>
          <c:showVal val="0"/>
          <c:showCatName val="0"/>
          <c:showSerName val="0"/>
          <c:showPercent val="0"/>
          <c:showBubbleSize val="0"/>
        </c:dLbls>
        <c:axId val="297273776"/>
        <c:axId val="297273384"/>
      </c:scatterChart>
      <c:valAx>
        <c:axId val="297273384"/>
        <c:scaling>
          <c:orientation val="minMax"/>
          <c:max val="1.1500000000000001"/>
          <c:min val="-1.1500000000000001"/>
        </c:scaling>
        <c:delete val="1"/>
        <c:axPos val="l"/>
        <c:numFmt formatCode="General" sourceLinked="1"/>
        <c:majorTickMark val="out"/>
        <c:minorTickMark val="none"/>
        <c:tickLblPos val="nextTo"/>
        <c:crossAx val="297273776"/>
        <c:crosses val="autoZero"/>
        <c:crossBetween val="midCat"/>
      </c:valAx>
      <c:valAx>
        <c:axId val="297273776"/>
        <c:scaling>
          <c:orientation val="minMax"/>
          <c:max val="1.1500000000000001"/>
          <c:min val="-1.1500000000000001"/>
        </c:scaling>
        <c:delete val="1"/>
        <c:axPos val="b"/>
        <c:numFmt formatCode="General" sourceLinked="1"/>
        <c:majorTickMark val="out"/>
        <c:minorTickMark val="none"/>
        <c:tickLblPos val="nextTo"/>
        <c:crossAx val="29727338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effectLst/>
                <a:latin typeface="Arial" panose="020B0604020202020204" pitchFamily="34" charset="0"/>
                <a:cs typeface="Arial" panose="020B0604020202020204" pitchFamily="34" charset="0"/>
              </a:rPr>
              <a:t>MEDICIÓN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2159502759680697"/>
          <c:y val="0.20454573764632719"/>
          <c:w val="0.59380724152653253"/>
          <c:h val="0.73271752696454162"/>
        </c:manualLayout>
      </c:layout>
      <c:doughnutChart>
        <c:varyColors val="1"/>
        <c:ser>
          <c:idx val="0"/>
          <c:order val="0"/>
          <c:tx>
            <c:strRef>
              <c:f>MEDI!$A$8</c:f>
              <c:strCache>
                <c:ptCount val="1"/>
                <c:pt idx="0">
                  <c:v>Fill</c:v>
                </c:pt>
              </c:strCache>
            </c:strRef>
          </c:tx>
          <c:spPr>
            <a:ln>
              <a:noFill/>
            </a:ln>
          </c:spPr>
          <c:explosion val="1"/>
          <c:dPt>
            <c:idx val="0"/>
            <c:bubble3D val="0"/>
            <c:spPr>
              <a:solidFill>
                <a:schemeClr val="bg2"/>
              </a:solidFill>
              <a:ln w="19050">
                <a:noFill/>
              </a:ln>
              <a:effectLst/>
            </c:spPr>
            <c:extLst>
              <c:ext xmlns:c16="http://schemas.microsoft.com/office/drawing/2014/chart" uri="{C3380CC4-5D6E-409C-BE32-E72D297353CC}">
                <c16:uniqueId val="{00000001-E7A9-A244-B991-C41DE2729659}"/>
              </c:ext>
            </c:extLst>
          </c:dPt>
          <c:dPt>
            <c:idx val="1"/>
            <c:bubble3D val="0"/>
            <c:spPr>
              <a:solidFill>
                <a:srgbClr val="FF0000"/>
              </a:solidFill>
              <a:ln w="22225">
                <a:noFill/>
              </a:ln>
              <a:effectLst/>
            </c:spPr>
            <c:extLst>
              <c:ext xmlns:c16="http://schemas.microsoft.com/office/drawing/2014/chart" uri="{C3380CC4-5D6E-409C-BE32-E72D297353CC}">
                <c16:uniqueId val="{00000003-E7A9-A244-B991-C41DE2729659}"/>
              </c:ext>
            </c:extLst>
          </c:dPt>
          <c:cat>
            <c:strRef>
              <c:f>MEDI!$A$9:$A$10</c:f>
              <c:strCache>
                <c:ptCount val="2"/>
                <c:pt idx="0">
                  <c:v>Remainder</c:v>
                </c:pt>
                <c:pt idx="1">
                  <c:v>Percentage</c:v>
                </c:pt>
              </c:strCache>
            </c:strRef>
          </c:cat>
          <c:val>
            <c:numRef>
              <c:f>MEDI!$B$9:$B$10</c:f>
              <c:numCache>
                <c:formatCode>0%</c:formatCode>
                <c:ptCount val="2"/>
                <c:pt idx="0">
                  <c:v>1</c:v>
                </c:pt>
                <c:pt idx="1">
                  <c:v>0</c:v>
                </c:pt>
              </c:numCache>
            </c:numRef>
          </c:val>
          <c:extLst>
            <c:ext xmlns:c16="http://schemas.microsoft.com/office/drawing/2014/chart" uri="{C3380CC4-5D6E-409C-BE32-E72D297353CC}">
              <c16:uniqueId val="{00000004-E7A9-A244-B991-C41DE2729659}"/>
            </c:ext>
          </c:extLst>
        </c:ser>
        <c:dLbls>
          <c:showLegendKey val="0"/>
          <c:showVal val="0"/>
          <c:showCatName val="0"/>
          <c:showSerName val="0"/>
          <c:showPercent val="0"/>
          <c:showBubbleSize val="0"/>
          <c:showLeaderLines val="1"/>
        </c:dLbls>
        <c:firstSliceAng val="0"/>
        <c:holeSize val="74"/>
      </c:doughnutChart>
      <c:scatterChart>
        <c:scatterStyle val="lineMarker"/>
        <c:varyColors val="0"/>
        <c:ser>
          <c:idx val="1"/>
          <c:order val="1"/>
          <c:tx>
            <c:strRef>
              <c:f>MEDI!$A$12</c:f>
              <c:strCache>
                <c:ptCount val="1"/>
                <c:pt idx="0">
                  <c:v>End points</c:v>
                </c:pt>
              </c:strCache>
            </c:strRef>
          </c:tx>
          <c:spPr>
            <a:ln w="28575" cap="rnd">
              <a:noFill/>
              <a:round/>
            </a:ln>
            <a:effectLst/>
          </c:spPr>
          <c:marker>
            <c:symbol val="circle"/>
            <c:size val="30"/>
            <c:spPr>
              <a:solidFill>
                <a:srgbClr val="FF0000"/>
              </a:solidFill>
              <a:ln w="9525">
                <a:noFill/>
              </a:ln>
              <a:effectLst/>
            </c:spPr>
          </c:marker>
          <c:xVal>
            <c:numRef>
              <c:f>MEDI!$A$14:$A$15</c:f>
              <c:numCache>
                <c:formatCode>General</c:formatCode>
                <c:ptCount val="2"/>
                <c:pt idx="0">
                  <c:v>0</c:v>
                </c:pt>
                <c:pt idx="1">
                  <c:v>0</c:v>
                </c:pt>
              </c:numCache>
            </c:numRef>
          </c:xVal>
          <c:yVal>
            <c:numRef>
              <c:f>MEDI!$B$14:$B$15</c:f>
              <c:numCache>
                <c:formatCode>General</c:formatCode>
                <c:ptCount val="2"/>
                <c:pt idx="0">
                  <c:v>1</c:v>
                </c:pt>
                <c:pt idx="1">
                  <c:v>1</c:v>
                </c:pt>
              </c:numCache>
            </c:numRef>
          </c:yVal>
          <c:smooth val="0"/>
          <c:extLst>
            <c:ext xmlns:c16="http://schemas.microsoft.com/office/drawing/2014/chart" uri="{C3380CC4-5D6E-409C-BE32-E72D297353CC}">
              <c16:uniqueId val="{00000005-E7A9-A244-B991-C41DE2729659}"/>
            </c:ext>
          </c:extLst>
        </c:ser>
        <c:dLbls>
          <c:showLegendKey val="0"/>
          <c:showVal val="0"/>
          <c:showCatName val="0"/>
          <c:showSerName val="0"/>
          <c:showPercent val="0"/>
          <c:showBubbleSize val="0"/>
        </c:dLbls>
        <c:axId val="297274952"/>
        <c:axId val="297274560"/>
      </c:scatterChart>
      <c:valAx>
        <c:axId val="297274560"/>
        <c:scaling>
          <c:orientation val="minMax"/>
          <c:max val="1.1500000000000001"/>
          <c:min val="-1.1500000000000001"/>
        </c:scaling>
        <c:delete val="1"/>
        <c:axPos val="l"/>
        <c:numFmt formatCode="General" sourceLinked="1"/>
        <c:majorTickMark val="out"/>
        <c:minorTickMark val="none"/>
        <c:tickLblPos val="nextTo"/>
        <c:crossAx val="297274952"/>
        <c:crosses val="autoZero"/>
        <c:crossBetween val="midCat"/>
      </c:valAx>
      <c:valAx>
        <c:axId val="297274952"/>
        <c:scaling>
          <c:orientation val="minMax"/>
          <c:max val="1.1500000000000001"/>
          <c:min val="-1.1500000000000001"/>
        </c:scaling>
        <c:delete val="1"/>
        <c:axPos val="b"/>
        <c:numFmt formatCode="General" sourceLinked="1"/>
        <c:majorTickMark val="out"/>
        <c:minorTickMark val="none"/>
        <c:tickLblPos val="nextTo"/>
        <c:crossAx val="29727456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effectLst/>
                <a:latin typeface="Arial" panose="020B0604020202020204" pitchFamily="34" charset="0"/>
                <a:cs typeface="Arial" panose="020B0604020202020204" pitchFamily="34" charset="0"/>
              </a:rPr>
              <a:t>TECNOLOGÍAS DE LA INFORMACIÓN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2159502759680697"/>
          <c:y val="0.20454573764632719"/>
          <c:w val="0.59380724152653253"/>
          <c:h val="0.73271752696454162"/>
        </c:manualLayout>
      </c:layout>
      <c:doughnutChart>
        <c:varyColors val="1"/>
        <c:ser>
          <c:idx val="0"/>
          <c:order val="0"/>
          <c:tx>
            <c:strRef>
              <c:f>TI!$A$8</c:f>
              <c:strCache>
                <c:ptCount val="1"/>
                <c:pt idx="0">
                  <c:v>Fill</c:v>
                </c:pt>
              </c:strCache>
            </c:strRef>
          </c:tx>
          <c:spPr>
            <a:ln>
              <a:noFill/>
            </a:ln>
          </c:spPr>
          <c:explosion val="1"/>
          <c:dPt>
            <c:idx val="0"/>
            <c:bubble3D val="0"/>
            <c:spPr>
              <a:solidFill>
                <a:schemeClr val="bg2"/>
              </a:solidFill>
              <a:ln w="19050">
                <a:noFill/>
              </a:ln>
              <a:effectLst/>
            </c:spPr>
            <c:extLst>
              <c:ext xmlns:c16="http://schemas.microsoft.com/office/drawing/2014/chart" uri="{C3380CC4-5D6E-409C-BE32-E72D297353CC}">
                <c16:uniqueId val="{00000001-81EA-6C48-84D3-9B6F99EB37C4}"/>
              </c:ext>
            </c:extLst>
          </c:dPt>
          <c:dPt>
            <c:idx val="1"/>
            <c:bubble3D val="0"/>
            <c:spPr>
              <a:solidFill>
                <a:srgbClr val="FF0000"/>
              </a:solidFill>
              <a:ln w="22225">
                <a:noFill/>
              </a:ln>
              <a:effectLst/>
            </c:spPr>
            <c:extLst>
              <c:ext xmlns:c16="http://schemas.microsoft.com/office/drawing/2014/chart" uri="{C3380CC4-5D6E-409C-BE32-E72D297353CC}">
                <c16:uniqueId val="{00000003-81EA-6C48-84D3-9B6F99EB37C4}"/>
              </c:ext>
            </c:extLst>
          </c:dPt>
          <c:cat>
            <c:strRef>
              <c:f>TI!$A$9:$A$10</c:f>
              <c:strCache>
                <c:ptCount val="2"/>
                <c:pt idx="0">
                  <c:v>Remainder</c:v>
                </c:pt>
                <c:pt idx="1">
                  <c:v>Percentage</c:v>
                </c:pt>
              </c:strCache>
            </c:strRef>
          </c:cat>
          <c:val>
            <c:numRef>
              <c:f>TI!$B$9:$B$10</c:f>
              <c:numCache>
                <c:formatCode>0%</c:formatCode>
                <c:ptCount val="2"/>
                <c:pt idx="0">
                  <c:v>0.88</c:v>
                </c:pt>
                <c:pt idx="1">
                  <c:v>0.12</c:v>
                </c:pt>
              </c:numCache>
            </c:numRef>
          </c:val>
          <c:extLst>
            <c:ext xmlns:c16="http://schemas.microsoft.com/office/drawing/2014/chart" uri="{C3380CC4-5D6E-409C-BE32-E72D297353CC}">
              <c16:uniqueId val="{00000004-81EA-6C48-84D3-9B6F99EB37C4}"/>
            </c:ext>
          </c:extLst>
        </c:ser>
        <c:dLbls>
          <c:showLegendKey val="0"/>
          <c:showVal val="0"/>
          <c:showCatName val="0"/>
          <c:showSerName val="0"/>
          <c:showPercent val="0"/>
          <c:showBubbleSize val="0"/>
          <c:showLeaderLines val="1"/>
        </c:dLbls>
        <c:firstSliceAng val="0"/>
        <c:holeSize val="74"/>
      </c:doughnutChart>
      <c:scatterChart>
        <c:scatterStyle val="lineMarker"/>
        <c:varyColors val="0"/>
        <c:ser>
          <c:idx val="1"/>
          <c:order val="1"/>
          <c:tx>
            <c:strRef>
              <c:f>TI!$A$12</c:f>
              <c:strCache>
                <c:ptCount val="1"/>
                <c:pt idx="0">
                  <c:v>End points</c:v>
                </c:pt>
              </c:strCache>
            </c:strRef>
          </c:tx>
          <c:spPr>
            <a:ln w="28575" cap="rnd">
              <a:noFill/>
              <a:round/>
            </a:ln>
            <a:effectLst/>
          </c:spPr>
          <c:marker>
            <c:symbol val="circle"/>
            <c:size val="30"/>
            <c:spPr>
              <a:solidFill>
                <a:srgbClr val="FF0000"/>
              </a:solidFill>
              <a:ln w="9525">
                <a:noFill/>
              </a:ln>
              <a:effectLst/>
            </c:spPr>
          </c:marker>
          <c:xVal>
            <c:numRef>
              <c:f>TI!$A$14:$A$15</c:f>
              <c:numCache>
                <c:formatCode>General</c:formatCode>
                <c:ptCount val="2"/>
                <c:pt idx="0">
                  <c:v>0</c:v>
                </c:pt>
                <c:pt idx="1">
                  <c:v>-0.68454710592868862</c:v>
                </c:pt>
              </c:numCache>
            </c:numRef>
          </c:xVal>
          <c:yVal>
            <c:numRef>
              <c:f>TI!$B$14:$B$15</c:f>
              <c:numCache>
                <c:formatCode>General</c:formatCode>
                <c:ptCount val="2"/>
                <c:pt idx="0">
                  <c:v>1</c:v>
                </c:pt>
                <c:pt idx="1">
                  <c:v>0.72896862742141155</c:v>
                </c:pt>
              </c:numCache>
            </c:numRef>
          </c:yVal>
          <c:smooth val="0"/>
          <c:extLst>
            <c:ext xmlns:c16="http://schemas.microsoft.com/office/drawing/2014/chart" uri="{C3380CC4-5D6E-409C-BE32-E72D297353CC}">
              <c16:uniqueId val="{00000005-81EA-6C48-84D3-9B6F99EB37C4}"/>
            </c:ext>
          </c:extLst>
        </c:ser>
        <c:dLbls>
          <c:showLegendKey val="0"/>
          <c:showVal val="0"/>
          <c:showCatName val="0"/>
          <c:showSerName val="0"/>
          <c:showPercent val="0"/>
          <c:showBubbleSize val="0"/>
        </c:dLbls>
        <c:axId val="297276128"/>
        <c:axId val="297275736"/>
      </c:scatterChart>
      <c:valAx>
        <c:axId val="297275736"/>
        <c:scaling>
          <c:orientation val="minMax"/>
          <c:max val="1.1500000000000001"/>
          <c:min val="-1.1500000000000001"/>
        </c:scaling>
        <c:delete val="1"/>
        <c:axPos val="l"/>
        <c:numFmt formatCode="General" sourceLinked="1"/>
        <c:majorTickMark val="out"/>
        <c:minorTickMark val="none"/>
        <c:tickLblPos val="nextTo"/>
        <c:crossAx val="297276128"/>
        <c:crosses val="autoZero"/>
        <c:crossBetween val="midCat"/>
      </c:valAx>
      <c:valAx>
        <c:axId val="297276128"/>
        <c:scaling>
          <c:orientation val="minMax"/>
          <c:max val="1.1500000000000001"/>
          <c:min val="-1.1500000000000001"/>
        </c:scaling>
        <c:delete val="1"/>
        <c:axPos val="b"/>
        <c:numFmt formatCode="General" sourceLinked="1"/>
        <c:majorTickMark val="out"/>
        <c:minorTickMark val="none"/>
        <c:tickLblPos val="nextTo"/>
        <c:crossAx val="29727573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sz="1600" b="1" i="0" baseline="0">
                <a:solidFill>
                  <a:sysClr val="windowText" lastClr="000000"/>
                </a:solidFill>
                <a:effectLst/>
                <a:latin typeface="Arial" panose="020B0604020202020204" pitchFamily="34" charset="0"/>
                <a:cs typeface="Arial" panose="020B0604020202020204" pitchFamily="34" charset="0"/>
              </a:rPr>
              <a:t>EVALUACIÓN</a:t>
            </a:r>
          </a:p>
        </c:rich>
      </c:tx>
      <c:layout>
        <c:manualLayout>
          <c:xMode val="edge"/>
          <c:yMode val="edge"/>
          <c:x val="0.35822800729012394"/>
          <c:y val="0.10504032627667714"/>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CO"/>
        </a:p>
      </c:txPr>
    </c:title>
    <c:autoTitleDeleted val="0"/>
    <c:plotArea>
      <c:layout>
        <c:manualLayout>
          <c:layoutTarget val="inner"/>
          <c:xMode val="edge"/>
          <c:yMode val="edge"/>
          <c:x val="0.2159502759680697"/>
          <c:y val="0.20454573764632719"/>
          <c:w val="0.59380724152653253"/>
          <c:h val="0.73271752696454162"/>
        </c:manualLayout>
      </c:layout>
      <c:doughnutChart>
        <c:varyColors val="1"/>
        <c:ser>
          <c:idx val="0"/>
          <c:order val="0"/>
          <c:tx>
            <c:strRef>
              <c:f>'avance g'!$A$59</c:f>
              <c:strCache>
                <c:ptCount val="1"/>
                <c:pt idx="0">
                  <c:v>Fill</c:v>
                </c:pt>
              </c:strCache>
            </c:strRef>
          </c:tx>
          <c:explosion val="1"/>
          <c:dPt>
            <c:idx val="0"/>
            <c:bubble3D val="0"/>
            <c:spPr>
              <a:solidFill>
                <a:schemeClr val="tx2">
                  <a:lumMod val="20000"/>
                  <a:lumOff val="80000"/>
                </a:schemeClr>
              </a:solidFill>
              <a:ln w="19050">
                <a:solidFill>
                  <a:schemeClr val="lt1"/>
                </a:solidFill>
              </a:ln>
              <a:effectLst/>
            </c:spPr>
            <c:extLst>
              <c:ext xmlns:c16="http://schemas.microsoft.com/office/drawing/2014/chart" uri="{C3380CC4-5D6E-409C-BE32-E72D297353CC}">
                <c16:uniqueId val="{00000001-364E-4694-8562-6A9EC44F5073}"/>
              </c:ext>
            </c:extLst>
          </c:dPt>
          <c:dPt>
            <c:idx val="1"/>
            <c:bubble3D val="0"/>
            <c:explosion val="0"/>
            <c:spPr>
              <a:solidFill>
                <a:srgbClr val="00B050"/>
              </a:solidFill>
              <a:ln w="19050">
                <a:solidFill>
                  <a:schemeClr val="lt1"/>
                </a:solidFill>
              </a:ln>
              <a:effectLst/>
            </c:spPr>
            <c:extLst>
              <c:ext xmlns:c16="http://schemas.microsoft.com/office/drawing/2014/chart" uri="{C3380CC4-5D6E-409C-BE32-E72D297353CC}">
                <c16:uniqueId val="{00000003-364E-4694-8562-6A9EC44F5073}"/>
              </c:ext>
            </c:extLst>
          </c:dPt>
          <c:cat>
            <c:strRef>
              <c:f>'avance g'!$A$9:$A$10</c:f>
              <c:strCache>
                <c:ptCount val="2"/>
                <c:pt idx="0">
                  <c:v>Remainder</c:v>
                </c:pt>
                <c:pt idx="1">
                  <c:v>Percentage</c:v>
                </c:pt>
              </c:strCache>
            </c:strRef>
          </c:cat>
          <c:val>
            <c:numRef>
              <c:f>'avance g'!$B$60:$B$61</c:f>
              <c:numCache>
                <c:formatCode>0%</c:formatCode>
                <c:ptCount val="2"/>
                <c:pt idx="0">
                  <c:v>0.33999999999999997</c:v>
                </c:pt>
                <c:pt idx="1">
                  <c:v>0.66</c:v>
                </c:pt>
              </c:numCache>
            </c:numRef>
          </c:val>
          <c:extLst>
            <c:ext xmlns:c16="http://schemas.microsoft.com/office/drawing/2014/chart" uri="{C3380CC4-5D6E-409C-BE32-E72D297353CC}">
              <c16:uniqueId val="{00000004-364E-4694-8562-6A9EC44F5073}"/>
            </c:ext>
          </c:extLst>
        </c:ser>
        <c:dLbls>
          <c:showLegendKey val="0"/>
          <c:showVal val="0"/>
          <c:showCatName val="0"/>
          <c:showSerName val="0"/>
          <c:showPercent val="0"/>
          <c:showBubbleSize val="0"/>
          <c:showLeaderLines val="1"/>
        </c:dLbls>
        <c:firstSliceAng val="0"/>
        <c:holeSize val="74"/>
      </c:doughnutChart>
      <c:scatterChart>
        <c:scatterStyle val="lineMarker"/>
        <c:varyColors val="0"/>
        <c:ser>
          <c:idx val="1"/>
          <c:order val="1"/>
          <c:tx>
            <c:strRef>
              <c:f>'avance g'!$A$63</c:f>
              <c:strCache>
                <c:ptCount val="1"/>
                <c:pt idx="0">
                  <c:v>End points</c:v>
                </c:pt>
              </c:strCache>
            </c:strRef>
          </c:tx>
          <c:spPr>
            <a:ln w="25400" cap="rnd">
              <a:noFill/>
              <a:round/>
            </a:ln>
            <a:effectLst/>
          </c:spPr>
          <c:marker>
            <c:symbol val="circle"/>
            <c:size val="30"/>
            <c:spPr>
              <a:solidFill>
                <a:srgbClr val="00B050"/>
              </a:solidFill>
              <a:ln w="9525">
                <a:noFill/>
              </a:ln>
              <a:effectLst/>
            </c:spPr>
          </c:marker>
          <c:xVal>
            <c:numRef>
              <c:f>'avance g'!$A$65:$A$66</c:f>
              <c:numCache>
                <c:formatCode>General</c:formatCode>
                <c:ptCount val="2"/>
                <c:pt idx="0">
                  <c:v>0</c:v>
                </c:pt>
                <c:pt idx="1">
                  <c:v>0.83118318704462379</c:v>
                </c:pt>
              </c:numCache>
            </c:numRef>
          </c:xVal>
          <c:yVal>
            <c:numRef>
              <c:f>'avance g'!$B$65:$B$66</c:f>
              <c:numCache>
                <c:formatCode>General</c:formatCode>
                <c:ptCount val="2"/>
                <c:pt idx="0">
                  <c:v>1</c:v>
                </c:pt>
                <c:pt idx="1">
                  <c:v>-0.55599865968754036</c:v>
                </c:pt>
              </c:numCache>
            </c:numRef>
          </c:yVal>
          <c:smooth val="0"/>
          <c:extLst>
            <c:ext xmlns:c16="http://schemas.microsoft.com/office/drawing/2014/chart" uri="{C3380CC4-5D6E-409C-BE32-E72D297353CC}">
              <c16:uniqueId val="{00000005-364E-4694-8562-6A9EC44F5073}"/>
            </c:ext>
          </c:extLst>
        </c:ser>
        <c:dLbls>
          <c:showLegendKey val="0"/>
          <c:showVal val="0"/>
          <c:showCatName val="0"/>
          <c:showSerName val="0"/>
          <c:showPercent val="0"/>
          <c:showBubbleSize val="0"/>
        </c:dLbls>
        <c:axId val="224563968"/>
        <c:axId val="224557696"/>
      </c:scatterChart>
      <c:valAx>
        <c:axId val="224557696"/>
        <c:scaling>
          <c:orientation val="minMax"/>
          <c:max val="1.1500000000000001"/>
          <c:min val="-1.1500000000000001"/>
        </c:scaling>
        <c:delete val="1"/>
        <c:axPos val="l"/>
        <c:numFmt formatCode="General" sourceLinked="1"/>
        <c:majorTickMark val="out"/>
        <c:minorTickMark val="none"/>
        <c:tickLblPos val="nextTo"/>
        <c:crossAx val="224563968"/>
        <c:crosses val="autoZero"/>
        <c:crossBetween val="midCat"/>
      </c:valAx>
      <c:valAx>
        <c:axId val="224563968"/>
        <c:scaling>
          <c:orientation val="minMax"/>
          <c:max val="1.1500000000000001"/>
          <c:min val="-1.1500000000000001"/>
        </c:scaling>
        <c:delete val="1"/>
        <c:axPos val="b"/>
        <c:numFmt formatCode="General" sourceLinked="1"/>
        <c:majorTickMark val="out"/>
        <c:minorTickMark val="none"/>
        <c:tickLblPos val="nextTo"/>
        <c:crossAx val="22455769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effectLst/>
                <a:latin typeface="Arial" panose="020B0604020202020204" pitchFamily="34" charset="0"/>
                <a:cs typeface="Arial" panose="020B0604020202020204" pitchFamily="34" charset="0"/>
              </a:rPr>
              <a:t>ALIANZAS</a:t>
            </a:r>
            <a:endParaRPr lang="es-CO" sz="1400">
              <a:effectLst/>
              <a:latin typeface="Arial" panose="020B0604020202020204" pitchFamily="34" charset="0"/>
              <a:cs typeface="Arial" panose="020B0604020202020204" pitchFamily="34" charset="0"/>
            </a:endParaRPr>
          </a:p>
        </c:rich>
      </c:tx>
      <c:layout>
        <c:manualLayout>
          <c:xMode val="edge"/>
          <c:yMode val="edge"/>
          <c:x val="0.37185948948944386"/>
          <c:y val="3.173916107649237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2159502759680697"/>
          <c:y val="0.20454573764632719"/>
          <c:w val="0.59380724152653253"/>
          <c:h val="0.73271752696454162"/>
        </c:manualLayout>
      </c:layout>
      <c:doughnutChart>
        <c:varyColors val="1"/>
        <c:ser>
          <c:idx val="0"/>
          <c:order val="0"/>
          <c:tx>
            <c:strRef>
              <c:f>ALI!$A$8</c:f>
              <c:strCache>
                <c:ptCount val="1"/>
                <c:pt idx="0">
                  <c:v>Fill</c:v>
                </c:pt>
              </c:strCache>
            </c:strRef>
          </c:tx>
          <c:spPr>
            <a:ln>
              <a:noFill/>
            </a:ln>
          </c:spPr>
          <c:explosion val="1"/>
          <c:dPt>
            <c:idx val="0"/>
            <c:bubble3D val="0"/>
            <c:spPr>
              <a:solidFill>
                <a:schemeClr val="bg2"/>
              </a:solidFill>
              <a:ln w="19050">
                <a:noFill/>
              </a:ln>
              <a:effectLst/>
            </c:spPr>
            <c:extLst>
              <c:ext xmlns:c16="http://schemas.microsoft.com/office/drawing/2014/chart" uri="{C3380CC4-5D6E-409C-BE32-E72D297353CC}">
                <c16:uniqueId val="{00000001-81EA-6C48-84D3-9B6F99EB37C4}"/>
              </c:ext>
            </c:extLst>
          </c:dPt>
          <c:dPt>
            <c:idx val="1"/>
            <c:bubble3D val="0"/>
            <c:spPr>
              <a:solidFill>
                <a:srgbClr val="00B050"/>
              </a:solidFill>
              <a:ln w="22225">
                <a:noFill/>
              </a:ln>
              <a:effectLst/>
            </c:spPr>
            <c:extLst>
              <c:ext xmlns:c16="http://schemas.microsoft.com/office/drawing/2014/chart" uri="{C3380CC4-5D6E-409C-BE32-E72D297353CC}">
                <c16:uniqueId val="{00000003-81EA-6C48-84D3-9B6F99EB37C4}"/>
              </c:ext>
            </c:extLst>
          </c:dPt>
          <c:cat>
            <c:strRef>
              <c:f>ALI!$A$9:$A$10</c:f>
              <c:strCache>
                <c:ptCount val="2"/>
                <c:pt idx="0">
                  <c:v>Remainder</c:v>
                </c:pt>
                <c:pt idx="1">
                  <c:v>Percentage</c:v>
                </c:pt>
              </c:strCache>
            </c:strRef>
          </c:cat>
          <c:val>
            <c:numRef>
              <c:f>ALI!$B$9:$B$10</c:f>
              <c:numCache>
                <c:formatCode>0%</c:formatCode>
                <c:ptCount val="2"/>
                <c:pt idx="0">
                  <c:v>0.7</c:v>
                </c:pt>
                <c:pt idx="1">
                  <c:v>0.3</c:v>
                </c:pt>
              </c:numCache>
            </c:numRef>
          </c:val>
          <c:extLst>
            <c:ext xmlns:c16="http://schemas.microsoft.com/office/drawing/2014/chart" uri="{C3380CC4-5D6E-409C-BE32-E72D297353CC}">
              <c16:uniqueId val="{00000004-81EA-6C48-84D3-9B6F99EB37C4}"/>
            </c:ext>
          </c:extLst>
        </c:ser>
        <c:dLbls>
          <c:showLegendKey val="0"/>
          <c:showVal val="0"/>
          <c:showCatName val="0"/>
          <c:showSerName val="0"/>
          <c:showPercent val="0"/>
          <c:showBubbleSize val="0"/>
          <c:showLeaderLines val="1"/>
        </c:dLbls>
        <c:firstSliceAng val="0"/>
        <c:holeSize val="74"/>
      </c:doughnutChart>
      <c:scatterChart>
        <c:scatterStyle val="lineMarker"/>
        <c:varyColors val="0"/>
        <c:ser>
          <c:idx val="1"/>
          <c:order val="1"/>
          <c:tx>
            <c:strRef>
              <c:f>ALI!$A$12</c:f>
              <c:strCache>
                <c:ptCount val="1"/>
                <c:pt idx="0">
                  <c:v>End points</c:v>
                </c:pt>
              </c:strCache>
            </c:strRef>
          </c:tx>
          <c:spPr>
            <a:ln w="25400" cap="rnd">
              <a:noFill/>
              <a:round/>
            </a:ln>
            <a:effectLst/>
          </c:spPr>
          <c:marker>
            <c:symbol val="circle"/>
            <c:size val="30"/>
            <c:spPr>
              <a:solidFill>
                <a:srgbClr val="FFFF00"/>
              </a:solidFill>
              <a:ln w="9525">
                <a:noFill/>
              </a:ln>
              <a:effectLst/>
            </c:spPr>
          </c:marker>
          <c:dPt>
            <c:idx val="0"/>
            <c:marker>
              <c:symbol val="circle"/>
              <c:size val="30"/>
              <c:spPr>
                <a:solidFill>
                  <a:srgbClr val="00B050"/>
                </a:solidFill>
                <a:ln w="9525">
                  <a:noFill/>
                </a:ln>
                <a:effectLst/>
              </c:spPr>
            </c:marker>
            <c:bubble3D val="0"/>
            <c:extLst>
              <c:ext xmlns:c16="http://schemas.microsoft.com/office/drawing/2014/chart" uri="{C3380CC4-5D6E-409C-BE32-E72D297353CC}">
                <c16:uniqueId val="{00000004-43BC-6245-BFCA-D019ACCE54CD}"/>
              </c:ext>
            </c:extLst>
          </c:dPt>
          <c:dPt>
            <c:idx val="1"/>
            <c:marker>
              <c:symbol val="circle"/>
              <c:size val="30"/>
              <c:spPr>
                <a:solidFill>
                  <a:srgbClr val="00B050"/>
                </a:solidFill>
                <a:ln w="9525">
                  <a:noFill/>
                </a:ln>
                <a:effectLst/>
              </c:spPr>
            </c:marker>
            <c:bubble3D val="0"/>
            <c:extLst>
              <c:ext xmlns:c16="http://schemas.microsoft.com/office/drawing/2014/chart" uri="{C3380CC4-5D6E-409C-BE32-E72D297353CC}">
                <c16:uniqueId val="{00000005-43BC-6245-BFCA-D019ACCE54CD}"/>
              </c:ext>
            </c:extLst>
          </c:dPt>
          <c:xVal>
            <c:numRef>
              <c:f>ALI!$A$14:$A$15</c:f>
              <c:numCache>
                <c:formatCode>General</c:formatCode>
                <c:ptCount val="2"/>
                <c:pt idx="0">
                  <c:v>0</c:v>
                </c:pt>
                <c:pt idx="1">
                  <c:v>-0.95105651629515364</c:v>
                </c:pt>
              </c:numCache>
            </c:numRef>
          </c:xVal>
          <c:yVal>
            <c:numRef>
              <c:f>ALI!$B$14:$B$15</c:f>
              <c:numCache>
                <c:formatCode>General</c:formatCode>
                <c:ptCount val="2"/>
                <c:pt idx="0">
                  <c:v>1</c:v>
                </c:pt>
                <c:pt idx="1">
                  <c:v>-0.30901699437494734</c:v>
                </c:pt>
              </c:numCache>
            </c:numRef>
          </c:yVal>
          <c:smooth val="0"/>
          <c:extLst>
            <c:ext xmlns:c16="http://schemas.microsoft.com/office/drawing/2014/chart" uri="{C3380CC4-5D6E-409C-BE32-E72D297353CC}">
              <c16:uniqueId val="{00000005-81EA-6C48-84D3-9B6F99EB37C4}"/>
            </c:ext>
          </c:extLst>
        </c:ser>
        <c:dLbls>
          <c:showLegendKey val="0"/>
          <c:showVal val="0"/>
          <c:showCatName val="0"/>
          <c:showSerName val="0"/>
          <c:showPercent val="0"/>
          <c:showBubbleSize val="0"/>
        </c:dLbls>
        <c:axId val="297277304"/>
        <c:axId val="297276912"/>
      </c:scatterChart>
      <c:valAx>
        <c:axId val="297276912"/>
        <c:scaling>
          <c:orientation val="minMax"/>
          <c:max val="1.1500000000000001"/>
          <c:min val="-1.1500000000000001"/>
        </c:scaling>
        <c:delete val="1"/>
        <c:axPos val="l"/>
        <c:numFmt formatCode="General" sourceLinked="1"/>
        <c:majorTickMark val="out"/>
        <c:minorTickMark val="none"/>
        <c:tickLblPos val="nextTo"/>
        <c:crossAx val="297277304"/>
        <c:crosses val="autoZero"/>
        <c:crossBetween val="midCat"/>
      </c:valAx>
      <c:valAx>
        <c:axId val="297277304"/>
        <c:scaling>
          <c:orientation val="minMax"/>
          <c:max val="1.1500000000000001"/>
          <c:min val="-1.1500000000000001"/>
        </c:scaling>
        <c:delete val="1"/>
        <c:axPos val="b"/>
        <c:numFmt formatCode="General" sourceLinked="1"/>
        <c:majorTickMark val="out"/>
        <c:minorTickMark val="none"/>
        <c:tickLblPos val="nextTo"/>
        <c:crossAx val="29727691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effectLst/>
                <a:latin typeface="Arial" panose="020B0604020202020204" pitchFamily="34" charset="0"/>
                <a:cs typeface="Arial" panose="020B0604020202020204" pitchFamily="34" charset="0"/>
              </a:rPr>
              <a:t>EDITORIAL</a:t>
            </a:r>
            <a:endParaRPr lang="es-CO" sz="1400">
              <a:effectLst/>
              <a:latin typeface="Arial" panose="020B0604020202020204" pitchFamily="34" charset="0"/>
              <a:cs typeface="Arial" panose="020B0604020202020204" pitchFamily="34" charset="0"/>
            </a:endParaRPr>
          </a:p>
        </c:rich>
      </c:tx>
      <c:layout>
        <c:manualLayout>
          <c:xMode val="edge"/>
          <c:yMode val="edge"/>
          <c:x val="0.35852808597926333"/>
          <c:y val="3.808699329179085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2159502759680697"/>
          <c:y val="0.20454573764632719"/>
          <c:w val="0.59380724152653253"/>
          <c:h val="0.73271752696454162"/>
        </c:manualLayout>
      </c:layout>
      <c:doughnutChart>
        <c:varyColors val="1"/>
        <c:ser>
          <c:idx val="0"/>
          <c:order val="0"/>
          <c:tx>
            <c:strRef>
              <c:f>EDI!$A$8</c:f>
              <c:strCache>
                <c:ptCount val="1"/>
                <c:pt idx="0">
                  <c:v>Fill</c:v>
                </c:pt>
              </c:strCache>
            </c:strRef>
          </c:tx>
          <c:spPr>
            <a:ln>
              <a:noFill/>
            </a:ln>
          </c:spPr>
          <c:explosion val="1"/>
          <c:dPt>
            <c:idx val="0"/>
            <c:bubble3D val="0"/>
            <c:spPr>
              <a:solidFill>
                <a:schemeClr val="bg2"/>
              </a:solidFill>
              <a:ln w="19050">
                <a:noFill/>
              </a:ln>
              <a:effectLst/>
            </c:spPr>
            <c:extLst>
              <c:ext xmlns:c16="http://schemas.microsoft.com/office/drawing/2014/chart" uri="{C3380CC4-5D6E-409C-BE32-E72D297353CC}">
                <c16:uniqueId val="{00000001-81EA-6C48-84D3-9B6F99EB37C4}"/>
              </c:ext>
            </c:extLst>
          </c:dPt>
          <c:dPt>
            <c:idx val="1"/>
            <c:bubble3D val="0"/>
            <c:spPr>
              <a:solidFill>
                <a:srgbClr val="00B050"/>
              </a:solidFill>
              <a:ln w="22225">
                <a:noFill/>
              </a:ln>
              <a:effectLst/>
            </c:spPr>
            <c:extLst>
              <c:ext xmlns:c16="http://schemas.microsoft.com/office/drawing/2014/chart" uri="{C3380CC4-5D6E-409C-BE32-E72D297353CC}">
                <c16:uniqueId val="{00000003-81EA-6C48-84D3-9B6F99EB37C4}"/>
              </c:ext>
            </c:extLst>
          </c:dPt>
          <c:cat>
            <c:strRef>
              <c:f>EDI!$A$9:$A$10</c:f>
              <c:strCache>
                <c:ptCount val="2"/>
                <c:pt idx="0">
                  <c:v>Remainder</c:v>
                </c:pt>
                <c:pt idx="1">
                  <c:v>Percentage</c:v>
                </c:pt>
              </c:strCache>
            </c:strRef>
          </c:cat>
          <c:val>
            <c:numRef>
              <c:f>EDI!$B$9:$B$10</c:f>
              <c:numCache>
                <c:formatCode>0%</c:formatCode>
                <c:ptCount val="2"/>
                <c:pt idx="0">
                  <c:v>0.56000000000000005</c:v>
                </c:pt>
                <c:pt idx="1">
                  <c:v>0.44</c:v>
                </c:pt>
              </c:numCache>
            </c:numRef>
          </c:val>
          <c:extLst>
            <c:ext xmlns:c16="http://schemas.microsoft.com/office/drawing/2014/chart" uri="{C3380CC4-5D6E-409C-BE32-E72D297353CC}">
              <c16:uniqueId val="{00000004-81EA-6C48-84D3-9B6F99EB37C4}"/>
            </c:ext>
          </c:extLst>
        </c:ser>
        <c:dLbls>
          <c:showLegendKey val="0"/>
          <c:showVal val="0"/>
          <c:showCatName val="0"/>
          <c:showSerName val="0"/>
          <c:showPercent val="0"/>
          <c:showBubbleSize val="0"/>
          <c:showLeaderLines val="1"/>
        </c:dLbls>
        <c:firstSliceAng val="0"/>
        <c:holeSize val="74"/>
      </c:doughnutChart>
      <c:scatterChart>
        <c:scatterStyle val="lineMarker"/>
        <c:varyColors val="0"/>
        <c:ser>
          <c:idx val="1"/>
          <c:order val="1"/>
          <c:tx>
            <c:strRef>
              <c:f>EDI!$A$12</c:f>
              <c:strCache>
                <c:ptCount val="1"/>
                <c:pt idx="0">
                  <c:v>End points</c:v>
                </c:pt>
              </c:strCache>
            </c:strRef>
          </c:tx>
          <c:spPr>
            <a:ln w="28575" cap="rnd">
              <a:noFill/>
              <a:round/>
            </a:ln>
            <a:effectLst/>
          </c:spPr>
          <c:marker>
            <c:symbol val="circle"/>
            <c:size val="30"/>
            <c:spPr>
              <a:solidFill>
                <a:schemeClr val="accent5"/>
              </a:solidFill>
              <a:ln w="9525">
                <a:noFill/>
              </a:ln>
              <a:effectLst/>
            </c:spPr>
          </c:marker>
          <c:dPt>
            <c:idx val="0"/>
            <c:marker>
              <c:symbol val="circle"/>
              <c:size val="30"/>
              <c:spPr>
                <a:solidFill>
                  <a:srgbClr val="00B050"/>
                </a:solidFill>
                <a:ln w="9525">
                  <a:noFill/>
                </a:ln>
                <a:effectLst/>
              </c:spPr>
            </c:marker>
            <c:bubble3D val="0"/>
            <c:extLst>
              <c:ext xmlns:c16="http://schemas.microsoft.com/office/drawing/2014/chart" uri="{C3380CC4-5D6E-409C-BE32-E72D297353CC}">
                <c16:uniqueId val="{00000004-DE26-0649-A38D-8B39F105646C}"/>
              </c:ext>
            </c:extLst>
          </c:dPt>
          <c:dPt>
            <c:idx val="1"/>
            <c:marker>
              <c:symbol val="circle"/>
              <c:size val="30"/>
              <c:spPr>
                <a:solidFill>
                  <a:srgbClr val="00B050"/>
                </a:solidFill>
                <a:ln w="9525">
                  <a:noFill/>
                </a:ln>
                <a:effectLst/>
              </c:spPr>
            </c:marker>
            <c:bubble3D val="0"/>
            <c:extLst>
              <c:ext xmlns:c16="http://schemas.microsoft.com/office/drawing/2014/chart" uri="{C3380CC4-5D6E-409C-BE32-E72D297353CC}">
                <c16:uniqueId val="{00000005-DE26-0649-A38D-8B39F105646C}"/>
              </c:ext>
            </c:extLst>
          </c:dPt>
          <c:xVal>
            <c:numRef>
              <c:f>EDI!$A$14:$A$15</c:f>
              <c:numCache>
                <c:formatCode>General</c:formatCode>
                <c:ptCount val="2"/>
                <c:pt idx="0">
                  <c:v>0</c:v>
                </c:pt>
                <c:pt idx="1">
                  <c:v>-0.36812455268467814</c:v>
                </c:pt>
              </c:numCache>
            </c:numRef>
          </c:xVal>
          <c:yVal>
            <c:numRef>
              <c:f>EDI!$B$14:$B$15</c:f>
              <c:numCache>
                <c:formatCode>General</c:formatCode>
                <c:ptCount val="2"/>
                <c:pt idx="0">
                  <c:v>1</c:v>
                </c:pt>
                <c:pt idx="1">
                  <c:v>-0.92977648588825135</c:v>
                </c:pt>
              </c:numCache>
            </c:numRef>
          </c:yVal>
          <c:smooth val="0"/>
          <c:extLst>
            <c:ext xmlns:c16="http://schemas.microsoft.com/office/drawing/2014/chart" uri="{C3380CC4-5D6E-409C-BE32-E72D297353CC}">
              <c16:uniqueId val="{00000005-81EA-6C48-84D3-9B6F99EB37C4}"/>
            </c:ext>
          </c:extLst>
        </c:ser>
        <c:dLbls>
          <c:showLegendKey val="0"/>
          <c:showVal val="0"/>
          <c:showCatName val="0"/>
          <c:showSerName val="0"/>
          <c:showPercent val="0"/>
          <c:showBubbleSize val="0"/>
        </c:dLbls>
        <c:axId val="297655672"/>
        <c:axId val="297655280"/>
      </c:scatterChart>
      <c:valAx>
        <c:axId val="297655280"/>
        <c:scaling>
          <c:orientation val="minMax"/>
          <c:max val="1.1500000000000001"/>
          <c:min val="-1.1500000000000001"/>
        </c:scaling>
        <c:delete val="1"/>
        <c:axPos val="l"/>
        <c:numFmt formatCode="General" sourceLinked="1"/>
        <c:majorTickMark val="out"/>
        <c:minorTickMark val="none"/>
        <c:tickLblPos val="nextTo"/>
        <c:crossAx val="297655672"/>
        <c:crosses val="autoZero"/>
        <c:crossBetween val="midCat"/>
      </c:valAx>
      <c:valAx>
        <c:axId val="297655672"/>
        <c:scaling>
          <c:orientation val="minMax"/>
          <c:max val="1.1500000000000001"/>
          <c:min val="-1.1500000000000001"/>
        </c:scaling>
        <c:delete val="1"/>
        <c:axPos val="b"/>
        <c:numFmt formatCode="General" sourceLinked="1"/>
        <c:majorTickMark val="out"/>
        <c:minorTickMark val="none"/>
        <c:tickLblPos val="nextTo"/>
        <c:crossAx val="29765528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effectLst/>
                <a:latin typeface="Arial" panose="020B0604020202020204" pitchFamily="34" charset="0"/>
                <a:cs typeface="Arial" panose="020B0604020202020204" pitchFamily="34" charset="0"/>
              </a:rPr>
              <a:t>FORMACIÓN</a:t>
            </a:r>
          </a:p>
        </c:rich>
      </c:tx>
      <c:layout>
        <c:manualLayout>
          <c:xMode val="edge"/>
          <c:yMode val="edge"/>
          <c:x val="0.3387961505670013"/>
          <c:y val="3.491307718414161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2159502759680697"/>
          <c:y val="0.20454573764632719"/>
          <c:w val="0.59380724152653253"/>
          <c:h val="0.73271752696454162"/>
        </c:manualLayout>
      </c:layout>
      <c:doughnutChart>
        <c:varyColors val="1"/>
        <c:ser>
          <c:idx val="0"/>
          <c:order val="0"/>
          <c:tx>
            <c:strRef>
              <c:f>FOR!$A$8</c:f>
              <c:strCache>
                <c:ptCount val="1"/>
                <c:pt idx="0">
                  <c:v>Fill</c:v>
                </c:pt>
              </c:strCache>
            </c:strRef>
          </c:tx>
          <c:spPr>
            <a:ln>
              <a:noFill/>
            </a:ln>
          </c:spPr>
          <c:explosion val="1"/>
          <c:dPt>
            <c:idx val="0"/>
            <c:bubble3D val="0"/>
            <c:spPr>
              <a:solidFill>
                <a:schemeClr val="bg2"/>
              </a:solidFill>
              <a:ln w="19050">
                <a:noFill/>
              </a:ln>
              <a:effectLst/>
            </c:spPr>
            <c:extLst>
              <c:ext xmlns:c16="http://schemas.microsoft.com/office/drawing/2014/chart" uri="{C3380CC4-5D6E-409C-BE32-E72D297353CC}">
                <c16:uniqueId val="{00000001-81EA-6C48-84D3-9B6F99EB37C4}"/>
              </c:ext>
            </c:extLst>
          </c:dPt>
          <c:dPt>
            <c:idx val="1"/>
            <c:bubble3D val="0"/>
            <c:spPr>
              <a:solidFill>
                <a:srgbClr val="00B050"/>
              </a:solidFill>
              <a:ln w="22225">
                <a:noFill/>
              </a:ln>
              <a:effectLst/>
            </c:spPr>
            <c:extLst>
              <c:ext xmlns:c16="http://schemas.microsoft.com/office/drawing/2014/chart" uri="{C3380CC4-5D6E-409C-BE32-E72D297353CC}">
                <c16:uniqueId val="{00000003-81EA-6C48-84D3-9B6F99EB37C4}"/>
              </c:ext>
            </c:extLst>
          </c:dPt>
          <c:cat>
            <c:strRef>
              <c:f>FOR!$A$9:$A$10</c:f>
              <c:strCache>
                <c:ptCount val="2"/>
                <c:pt idx="0">
                  <c:v>Remainder</c:v>
                </c:pt>
                <c:pt idx="1">
                  <c:v>Percentage</c:v>
                </c:pt>
              </c:strCache>
            </c:strRef>
          </c:cat>
          <c:val>
            <c:numRef>
              <c:f>FOR!$B$9:$B$10</c:f>
              <c:numCache>
                <c:formatCode>0%</c:formatCode>
                <c:ptCount val="2"/>
                <c:pt idx="0">
                  <c:v>0.75</c:v>
                </c:pt>
                <c:pt idx="1">
                  <c:v>0.25</c:v>
                </c:pt>
              </c:numCache>
            </c:numRef>
          </c:val>
          <c:extLst>
            <c:ext xmlns:c16="http://schemas.microsoft.com/office/drawing/2014/chart" uri="{C3380CC4-5D6E-409C-BE32-E72D297353CC}">
              <c16:uniqueId val="{00000004-81EA-6C48-84D3-9B6F99EB37C4}"/>
            </c:ext>
          </c:extLst>
        </c:ser>
        <c:dLbls>
          <c:showLegendKey val="0"/>
          <c:showVal val="0"/>
          <c:showCatName val="0"/>
          <c:showSerName val="0"/>
          <c:showPercent val="0"/>
          <c:showBubbleSize val="0"/>
          <c:showLeaderLines val="1"/>
        </c:dLbls>
        <c:firstSliceAng val="0"/>
        <c:holeSize val="74"/>
      </c:doughnutChart>
      <c:scatterChart>
        <c:scatterStyle val="lineMarker"/>
        <c:varyColors val="0"/>
        <c:ser>
          <c:idx val="1"/>
          <c:order val="1"/>
          <c:tx>
            <c:strRef>
              <c:f>FOR!$A$12</c:f>
              <c:strCache>
                <c:ptCount val="1"/>
                <c:pt idx="0">
                  <c:v>End points</c:v>
                </c:pt>
              </c:strCache>
            </c:strRef>
          </c:tx>
          <c:spPr>
            <a:ln w="28575" cap="rnd">
              <a:noFill/>
              <a:round/>
            </a:ln>
            <a:effectLst/>
          </c:spPr>
          <c:marker>
            <c:symbol val="circle"/>
            <c:size val="30"/>
            <c:spPr>
              <a:solidFill>
                <a:srgbClr val="00B050"/>
              </a:solidFill>
              <a:ln w="9525">
                <a:noFill/>
              </a:ln>
              <a:effectLst/>
            </c:spPr>
          </c:marker>
          <c:xVal>
            <c:numRef>
              <c:f>FOR!$A$14:$A$15</c:f>
              <c:numCache>
                <c:formatCode>General</c:formatCode>
                <c:ptCount val="2"/>
                <c:pt idx="0">
                  <c:v>0</c:v>
                </c:pt>
                <c:pt idx="1">
                  <c:v>-1</c:v>
                </c:pt>
              </c:numCache>
            </c:numRef>
          </c:xVal>
          <c:yVal>
            <c:numRef>
              <c:f>FOR!$B$14:$B$15</c:f>
              <c:numCache>
                <c:formatCode>General</c:formatCode>
                <c:ptCount val="2"/>
                <c:pt idx="0">
                  <c:v>1</c:v>
                </c:pt>
                <c:pt idx="1">
                  <c:v>6.1257422745431001E-17</c:v>
                </c:pt>
              </c:numCache>
            </c:numRef>
          </c:yVal>
          <c:smooth val="0"/>
          <c:extLst>
            <c:ext xmlns:c16="http://schemas.microsoft.com/office/drawing/2014/chart" uri="{C3380CC4-5D6E-409C-BE32-E72D297353CC}">
              <c16:uniqueId val="{00000005-81EA-6C48-84D3-9B6F99EB37C4}"/>
            </c:ext>
          </c:extLst>
        </c:ser>
        <c:dLbls>
          <c:showLegendKey val="0"/>
          <c:showVal val="0"/>
          <c:showCatName val="0"/>
          <c:showSerName val="0"/>
          <c:showPercent val="0"/>
          <c:showBubbleSize val="0"/>
        </c:dLbls>
        <c:axId val="297656848"/>
        <c:axId val="297656456"/>
      </c:scatterChart>
      <c:valAx>
        <c:axId val="297656456"/>
        <c:scaling>
          <c:orientation val="minMax"/>
          <c:max val="1.1500000000000001"/>
          <c:min val="-1.1500000000000001"/>
        </c:scaling>
        <c:delete val="1"/>
        <c:axPos val="l"/>
        <c:numFmt formatCode="General" sourceLinked="1"/>
        <c:majorTickMark val="out"/>
        <c:minorTickMark val="none"/>
        <c:tickLblPos val="nextTo"/>
        <c:crossAx val="297656848"/>
        <c:crosses val="autoZero"/>
        <c:crossBetween val="midCat"/>
      </c:valAx>
      <c:valAx>
        <c:axId val="297656848"/>
        <c:scaling>
          <c:orientation val="minMax"/>
          <c:max val="1.1500000000000001"/>
          <c:min val="-1.1500000000000001"/>
        </c:scaling>
        <c:delete val="1"/>
        <c:axPos val="b"/>
        <c:numFmt formatCode="General" sourceLinked="1"/>
        <c:majorTickMark val="out"/>
        <c:minorTickMark val="none"/>
        <c:tickLblPos val="nextTo"/>
        <c:crossAx val="29765645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effectLst/>
                <a:latin typeface="Arial" panose="020B0604020202020204" pitchFamily="34" charset="0"/>
                <a:cs typeface="Arial" panose="020B0604020202020204" pitchFamily="34" charset="0"/>
              </a:rPr>
              <a:t>GESTIÓN DE BIBLIOTECAS</a:t>
            </a:r>
          </a:p>
        </c:rich>
      </c:tx>
      <c:layout>
        <c:manualLayout>
          <c:xMode val="edge"/>
          <c:yMode val="edge"/>
          <c:x val="0.16377167877471563"/>
          <c:y val="5.71304899376862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2159502759680697"/>
          <c:y val="0.20454573764632719"/>
          <c:w val="0.59380724152653253"/>
          <c:h val="0.73271752696454162"/>
        </c:manualLayout>
      </c:layout>
      <c:doughnutChart>
        <c:varyColors val="1"/>
        <c:ser>
          <c:idx val="0"/>
          <c:order val="0"/>
          <c:tx>
            <c:strRef>
              <c:f>GB!$A$8</c:f>
              <c:strCache>
                <c:ptCount val="1"/>
                <c:pt idx="0">
                  <c:v>Fill</c:v>
                </c:pt>
              </c:strCache>
            </c:strRef>
          </c:tx>
          <c:spPr>
            <a:ln>
              <a:noFill/>
            </a:ln>
          </c:spPr>
          <c:explosion val="1"/>
          <c:dPt>
            <c:idx val="0"/>
            <c:bubble3D val="0"/>
            <c:spPr>
              <a:solidFill>
                <a:schemeClr val="bg2"/>
              </a:solidFill>
              <a:ln w="19050">
                <a:noFill/>
              </a:ln>
              <a:effectLst/>
            </c:spPr>
            <c:extLst>
              <c:ext xmlns:c16="http://schemas.microsoft.com/office/drawing/2014/chart" uri="{C3380CC4-5D6E-409C-BE32-E72D297353CC}">
                <c16:uniqueId val="{00000001-81EA-6C48-84D3-9B6F99EB37C4}"/>
              </c:ext>
            </c:extLst>
          </c:dPt>
          <c:dPt>
            <c:idx val="1"/>
            <c:bubble3D val="0"/>
            <c:spPr>
              <a:solidFill>
                <a:srgbClr val="00B050"/>
              </a:solidFill>
              <a:ln w="22225">
                <a:noFill/>
              </a:ln>
              <a:effectLst/>
            </c:spPr>
            <c:extLst>
              <c:ext xmlns:c16="http://schemas.microsoft.com/office/drawing/2014/chart" uri="{C3380CC4-5D6E-409C-BE32-E72D297353CC}">
                <c16:uniqueId val="{00000003-81EA-6C48-84D3-9B6F99EB37C4}"/>
              </c:ext>
            </c:extLst>
          </c:dPt>
          <c:cat>
            <c:strRef>
              <c:f>GB!$A$9:$A$10</c:f>
              <c:strCache>
                <c:ptCount val="2"/>
                <c:pt idx="0">
                  <c:v>Remainder</c:v>
                </c:pt>
                <c:pt idx="1">
                  <c:v>Percentage</c:v>
                </c:pt>
              </c:strCache>
            </c:strRef>
          </c:cat>
          <c:val>
            <c:numRef>
              <c:f>GB!$B$9:$B$10</c:f>
              <c:numCache>
                <c:formatCode>0%</c:formatCode>
                <c:ptCount val="2"/>
                <c:pt idx="0">
                  <c:v>0.55000000000000004</c:v>
                </c:pt>
                <c:pt idx="1">
                  <c:v>0.45</c:v>
                </c:pt>
              </c:numCache>
            </c:numRef>
          </c:val>
          <c:extLst>
            <c:ext xmlns:c16="http://schemas.microsoft.com/office/drawing/2014/chart" uri="{C3380CC4-5D6E-409C-BE32-E72D297353CC}">
              <c16:uniqueId val="{00000004-81EA-6C48-84D3-9B6F99EB37C4}"/>
            </c:ext>
          </c:extLst>
        </c:ser>
        <c:dLbls>
          <c:showLegendKey val="0"/>
          <c:showVal val="0"/>
          <c:showCatName val="0"/>
          <c:showSerName val="0"/>
          <c:showPercent val="0"/>
          <c:showBubbleSize val="0"/>
          <c:showLeaderLines val="1"/>
        </c:dLbls>
        <c:firstSliceAng val="0"/>
        <c:holeSize val="74"/>
      </c:doughnutChart>
      <c:scatterChart>
        <c:scatterStyle val="lineMarker"/>
        <c:varyColors val="0"/>
        <c:ser>
          <c:idx val="1"/>
          <c:order val="1"/>
          <c:tx>
            <c:strRef>
              <c:f>GB!$A$12</c:f>
              <c:strCache>
                <c:ptCount val="1"/>
                <c:pt idx="0">
                  <c:v>End points</c:v>
                </c:pt>
              </c:strCache>
            </c:strRef>
          </c:tx>
          <c:spPr>
            <a:ln w="28575" cap="rnd">
              <a:noFill/>
              <a:round/>
            </a:ln>
            <a:effectLst/>
          </c:spPr>
          <c:marker>
            <c:symbol val="circle"/>
            <c:size val="30"/>
            <c:spPr>
              <a:solidFill>
                <a:srgbClr val="00B050"/>
              </a:solidFill>
              <a:ln w="9525">
                <a:noFill/>
              </a:ln>
              <a:effectLst/>
            </c:spPr>
          </c:marker>
          <c:xVal>
            <c:numRef>
              <c:f>GB!$A$14:$A$15</c:f>
              <c:numCache>
                <c:formatCode>General</c:formatCode>
                <c:ptCount val="2"/>
                <c:pt idx="0">
                  <c:v>0</c:v>
                </c:pt>
                <c:pt idx="1">
                  <c:v>-0.30901699437494751</c:v>
                </c:pt>
              </c:numCache>
            </c:numRef>
          </c:xVal>
          <c:yVal>
            <c:numRef>
              <c:f>GB!$B$14:$B$15</c:f>
              <c:numCache>
                <c:formatCode>General</c:formatCode>
                <c:ptCount val="2"/>
                <c:pt idx="0">
                  <c:v>1</c:v>
                </c:pt>
                <c:pt idx="1">
                  <c:v>-0.95105651629515353</c:v>
                </c:pt>
              </c:numCache>
            </c:numRef>
          </c:yVal>
          <c:smooth val="0"/>
          <c:extLst>
            <c:ext xmlns:c16="http://schemas.microsoft.com/office/drawing/2014/chart" uri="{C3380CC4-5D6E-409C-BE32-E72D297353CC}">
              <c16:uniqueId val="{00000005-81EA-6C48-84D3-9B6F99EB37C4}"/>
            </c:ext>
          </c:extLst>
        </c:ser>
        <c:dLbls>
          <c:showLegendKey val="0"/>
          <c:showVal val="0"/>
          <c:showCatName val="0"/>
          <c:showSerName val="0"/>
          <c:showPercent val="0"/>
          <c:showBubbleSize val="0"/>
        </c:dLbls>
        <c:axId val="297658024"/>
        <c:axId val="297657632"/>
      </c:scatterChart>
      <c:valAx>
        <c:axId val="297657632"/>
        <c:scaling>
          <c:orientation val="minMax"/>
          <c:max val="1.1500000000000001"/>
          <c:min val="-1.1500000000000001"/>
        </c:scaling>
        <c:delete val="1"/>
        <c:axPos val="l"/>
        <c:numFmt formatCode="General" sourceLinked="1"/>
        <c:majorTickMark val="out"/>
        <c:minorTickMark val="none"/>
        <c:tickLblPos val="nextTo"/>
        <c:crossAx val="297658024"/>
        <c:crosses val="autoZero"/>
        <c:crossBetween val="midCat"/>
      </c:valAx>
      <c:valAx>
        <c:axId val="297658024"/>
        <c:scaling>
          <c:orientation val="minMax"/>
          <c:max val="1.1500000000000001"/>
          <c:min val="-1.1500000000000001"/>
        </c:scaling>
        <c:delete val="1"/>
        <c:axPos val="b"/>
        <c:numFmt formatCode="General" sourceLinked="1"/>
        <c:majorTickMark val="out"/>
        <c:minorTickMark val="none"/>
        <c:tickLblPos val="nextTo"/>
        <c:crossAx val="29765763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effectLst/>
                <a:latin typeface="Arial" panose="020B0604020202020204" pitchFamily="34" charset="0"/>
                <a:cs typeface="Arial" panose="020B0604020202020204" pitchFamily="34" charset="0"/>
              </a:rPr>
              <a:t>GESTIÓN DE MUSEOS</a:t>
            </a:r>
          </a:p>
        </c:rich>
      </c:tx>
      <c:layout>
        <c:manualLayout>
          <c:xMode val="edge"/>
          <c:yMode val="edge"/>
          <c:x val="0.22438664281729298"/>
          <c:y val="7.61739865835817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2159502759680697"/>
          <c:y val="0.20454573764632719"/>
          <c:w val="0.59380724152653253"/>
          <c:h val="0.73271752696454162"/>
        </c:manualLayout>
      </c:layout>
      <c:doughnutChart>
        <c:varyColors val="1"/>
        <c:ser>
          <c:idx val="0"/>
          <c:order val="0"/>
          <c:tx>
            <c:strRef>
              <c:f>GM!$A$8</c:f>
              <c:strCache>
                <c:ptCount val="1"/>
                <c:pt idx="0">
                  <c:v>Fill</c:v>
                </c:pt>
              </c:strCache>
            </c:strRef>
          </c:tx>
          <c:spPr>
            <a:ln>
              <a:noFill/>
            </a:ln>
          </c:spPr>
          <c:explosion val="1"/>
          <c:dPt>
            <c:idx val="0"/>
            <c:bubble3D val="0"/>
            <c:spPr>
              <a:solidFill>
                <a:schemeClr val="bg2"/>
              </a:solidFill>
              <a:ln w="19050">
                <a:noFill/>
              </a:ln>
              <a:effectLst/>
            </c:spPr>
            <c:extLst>
              <c:ext xmlns:c16="http://schemas.microsoft.com/office/drawing/2014/chart" uri="{C3380CC4-5D6E-409C-BE32-E72D297353CC}">
                <c16:uniqueId val="{00000001-81EA-6C48-84D3-9B6F99EB37C4}"/>
              </c:ext>
            </c:extLst>
          </c:dPt>
          <c:dPt>
            <c:idx val="1"/>
            <c:bubble3D val="0"/>
            <c:spPr>
              <a:solidFill>
                <a:srgbClr val="FF0000"/>
              </a:solidFill>
              <a:ln w="22225">
                <a:noFill/>
              </a:ln>
              <a:effectLst/>
            </c:spPr>
            <c:extLst>
              <c:ext xmlns:c16="http://schemas.microsoft.com/office/drawing/2014/chart" uri="{C3380CC4-5D6E-409C-BE32-E72D297353CC}">
                <c16:uniqueId val="{00000003-81EA-6C48-84D3-9B6F99EB37C4}"/>
              </c:ext>
            </c:extLst>
          </c:dPt>
          <c:cat>
            <c:strRef>
              <c:f>GM!$A$9:$A$10</c:f>
              <c:strCache>
                <c:ptCount val="2"/>
                <c:pt idx="0">
                  <c:v>Remainder</c:v>
                </c:pt>
                <c:pt idx="1">
                  <c:v>Percentage</c:v>
                </c:pt>
              </c:strCache>
            </c:strRef>
          </c:cat>
          <c:val>
            <c:numRef>
              <c:f>GM!$B$9:$B$10</c:f>
              <c:numCache>
                <c:formatCode>0%</c:formatCode>
                <c:ptCount val="2"/>
                <c:pt idx="0">
                  <c:v>0.89</c:v>
                </c:pt>
                <c:pt idx="1">
                  <c:v>0.11</c:v>
                </c:pt>
              </c:numCache>
            </c:numRef>
          </c:val>
          <c:extLst>
            <c:ext xmlns:c16="http://schemas.microsoft.com/office/drawing/2014/chart" uri="{C3380CC4-5D6E-409C-BE32-E72D297353CC}">
              <c16:uniqueId val="{00000004-81EA-6C48-84D3-9B6F99EB37C4}"/>
            </c:ext>
          </c:extLst>
        </c:ser>
        <c:dLbls>
          <c:showLegendKey val="0"/>
          <c:showVal val="0"/>
          <c:showCatName val="0"/>
          <c:showSerName val="0"/>
          <c:showPercent val="0"/>
          <c:showBubbleSize val="0"/>
          <c:showLeaderLines val="1"/>
        </c:dLbls>
        <c:firstSliceAng val="0"/>
        <c:holeSize val="74"/>
      </c:doughnutChart>
      <c:scatterChart>
        <c:scatterStyle val="lineMarker"/>
        <c:varyColors val="0"/>
        <c:ser>
          <c:idx val="1"/>
          <c:order val="1"/>
          <c:tx>
            <c:strRef>
              <c:f>GM!$A$12</c:f>
              <c:strCache>
                <c:ptCount val="1"/>
                <c:pt idx="0">
                  <c:v>End points</c:v>
                </c:pt>
              </c:strCache>
            </c:strRef>
          </c:tx>
          <c:spPr>
            <a:ln w="28575" cap="rnd">
              <a:noFill/>
              <a:round/>
            </a:ln>
            <a:effectLst/>
          </c:spPr>
          <c:marker>
            <c:symbol val="circle"/>
            <c:size val="30"/>
            <c:spPr>
              <a:solidFill>
                <a:srgbClr val="FF0000"/>
              </a:solidFill>
              <a:ln w="9525">
                <a:noFill/>
              </a:ln>
              <a:effectLst/>
            </c:spPr>
          </c:marker>
          <c:xVal>
            <c:numRef>
              <c:f>GM!$A$14:$A$15</c:f>
              <c:numCache>
                <c:formatCode>General</c:formatCode>
                <c:ptCount val="2"/>
                <c:pt idx="0">
                  <c:v>0</c:v>
                </c:pt>
                <c:pt idx="1">
                  <c:v>-0.63742398974868963</c:v>
                </c:pt>
              </c:numCache>
            </c:numRef>
          </c:xVal>
          <c:yVal>
            <c:numRef>
              <c:f>GM!$B$14:$B$15</c:f>
              <c:numCache>
                <c:formatCode>General</c:formatCode>
                <c:ptCount val="2"/>
                <c:pt idx="0">
                  <c:v>1</c:v>
                </c:pt>
                <c:pt idx="1">
                  <c:v>0.77051324277578925</c:v>
                </c:pt>
              </c:numCache>
            </c:numRef>
          </c:yVal>
          <c:smooth val="0"/>
          <c:extLst>
            <c:ext xmlns:c16="http://schemas.microsoft.com/office/drawing/2014/chart" uri="{C3380CC4-5D6E-409C-BE32-E72D297353CC}">
              <c16:uniqueId val="{00000005-81EA-6C48-84D3-9B6F99EB37C4}"/>
            </c:ext>
          </c:extLst>
        </c:ser>
        <c:dLbls>
          <c:showLegendKey val="0"/>
          <c:showVal val="0"/>
          <c:showCatName val="0"/>
          <c:showSerName val="0"/>
          <c:showPercent val="0"/>
          <c:showBubbleSize val="0"/>
        </c:dLbls>
        <c:axId val="297659200"/>
        <c:axId val="297658808"/>
      </c:scatterChart>
      <c:valAx>
        <c:axId val="297658808"/>
        <c:scaling>
          <c:orientation val="minMax"/>
          <c:max val="1.1500000000000001"/>
          <c:min val="-1.1500000000000001"/>
        </c:scaling>
        <c:delete val="1"/>
        <c:axPos val="l"/>
        <c:numFmt formatCode="General" sourceLinked="1"/>
        <c:majorTickMark val="out"/>
        <c:minorTickMark val="none"/>
        <c:tickLblPos val="nextTo"/>
        <c:crossAx val="297659200"/>
        <c:crosses val="autoZero"/>
        <c:crossBetween val="midCat"/>
      </c:valAx>
      <c:valAx>
        <c:axId val="297659200"/>
        <c:scaling>
          <c:orientation val="minMax"/>
          <c:max val="1.1500000000000001"/>
          <c:min val="-1.1500000000000001"/>
        </c:scaling>
        <c:delete val="1"/>
        <c:axPos val="b"/>
        <c:numFmt formatCode="General" sourceLinked="1"/>
        <c:majorTickMark val="out"/>
        <c:minorTickMark val="none"/>
        <c:tickLblPos val="nextTo"/>
        <c:crossAx val="29765880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effectLst/>
                <a:latin typeface="Arial" panose="020B0604020202020204" pitchFamily="34" charset="0"/>
                <a:cs typeface="Arial" panose="020B0604020202020204" pitchFamily="34" charset="0"/>
              </a:rPr>
              <a:t>INVESTIGACIÓN</a:t>
            </a:r>
          </a:p>
        </c:rich>
      </c:tx>
      <c:layout>
        <c:manualLayout>
          <c:xMode val="edge"/>
          <c:yMode val="edge"/>
          <c:x val="0.29329695312895004"/>
          <c:y val="6.347832215298475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2159502759680697"/>
          <c:y val="0.20454573764632719"/>
          <c:w val="0.59380724152653253"/>
          <c:h val="0.73271752696454162"/>
        </c:manualLayout>
      </c:layout>
      <c:doughnutChart>
        <c:varyColors val="1"/>
        <c:ser>
          <c:idx val="0"/>
          <c:order val="0"/>
          <c:tx>
            <c:strRef>
              <c:f>INV!$A$8</c:f>
              <c:strCache>
                <c:ptCount val="1"/>
                <c:pt idx="0">
                  <c:v>Fill</c:v>
                </c:pt>
              </c:strCache>
            </c:strRef>
          </c:tx>
          <c:spPr>
            <a:ln>
              <a:noFill/>
            </a:ln>
          </c:spPr>
          <c:explosion val="1"/>
          <c:dPt>
            <c:idx val="0"/>
            <c:bubble3D val="0"/>
            <c:spPr>
              <a:solidFill>
                <a:schemeClr val="bg2"/>
              </a:solidFill>
              <a:ln w="19050">
                <a:noFill/>
              </a:ln>
              <a:effectLst/>
            </c:spPr>
            <c:extLst>
              <c:ext xmlns:c16="http://schemas.microsoft.com/office/drawing/2014/chart" uri="{C3380CC4-5D6E-409C-BE32-E72D297353CC}">
                <c16:uniqueId val="{00000001-81EA-6C48-84D3-9B6F99EB37C4}"/>
              </c:ext>
            </c:extLst>
          </c:dPt>
          <c:dPt>
            <c:idx val="1"/>
            <c:bubble3D val="0"/>
            <c:spPr>
              <a:solidFill>
                <a:srgbClr val="FF0000"/>
              </a:solidFill>
              <a:ln w="22225">
                <a:noFill/>
              </a:ln>
              <a:effectLst/>
            </c:spPr>
            <c:extLst>
              <c:ext xmlns:c16="http://schemas.microsoft.com/office/drawing/2014/chart" uri="{C3380CC4-5D6E-409C-BE32-E72D297353CC}">
                <c16:uniqueId val="{00000003-81EA-6C48-84D3-9B6F99EB37C4}"/>
              </c:ext>
            </c:extLst>
          </c:dPt>
          <c:cat>
            <c:strRef>
              <c:f>INV!$A$9:$A$10</c:f>
              <c:strCache>
                <c:ptCount val="2"/>
                <c:pt idx="0">
                  <c:v>Remainder</c:v>
                </c:pt>
                <c:pt idx="1">
                  <c:v>Percentage</c:v>
                </c:pt>
              </c:strCache>
            </c:strRef>
          </c:cat>
          <c:val>
            <c:numRef>
              <c:f>INV!$B$9:$B$10</c:f>
              <c:numCache>
                <c:formatCode>0%</c:formatCode>
                <c:ptCount val="2"/>
                <c:pt idx="0">
                  <c:v>0.94</c:v>
                </c:pt>
                <c:pt idx="1">
                  <c:v>0.06</c:v>
                </c:pt>
              </c:numCache>
            </c:numRef>
          </c:val>
          <c:extLst>
            <c:ext xmlns:c16="http://schemas.microsoft.com/office/drawing/2014/chart" uri="{C3380CC4-5D6E-409C-BE32-E72D297353CC}">
              <c16:uniqueId val="{00000004-81EA-6C48-84D3-9B6F99EB37C4}"/>
            </c:ext>
          </c:extLst>
        </c:ser>
        <c:dLbls>
          <c:showLegendKey val="0"/>
          <c:showVal val="0"/>
          <c:showCatName val="0"/>
          <c:showSerName val="0"/>
          <c:showPercent val="0"/>
          <c:showBubbleSize val="0"/>
          <c:showLeaderLines val="1"/>
        </c:dLbls>
        <c:firstSliceAng val="0"/>
        <c:holeSize val="74"/>
      </c:doughnutChart>
      <c:scatterChart>
        <c:scatterStyle val="lineMarker"/>
        <c:varyColors val="0"/>
        <c:ser>
          <c:idx val="1"/>
          <c:order val="1"/>
          <c:tx>
            <c:strRef>
              <c:f>INV!$A$12</c:f>
              <c:strCache>
                <c:ptCount val="1"/>
                <c:pt idx="0">
                  <c:v>End points</c:v>
                </c:pt>
              </c:strCache>
            </c:strRef>
          </c:tx>
          <c:spPr>
            <a:ln w="28575" cap="rnd">
              <a:noFill/>
              <a:round/>
            </a:ln>
            <a:effectLst/>
          </c:spPr>
          <c:marker>
            <c:symbol val="circle"/>
            <c:size val="30"/>
            <c:spPr>
              <a:solidFill>
                <a:schemeClr val="accent5"/>
              </a:solidFill>
              <a:ln w="9525">
                <a:noFill/>
              </a:ln>
              <a:effectLst/>
            </c:spPr>
          </c:marker>
          <c:dPt>
            <c:idx val="0"/>
            <c:marker>
              <c:symbol val="circle"/>
              <c:size val="30"/>
              <c:spPr>
                <a:solidFill>
                  <a:srgbClr val="FF0000"/>
                </a:solidFill>
                <a:ln w="9525">
                  <a:noFill/>
                </a:ln>
                <a:effectLst/>
              </c:spPr>
            </c:marker>
            <c:bubble3D val="0"/>
            <c:extLst>
              <c:ext xmlns:c16="http://schemas.microsoft.com/office/drawing/2014/chart" uri="{C3380CC4-5D6E-409C-BE32-E72D297353CC}">
                <c16:uniqueId val="{00000004-3D46-A04B-8FCC-4067169C77E0}"/>
              </c:ext>
            </c:extLst>
          </c:dPt>
          <c:dPt>
            <c:idx val="1"/>
            <c:marker>
              <c:symbol val="circle"/>
              <c:size val="30"/>
              <c:spPr>
                <a:solidFill>
                  <a:srgbClr val="FF0000"/>
                </a:solidFill>
                <a:ln w="9525">
                  <a:noFill/>
                </a:ln>
                <a:effectLst/>
              </c:spPr>
            </c:marker>
            <c:bubble3D val="0"/>
            <c:extLst>
              <c:ext xmlns:c16="http://schemas.microsoft.com/office/drawing/2014/chart" uri="{C3380CC4-5D6E-409C-BE32-E72D297353CC}">
                <c16:uniqueId val="{00000005-3D46-A04B-8FCC-4067169C77E0}"/>
              </c:ext>
            </c:extLst>
          </c:dPt>
          <c:xVal>
            <c:numRef>
              <c:f>INV!$A$14:$A$15</c:f>
              <c:numCache>
                <c:formatCode>General</c:formatCode>
                <c:ptCount val="2"/>
                <c:pt idx="0">
                  <c:v>0</c:v>
                </c:pt>
                <c:pt idx="1">
                  <c:v>-0.36812455268467792</c:v>
                </c:pt>
              </c:numCache>
            </c:numRef>
          </c:xVal>
          <c:yVal>
            <c:numRef>
              <c:f>INV!$B$14:$B$15</c:f>
              <c:numCache>
                <c:formatCode>General</c:formatCode>
                <c:ptCount val="2"/>
                <c:pt idx="0">
                  <c:v>1</c:v>
                </c:pt>
                <c:pt idx="1">
                  <c:v>0.92977648588825146</c:v>
                </c:pt>
              </c:numCache>
            </c:numRef>
          </c:yVal>
          <c:smooth val="0"/>
          <c:extLst>
            <c:ext xmlns:c16="http://schemas.microsoft.com/office/drawing/2014/chart" uri="{C3380CC4-5D6E-409C-BE32-E72D297353CC}">
              <c16:uniqueId val="{00000005-81EA-6C48-84D3-9B6F99EB37C4}"/>
            </c:ext>
          </c:extLst>
        </c:ser>
        <c:dLbls>
          <c:showLegendKey val="0"/>
          <c:showVal val="0"/>
          <c:showCatName val="0"/>
          <c:showSerName val="0"/>
          <c:showPercent val="0"/>
          <c:showBubbleSize val="0"/>
        </c:dLbls>
        <c:axId val="297660376"/>
        <c:axId val="297659984"/>
      </c:scatterChart>
      <c:valAx>
        <c:axId val="297659984"/>
        <c:scaling>
          <c:orientation val="minMax"/>
          <c:max val="1.1500000000000001"/>
          <c:min val="-1.1500000000000001"/>
        </c:scaling>
        <c:delete val="1"/>
        <c:axPos val="l"/>
        <c:numFmt formatCode="General" sourceLinked="1"/>
        <c:majorTickMark val="out"/>
        <c:minorTickMark val="none"/>
        <c:tickLblPos val="nextTo"/>
        <c:crossAx val="297660376"/>
        <c:crosses val="autoZero"/>
        <c:crossBetween val="midCat"/>
      </c:valAx>
      <c:valAx>
        <c:axId val="297660376"/>
        <c:scaling>
          <c:orientation val="minMax"/>
          <c:max val="1.1500000000000001"/>
          <c:min val="-1.1500000000000001"/>
        </c:scaling>
        <c:delete val="1"/>
        <c:axPos val="b"/>
        <c:numFmt formatCode="General" sourceLinked="1"/>
        <c:majorTickMark val="out"/>
        <c:minorTickMark val="none"/>
        <c:tickLblPos val="nextTo"/>
        <c:crossAx val="29765998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effectLst/>
                <a:latin typeface="Arial" panose="020B0604020202020204" pitchFamily="34" charset="0"/>
                <a:cs typeface="Arial" panose="020B0604020202020204" pitchFamily="34" charset="0"/>
              </a:rPr>
              <a:t>COMUNICACIONES</a:t>
            </a:r>
            <a:endParaRPr lang="es-CO" sz="1400">
              <a:effectLst/>
              <a:latin typeface="Arial" panose="020B0604020202020204" pitchFamily="34" charset="0"/>
              <a:cs typeface="Arial" panose="020B0604020202020204" pitchFamily="34" charset="0"/>
            </a:endParaRPr>
          </a:p>
        </c:rich>
      </c:tx>
      <c:layout>
        <c:manualLayout>
          <c:xMode val="edge"/>
          <c:yMode val="edge"/>
          <c:x val="0.26574511101220888"/>
          <c:y val="4.760874161473856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2159502759680697"/>
          <c:y val="0.20454573764632719"/>
          <c:w val="0.59380724152653253"/>
          <c:h val="0.73271752696454162"/>
        </c:manualLayout>
      </c:layout>
      <c:doughnutChart>
        <c:varyColors val="1"/>
        <c:ser>
          <c:idx val="0"/>
          <c:order val="0"/>
          <c:tx>
            <c:strRef>
              <c:f>COM!$A$8</c:f>
              <c:strCache>
                <c:ptCount val="1"/>
                <c:pt idx="0">
                  <c:v>Fill</c:v>
                </c:pt>
              </c:strCache>
            </c:strRef>
          </c:tx>
          <c:spPr>
            <a:ln>
              <a:noFill/>
            </a:ln>
          </c:spPr>
          <c:explosion val="1"/>
          <c:dPt>
            <c:idx val="0"/>
            <c:bubble3D val="0"/>
            <c:spPr>
              <a:solidFill>
                <a:schemeClr val="bg2"/>
              </a:solidFill>
              <a:ln w="19050">
                <a:noFill/>
              </a:ln>
              <a:effectLst/>
            </c:spPr>
            <c:extLst>
              <c:ext xmlns:c16="http://schemas.microsoft.com/office/drawing/2014/chart" uri="{C3380CC4-5D6E-409C-BE32-E72D297353CC}">
                <c16:uniqueId val="{00000001-81EA-6C48-84D3-9B6F99EB37C4}"/>
              </c:ext>
            </c:extLst>
          </c:dPt>
          <c:dPt>
            <c:idx val="1"/>
            <c:bubble3D val="0"/>
            <c:spPr>
              <a:solidFill>
                <a:srgbClr val="00B050"/>
              </a:solidFill>
              <a:ln w="22225">
                <a:noFill/>
              </a:ln>
              <a:effectLst/>
            </c:spPr>
            <c:extLst>
              <c:ext xmlns:c16="http://schemas.microsoft.com/office/drawing/2014/chart" uri="{C3380CC4-5D6E-409C-BE32-E72D297353CC}">
                <c16:uniqueId val="{00000003-81EA-6C48-84D3-9B6F99EB37C4}"/>
              </c:ext>
            </c:extLst>
          </c:dPt>
          <c:cat>
            <c:strRef>
              <c:f>COM!$A$9:$A$10</c:f>
              <c:strCache>
                <c:ptCount val="2"/>
                <c:pt idx="0">
                  <c:v>Remainder</c:v>
                </c:pt>
                <c:pt idx="1">
                  <c:v>Percentage</c:v>
                </c:pt>
              </c:strCache>
            </c:strRef>
          </c:cat>
          <c:val>
            <c:numRef>
              <c:f>COM!$B$9:$B$10</c:f>
              <c:numCache>
                <c:formatCode>0%</c:formatCode>
                <c:ptCount val="2"/>
                <c:pt idx="0">
                  <c:v>0.75</c:v>
                </c:pt>
                <c:pt idx="1">
                  <c:v>0.25</c:v>
                </c:pt>
              </c:numCache>
            </c:numRef>
          </c:val>
          <c:extLst>
            <c:ext xmlns:c16="http://schemas.microsoft.com/office/drawing/2014/chart" uri="{C3380CC4-5D6E-409C-BE32-E72D297353CC}">
              <c16:uniqueId val="{00000004-81EA-6C48-84D3-9B6F99EB37C4}"/>
            </c:ext>
          </c:extLst>
        </c:ser>
        <c:dLbls>
          <c:showLegendKey val="0"/>
          <c:showVal val="0"/>
          <c:showCatName val="0"/>
          <c:showSerName val="0"/>
          <c:showPercent val="0"/>
          <c:showBubbleSize val="0"/>
          <c:showLeaderLines val="1"/>
        </c:dLbls>
        <c:firstSliceAng val="0"/>
        <c:holeSize val="74"/>
      </c:doughnutChart>
      <c:scatterChart>
        <c:scatterStyle val="lineMarker"/>
        <c:varyColors val="0"/>
        <c:ser>
          <c:idx val="1"/>
          <c:order val="1"/>
          <c:tx>
            <c:strRef>
              <c:f>COM!$A$12</c:f>
              <c:strCache>
                <c:ptCount val="1"/>
                <c:pt idx="0">
                  <c:v>End points</c:v>
                </c:pt>
              </c:strCache>
            </c:strRef>
          </c:tx>
          <c:spPr>
            <a:ln w="25400" cap="rnd">
              <a:noFill/>
              <a:round/>
            </a:ln>
            <a:effectLst/>
          </c:spPr>
          <c:marker>
            <c:symbol val="circle"/>
            <c:size val="30"/>
            <c:spPr>
              <a:solidFill>
                <a:srgbClr val="00B050"/>
              </a:solidFill>
              <a:ln w="9525">
                <a:noFill/>
              </a:ln>
              <a:effectLst/>
            </c:spPr>
          </c:marker>
          <c:xVal>
            <c:numRef>
              <c:f>COM!$A$14:$A$15</c:f>
              <c:numCache>
                <c:formatCode>General</c:formatCode>
                <c:ptCount val="2"/>
                <c:pt idx="0">
                  <c:v>0</c:v>
                </c:pt>
                <c:pt idx="1">
                  <c:v>-1</c:v>
                </c:pt>
              </c:numCache>
            </c:numRef>
          </c:xVal>
          <c:yVal>
            <c:numRef>
              <c:f>COM!$B$14:$B$15</c:f>
              <c:numCache>
                <c:formatCode>General</c:formatCode>
                <c:ptCount val="2"/>
                <c:pt idx="0">
                  <c:v>1</c:v>
                </c:pt>
                <c:pt idx="1">
                  <c:v>6.1257422745431001E-17</c:v>
                </c:pt>
              </c:numCache>
            </c:numRef>
          </c:yVal>
          <c:smooth val="0"/>
          <c:extLst>
            <c:ext xmlns:c16="http://schemas.microsoft.com/office/drawing/2014/chart" uri="{C3380CC4-5D6E-409C-BE32-E72D297353CC}">
              <c16:uniqueId val="{00000005-81EA-6C48-84D3-9B6F99EB37C4}"/>
            </c:ext>
          </c:extLst>
        </c:ser>
        <c:dLbls>
          <c:showLegendKey val="0"/>
          <c:showVal val="0"/>
          <c:showCatName val="0"/>
          <c:showSerName val="0"/>
          <c:showPercent val="0"/>
          <c:showBubbleSize val="0"/>
        </c:dLbls>
        <c:axId val="297661552"/>
        <c:axId val="297661160"/>
      </c:scatterChart>
      <c:valAx>
        <c:axId val="297661160"/>
        <c:scaling>
          <c:orientation val="minMax"/>
          <c:max val="1.1500000000000001"/>
          <c:min val="-1.1500000000000001"/>
        </c:scaling>
        <c:delete val="1"/>
        <c:axPos val="l"/>
        <c:numFmt formatCode="General" sourceLinked="1"/>
        <c:majorTickMark val="out"/>
        <c:minorTickMark val="none"/>
        <c:tickLblPos val="nextTo"/>
        <c:crossAx val="297661552"/>
        <c:crosses val="autoZero"/>
        <c:crossBetween val="midCat"/>
      </c:valAx>
      <c:valAx>
        <c:axId val="297661552"/>
        <c:scaling>
          <c:orientation val="minMax"/>
          <c:max val="1.1500000000000001"/>
          <c:min val="-1.1500000000000001"/>
        </c:scaling>
        <c:delete val="1"/>
        <c:axPos val="b"/>
        <c:numFmt formatCode="General" sourceLinked="1"/>
        <c:majorTickMark val="out"/>
        <c:minorTickMark val="none"/>
        <c:tickLblPos val="nextTo"/>
        <c:crossAx val="29766116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effectLst/>
                <a:latin typeface="Arial" panose="020B0604020202020204" pitchFamily="34" charset="0"/>
                <a:cs typeface="Arial" panose="020B0604020202020204" pitchFamily="34" charset="0"/>
              </a:rPr>
              <a:t>DISCIPLINARIO</a:t>
            </a:r>
            <a:endParaRPr lang="es-CO" sz="1400">
              <a:effectLst/>
              <a:latin typeface="Arial" panose="020B0604020202020204" pitchFamily="34" charset="0"/>
              <a:cs typeface="Arial" panose="020B0604020202020204" pitchFamily="34" charset="0"/>
            </a:endParaRPr>
          </a:p>
        </c:rich>
      </c:tx>
      <c:layout>
        <c:manualLayout>
          <c:xMode val="edge"/>
          <c:yMode val="edge"/>
          <c:x val="0.30983882143067165"/>
          <c:y val="5.71304899376862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2159502759680697"/>
          <c:y val="0.20454573764632719"/>
          <c:w val="0.59380724152653253"/>
          <c:h val="0.73271752696454162"/>
        </c:manualLayout>
      </c:layout>
      <c:doughnutChart>
        <c:varyColors val="1"/>
        <c:ser>
          <c:idx val="0"/>
          <c:order val="0"/>
          <c:tx>
            <c:strRef>
              <c:f>DIS!$A$8</c:f>
              <c:strCache>
                <c:ptCount val="1"/>
                <c:pt idx="0">
                  <c:v>Fill</c:v>
                </c:pt>
              </c:strCache>
            </c:strRef>
          </c:tx>
          <c:spPr>
            <a:ln>
              <a:noFill/>
            </a:ln>
          </c:spPr>
          <c:explosion val="1"/>
          <c:dPt>
            <c:idx val="0"/>
            <c:bubble3D val="0"/>
            <c:spPr>
              <a:solidFill>
                <a:schemeClr val="bg2"/>
              </a:solidFill>
              <a:ln w="19050">
                <a:noFill/>
              </a:ln>
              <a:effectLst/>
            </c:spPr>
            <c:extLst>
              <c:ext xmlns:c16="http://schemas.microsoft.com/office/drawing/2014/chart" uri="{C3380CC4-5D6E-409C-BE32-E72D297353CC}">
                <c16:uniqueId val="{00000001-81EA-6C48-84D3-9B6F99EB37C4}"/>
              </c:ext>
            </c:extLst>
          </c:dPt>
          <c:dPt>
            <c:idx val="1"/>
            <c:bubble3D val="0"/>
            <c:spPr>
              <a:solidFill>
                <a:srgbClr val="00B050"/>
              </a:solidFill>
              <a:ln w="22225">
                <a:noFill/>
              </a:ln>
              <a:effectLst/>
            </c:spPr>
            <c:extLst>
              <c:ext xmlns:c16="http://schemas.microsoft.com/office/drawing/2014/chart" uri="{C3380CC4-5D6E-409C-BE32-E72D297353CC}">
                <c16:uniqueId val="{00000003-81EA-6C48-84D3-9B6F99EB37C4}"/>
              </c:ext>
            </c:extLst>
          </c:dPt>
          <c:cat>
            <c:strRef>
              <c:f>DIS!$A$9:$A$10</c:f>
              <c:strCache>
                <c:ptCount val="2"/>
                <c:pt idx="0">
                  <c:v>Remainder</c:v>
                </c:pt>
                <c:pt idx="1">
                  <c:v>Percentage</c:v>
                </c:pt>
              </c:strCache>
            </c:strRef>
          </c:cat>
          <c:val>
            <c:numRef>
              <c:f>DIS!$B$9:$B$10</c:f>
              <c:numCache>
                <c:formatCode>0%</c:formatCode>
                <c:ptCount val="2"/>
                <c:pt idx="0">
                  <c:v>0.72</c:v>
                </c:pt>
                <c:pt idx="1">
                  <c:v>0.28000000000000003</c:v>
                </c:pt>
              </c:numCache>
            </c:numRef>
          </c:val>
          <c:extLst>
            <c:ext xmlns:c16="http://schemas.microsoft.com/office/drawing/2014/chart" uri="{C3380CC4-5D6E-409C-BE32-E72D297353CC}">
              <c16:uniqueId val="{00000004-81EA-6C48-84D3-9B6F99EB37C4}"/>
            </c:ext>
          </c:extLst>
        </c:ser>
        <c:dLbls>
          <c:showLegendKey val="0"/>
          <c:showVal val="0"/>
          <c:showCatName val="0"/>
          <c:showSerName val="0"/>
          <c:showPercent val="0"/>
          <c:showBubbleSize val="0"/>
          <c:showLeaderLines val="1"/>
        </c:dLbls>
        <c:firstSliceAng val="0"/>
        <c:holeSize val="74"/>
      </c:doughnutChart>
      <c:scatterChart>
        <c:scatterStyle val="lineMarker"/>
        <c:varyColors val="0"/>
        <c:ser>
          <c:idx val="1"/>
          <c:order val="1"/>
          <c:tx>
            <c:strRef>
              <c:f>DIS!$A$12</c:f>
              <c:strCache>
                <c:ptCount val="1"/>
                <c:pt idx="0">
                  <c:v>End points</c:v>
                </c:pt>
              </c:strCache>
            </c:strRef>
          </c:tx>
          <c:spPr>
            <a:ln w="28575" cap="rnd">
              <a:noFill/>
              <a:round/>
            </a:ln>
            <a:effectLst/>
          </c:spPr>
          <c:marker>
            <c:symbol val="circle"/>
            <c:size val="30"/>
            <c:spPr>
              <a:solidFill>
                <a:srgbClr val="00B050"/>
              </a:solidFill>
              <a:ln w="9525">
                <a:noFill/>
              </a:ln>
              <a:effectLst/>
            </c:spPr>
          </c:marker>
          <c:xVal>
            <c:numRef>
              <c:f>DIS!$A$14:$A$15</c:f>
              <c:numCache>
                <c:formatCode>General</c:formatCode>
                <c:ptCount val="2"/>
                <c:pt idx="0">
                  <c:v>0</c:v>
                </c:pt>
                <c:pt idx="1">
                  <c:v>-0.98228725072868861</c:v>
                </c:pt>
              </c:numCache>
            </c:numRef>
          </c:xVal>
          <c:yVal>
            <c:numRef>
              <c:f>DIS!$B$14:$B$15</c:f>
              <c:numCache>
                <c:formatCode>General</c:formatCode>
                <c:ptCount val="2"/>
                <c:pt idx="0">
                  <c:v>1</c:v>
                </c:pt>
                <c:pt idx="1">
                  <c:v>-0.18738131458572482</c:v>
                </c:pt>
              </c:numCache>
            </c:numRef>
          </c:yVal>
          <c:smooth val="0"/>
          <c:extLst>
            <c:ext xmlns:c16="http://schemas.microsoft.com/office/drawing/2014/chart" uri="{C3380CC4-5D6E-409C-BE32-E72D297353CC}">
              <c16:uniqueId val="{00000005-81EA-6C48-84D3-9B6F99EB37C4}"/>
            </c:ext>
          </c:extLst>
        </c:ser>
        <c:dLbls>
          <c:showLegendKey val="0"/>
          <c:showVal val="0"/>
          <c:showCatName val="0"/>
          <c:showSerName val="0"/>
          <c:showPercent val="0"/>
          <c:showBubbleSize val="0"/>
        </c:dLbls>
        <c:axId val="297662728"/>
        <c:axId val="297662336"/>
      </c:scatterChart>
      <c:valAx>
        <c:axId val="297662336"/>
        <c:scaling>
          <c:orientation val="minMax"/>
          <c:max val="1.1500000000000001"/>
          <c:min val="-1.1500000000000001"/>
        </c:scaling>
        <c:delete val="1"/>
        <c:axPos val="l"/>
        <c:numFmt formatCode="General" sourceLinked="1"/>
        <c:majorTickMark val="out"/>
        <c:minorTickMark val="none"/>
        <c:tickLblPos val="nextTo"/>
        <c:crossAx val="297662728"/>
        <c:crosses val="autoZero"/>
        <c:crossBetween val="midCat"/>
      </c:valAx>
      <c:valAx>
        <c:axId val="297662728"/>
        <c:scaling>
          <c:orientation val="minMax"/>
          <c:max val="1.1500000000000001"/>
          <c:min val="-1.1500000000000001"/>
        </c:scaling>
        <c:delete val="1"/>
        <c:axPos val="b"/>
        <c:numFmt formatCode="General" sourceLinked="1"/>
        <c:majorTickMark val="out"/>
        <c:minorTickMark val="none"/>
        <c:tickLblPos val="nextTo"/>
        <c:crossAx val="29766233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effectLst/>
                <a:latin typeface="Arial" panose="020B0604020202020204" pitchFamily="34" charset="0"/>
                <a:cs typeface="Arial" panose="020B0604020202020204" pitchFamily="34" charset="0"/>
              </a:rPr>
              <a:t>ADQUISICIONES</a:t>
            </a:r>
            <a:endParaRPr lang="es-CO" sz="1400">
              <a:effectLst/>
              <a:latin typeface="Arial" panose="020B0604020202020204" pitchFamily="34" charset="0"/>
              <a:cs typeface="Arial" panose="020B0604020202020204" pitchFamily="34" charset="0"/>
            </a:endParaRPr>
          </a:p>
        </c:rich>
      </c:tx>
      <c:layout>
        <c:manualLayout>
          <c:xMode val="edge"/>
          <c:yMode val="edge"/>
          <c:x val="0.26574511101220888"/>
          <c:y val="4.760874161473856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2159502759680697"/>
          <c:y val="0.20454573764632719"/>
          <c:w val="0.59380724152653253"/>
          <c:h val="0.73271752696454162"/>
        </c:manualLayout>
      </c:layout>
      <c:doughnutChart>
        <c:varyColors val="1"/>
        <c:ser>
          <c:idx val="0"/>
          <c:order val="0"/>
          <c:tx>
            <c:strRef>
              <c:f>ADQ!$A$8</c:f>
              <c:strCache>
                <c:ptCount val="1"/>
                <c:pt idx="0">
                  <c:v>Fill</c:v>
                </c:pt>
              </c:strCache>
            </c:strRef>
          </c:tx>
          <c:spPr>
            <a:ln>
              <a:noFill/>
            </a:ln>
          </c:spPr>
          <c:explosion val="1"/>
          <c:dPt>
            <c:idx val="0"/>
            <c:bubble3D val="0"/>
            <c:spPr>
              <a:solidFill>
                <a:schemeClr val="bg2"/>
              </a:solidFill>
              <a:ln w="19050">
                <a:noFill/>
              </a:ln>
              <a:effectLst/>
            </c:spPr>
            <c:extLst>
              <c:ext xmlns:c16="http://schemas.microsoft.com/office/drawing/2014/chart" uri="{C3380CC4-5D6E-409C-BE32-E72D297353CC}">
                <c16:uniqueId val="{00000001-8A51-4FDD-9901-47C70AF190C9}"/>
              </c:ext>
            </c:extLst>
          </c:dPt>
          <c:dPt>
            <c:idx val="1"/>
            <c:bubble3D val="0"/>
            <c:spPr>
              <a:solidFill>
                <a:srgbClr val="00B050"/>
              </a:solidFill>
              <a:ln w="22225">
                <a:noFill/>
              </a:ln>
              <a:effectLst/>
            </c:spPr>
            <c:extLst>
              <c:ext xmlns:c16="http://schemas.microsoft.com/office/drawing/2014/chart" uri="{C3380CC4-5D6E-409C-BE32-E72D297353CC}">
                <c16:uniqueId val="{00000003-8A51-4FDD-9901-47C70AF190C9}"/>
              </c:ext>
            </c:extLst>
          </c:dPt>
          <c:cat>
            <c:strRef>
              <c:f>ADQ!$A$9:$A$10</c:f>
              <c:strCache>
                <c:ptCount val="2"/>
                <c:pt idx="0">
                  <c:v>Remainder</c:v>
                </c:pt>
                <c:pt idx="1">
                  <c:v>Percentage</c:v>
                </c:pt>
              </c:strCache>
            </c:strRef>
          </c:cat>
          <c:val>
            <c:numRef>
              <c:f>ADQ!$B$9:$B$10</c:f>
              <c:numCache>
                <c:formatCode>0%</c:formatCode>
                <c:ptCount val="2"/>
                <c:pt idx="0">
                  <c:v>0.5</c:v>
                </c:pt>
                <c:pt idx="1">
                  <c:v>0.5</c:v>
                </c:pt>
              </c:numCache>
            </c:numRef>
          </c:val>
          <c:extLst>
            <c:ext xmlns:c16="http://schemas.microsoft.com/office/drawing/2014/chart" uri="{C3380CC4-5D6E-409C-BE32-E72D297353CC}">
              <c16:uniqueId val="{00000004-8A51-4FDD-9901-47C70AF190C9}"/>
            </c:ext>
          </c:extLst>
        </c:ser>
        <c:dLbls>
          <c:showLegendKey val="0"/>
          <c:showVal val="0"/>
          <c:showCatName val="0"/>
          <c:showSerName val="0"/>
          <c:showPercent val="0"/>
          <c:showBubbleSize val="0"/>
          <c:showLeaderLines val="1"/>
        </c:dLbls>
        <c:firstSliceAng val="0"/>
        <c:holeSize val="74"/>
      </c:doughnutChart>
      <c:scatterChart>
        <c:scatterStyle val="lineMarker"/>
        <c:varyColors val="0"/>
        <c:ser>
          <c:idx val="1"/>
          <c:order val="1"/>
          <c:tx>
            <c:strRef>
              <c:f>ADQ!$A$12</c:f>
              <c:strCache>
                <c:ptCount val="1"/>
                <c:pt idx="0">
                  <c:v>End points</c:v>
                </c:pt>
              </c:strCache>
            </c:strRef>
          </c:tx>
          <c:spPr>
            <a:ln w="25400" cap="rnd">
              <a:noFill/>
              <a:round/>
            </a:ln>
            <a:effectLst/>
          </c:spPr>
          <c:marker>
            <c:symbol val="circle"/>
            <c:size val="30"/>
            <c:spPr>
              <a:solidFill>
                <a:srgbClr val="00B050"/>
              </a:solidFill>
              <a:ln w="9525">
                <a:noFill/>
              </a:ln>
              <a:effectLst/>
            </c:spPr>
          </c:marker>
          <c:xVal>
            <c:numRef>
              <c:f>ADQ!$A$14:$A$15</c:f>
              <c:numCache>
                <c:formatCode>General</c:formatCode>
                <c:ptCount val="2"/>
                <c:pt idx="0">
                  <c:v>0</c:v>
                </c:pt>
                <c:pt idx="1">
                  <c:v>-1.22514845490862E-16</c:v>
                </c:pt>
              </c:numCache>
            </c:numRef>
          </c:xVal>
          <c:yVal>
            <c:numRef>
              <c:f>ADQ!$B$14:$B$15</c:f>
              <c:numCache>
                <c:formatCode>General</c:formatCode>
                <c:ptCount val="2"/>
                <c:pt idx="0">
                  <c:v>1</c:v>
                </c:pt>
                <c:pt idx="1">
                  <c:v>-1</c:v>
                </c:pt>
              </c:numCache>
            </c:numRef>
          </c:yVal>
          <c:smooth val="0"/>
          <c:extLst>
            <c:ext xmlns:c16="http://schemas.microsoft.com/office/drawing/2014/chart" uri="{C3380CC4-5D6E-409C-BE32-E72D297353CC}">
              <c16:uniqueId val="{00000005-8A51-4FDD-9901-47C70AF190C9}"/>
            </c:ext>
          </c:extLst>
        </c:ser>
        <c:dLbls>
          <c:showLegendKey val="0"/>
          <c:showVal val="0"/>
          <c:showCatName val="0"/>
          <c:showSerName val="0"/>
          <c:showPercent val="0"/>
          <c:showBubbleSize val="0"/>
        </c:dLbls>
        <c:axId val="298469680"/>
        <c:axId val="298469288"/>
      </c:scatterChart>
      <c:valAx>
        <c:axId val="298469288"/>
        <c:scaling>
          <c:orientation val="minMax"/>
          <c:max val="1.1500000000000001"/>
          <c:min val="-1.1500000000000001"/>
        </c:scaling>
        <c:delete val="1"/>
        <c:axPos val="l"/>
        <c:numFmt formatCode="General" sourceLinked="1"/>
        <c:majorTickMark val="out"/>
        <c:minorTickMark val="none"/>
        <c:tickLblPos val="nextTo"/>
        <c:crossAx val="298469680"/>
        <c:crosses val="autoZero"/>
        <c:crossBetween val="midCat"/>
      </c:valAx>
      <c:valAx>
        <c:axId val="298469680"/>
        <c:scaling>
          <c:orientation val="minMax"/>
          <c:max val="1.1500000000000001"/>
          <c:min val="-1.1500000000000001"/>
        </c:scaling>
        <c:delete val="1"/>
        <c:axPos val="b"/>
        <c:numFmt formatCode="General" sourceLinked="1"/>
        <c:majorTickMark val="out"/>
        <c:minorTickMark val="none"/>
        <c:tickLblPos val="nextTo"/>
        <c:crossAx val="29846928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effectLst/>
                <a:latin typeface="Arial" panose="020B0604020202020204" pitchFamily="34" charset="0"/>
                <a:cs typeface="Arial" panose="020B0604020202020204" pitchFamily="34" charset="0"/>
              </a:rPr>
              <a:t>FINANCIERA</a:t>
            </a:r>
          </a:p>
        </c:rich>
      </c:tx>
      <c:layout>
        <c:manualLayout>
          <c:xMode val="edge"/>
          <c:yMode val="edge"/>
          <c:x val="0.34153811968534625"/>
          <c:y val="6.665223826063398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2159502759680697"/>
          <c:y val="0.20454573764632719"/>
          <c:w val="0.59380724152653253"/>
          <c:h val="0.73271752696454162"/>
        </c:manualLayout>
      </c:layout>
      <c:doughnutChart>
        <c:varyColors val="1"/>
        <c:ser>
          <c:idx val="0"/>
          <c:order val="0"/>
          <c:tx>
            <c:strRef>
              <c:f>FIN!$A$8</c:f>
              <c:strCache>
                <c:ptCount val="1"/>
                <c:pt idx="0">
                  <c:v>Fill</c:v>
                </c:pt>
              </c:strCache>
            </c:strRef>
          </c:tx>
          <c:spPr>
            <a:ln>
              <a:noFill/>
            </a:ln>
          </c:spPr>
          <c:explosion val="1"/>
          <c:dPt>
            <c:idx val="0"/>
            <c:bubble3D val="0"/>
            <c:spPr>
              <a:solidFill>
                <a:schemeClr val="bg2"/>
              </a:solidFill>
              <a:ln w="19050">
                <a:noFill/>
              </a:ln>
              <a:effectLst/>
            </c:spPr>
            <c:extLst>
              <c:ext xmlns:c16="http://schemas.microsoft.com/office/drawing/2014/chart" uri="{C3380CC4-5D6E-409C-BE32-E72D297353CC}">
                <c16:uniqueId val="{00000001-81EA-6C48-84D3-9B6F99EB37C4}"/>
              </c:ext>
            </c:extLst>
          </c:dPt>
          <c:dPt>
            <c:idx val="1"/>
            <c:bubble3D val="0"/>
            <c:spPr>
              <a:solidFill>
                <a:srgbClr val="FF0000"/>
              </a:solidFill>
              <a:ln w="22225">
                <a:noFill/>
              </a:ln>
              <a:effectLst/>
            </c:spPr>
            <c:extLst>
              <c:ext xmlns:c16="http://schemas.microsoft.com/office/drawing/2014/chart" uri="{C3380CC4-5D6E-409C-BE32-E72D297353CC}">
                <c16:uniqueId val="{00000003-81EA-6C48-84D3-9B6F99EB37C4}"/>
              </c:ext>
            </c:extLst>
          </c:dPt>
          <c:cat>
            <c:strRef>
              <c:f>FIN!$A$9:$A$10</c:f>
              <c:strCache>
                <c:ptCount val="2"/>
                <c:pt idx="0">
                  <c:v>Remainder</c:v>
                </c:pt>
                <c:pt idx="1">
                  <c:v>Percentage</c:v>
                </c:pt>
              </c:strCache>
            </c:strRef>
          </c:cat>
          <c:val>
            <c:numRef>
              <c:f>FIN!$B$9:$B$10</c:f>
              <c:numCache>
                <c:formatCode>0%</c:formatCode>
                <c:ptCount val="2"/>
                <c:pt idx="0">
                  <c:v>0.92</c:v>
                </c:pt>
                <c:pt idx="1">
                  <c:v>0.08</c:v>
                </c:pt>
              </c:numCache>
            </c:numRef>
          </c:val>
          <c:extLst>
            <c:ext xmlns:c16="http://schemas.microsoft.com/office/drawing/2014/chart" uri="{C3380CC4-5D6E-409C-BE32-E72D297353CC}">
              <c16:uniqueId val="{00000004-81EA-6C48-84D3-9B6F99EB37C4}"/>
            </c:ext>
          </c:extLst>
        </c:ser>
        <c:dLbls>
          <c:showLegendKey val="0"/>
          <c:showVal val="0"/>
          <c:showCatName val="0"/>
          <c:showSerName val="0"/>
          <c:showPercent val="0"/>
          <c:showBubbleSize val="0"/>
          <c:showLeaderLines val="1"/>
        </c:dLbls>
        <c:firstSliceAng val="0"/>
        <c:holeSize val="74"/>
      </c:doughnutChart>
      <c:scatterChart>
        <c:scatterStyle val="lineMarker"/>
        <c:varyColors val="0"/>
        <c:ser>
          <c:idx val="1"/>
          <c:order val="1"/>
          <c:tx>
            <c:strRef>
              <c:f>FIN!$A$12</c:f>
              <c:strCache>
                <c:ptCount val="1"/>
                <c:pt idx="0">
                  <c:v>End points</c:v>
                </c:pt>
              </c:strCache>
            </c:strRef>
          </c:tx>
          <c:spPr>
            <a:ln w="28575" cap="rnd">
              <a:noFill/>
              <a:round/>
            </a:ln>
            <a:effectLst/>
          </c:spPr>
          <c:marker>
            <c:symbol val="circle"/>
            <c:size val="30"/>
            <c:spPr>
              <a:solidFill>
                <a:srgbClr val="FF0000"/>
              </a:solidFill>
              <a:ln w="9525">
                <a:noFill/>
              </a:ln>
              <a:effectLst/>
            </c:spPr>
          </c:marker>
          <c:xVal>
            <c:numRef>
              <c:f>FIN!$A$14:$A$15</c:f>
              <c:numCache>
                <c:formatCode>General</c:formatCode>
                <c:ptCount val="2"/>
                <c:pt idx="0">
                  <c:v>0</c:v>
                </c:pt>
                <c:pt idx="1">
                  <c:v>-0.48175367410171532</c:v>
                </c:pt>
              </c:numCache>
            </c:numRef>
          </c:xVal>
          <c:yVal>
            <c:numRef>
              <c:f>FIN!$B$14:$B$15</c:f>
              <c:numCache>
                <c:formatCode>General</c:formatCode>
                <c:ptCount val="2"/>
                <c:pt idx="0">
                  <c:v>1</c:v>
                </c:pt>
                <c:pt idx="1">
                  <c:v>0.87630668004386358</c:v>
                </c:pt>
              </c:numCache>
            </c:numRef>
          </c:yVal>
          <c:smooth val="0"/>
          <c:extLst>
            <c:ext xmlns:c16="http://schemas.microsoft.com/office/drawing/2014/chart" uri="{C3380CC4-5D6E-409C-BE32-E72D297353CC}">
              <c16:uniqueId val="{00000005-81EA-6C48-84D3-9B6F99EB37C4}"/>
            </c:ext>
          </c:extLst>
        </c:ser>
        <c:dLbls>
          <c:showLegendKey val="0"/>
          <c:showVal val="0"/>
          <c:showCatName val="0"/>
          <c:showSerName val="0"/>
          <c:showPercent val="0"/>
          <c:showBubbleSize val="0"/>
        </c:dLbls>
        <c:axId val="298470856"/>
        <c:axId val="298470464"/>
      </c:scatterChart>
      <c:valAx>
        <c:axId val="298470464"/>
        <c:scaling>
          <c:orientation val="minMax"/>
          <c:max val="1.1500000000000001"/>
          <c:min val="-1.1500000000000001"/>
        </c:scaling>
        <c:delete val="1"/>
        <c:axPos val="l"/>
        <c:numFmt formatCode="General" sourceLinked="1"/>
        <c:majorTickMark val="out"/>
        <c:minorTickMark val="none"/>
        <c:tickLblPos val="nextTo"/>
        <c:crossAx val="298470856"/>
        <c:crosses val="autoZero"/>
        <c:crossBetween val="midCat"/>
      </c:valAx>
      <c:valAx>
        <c:axId val="298470856"/>
        <c:scaling>
          <c:orientation val="minMax"/>
          <c:max val="1.1500000000000001"/>
          <c:min val="-1.1500000000000001"/>
        </c:scaling>
        <c:delete val="1"/>
        <c:axPos val="b"/>
        <c:numFmt formatCode="General" sourceLinked="1"/>
        <c:majorTickMark val="out"/>
        <c:minorTickMark val="none"/>
        <c:tickLblPos val="nextTo"/>
        <c:crossAx val="29847046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PRESENTACI&#211;N!A1"/><Relationship Id="rId7" Type="http://schemas.openxmlformats.org/officeDocument/2006/relationships/hyperlink" Target="#'PLAN DE ACCI&#211;N 2020'!A1"/><Relationship Id="rId2" Type="http://schemas.openxmlformats.org/officeDocument/2006/relationships/hyperlink" Target="#'PLAN DE SEGURIDAD Y '!A1"/><Relationship Id="rId1" Type="http://schemas.openxmlformats.org/officeDocument/2006/relationships/hyperlink" Target="#'PLAN DE SEGURIDAD Y PRIVACIDAD '!A1"/><Relationship Id="rId6" Type="http://schemas.openxmlformats.org/officeDocument/2006/relationships/hyperlink" Target="#PAAC!A1"/><Relationship Id="rId5" Type="http://schemas.openxmlformats.org/officeDocument/2006/relationships/hyperlink" Target="#'PLAN ANUAL DE ADQUISICIONES'!A1"/><Relationship Id="rId4" Type="http://schemas.openxmlformats.org/officeDocument/2006/relationships/hyperlink" Target="https://community.secop.gov.co/Public/App/AnnualPurchasingPlanManagementPublic/Index?Page=login&amp;Country=CO&amp;SkinName=CCE" TargetMode="External"/></Relationships>
</file>

<file path=xl/drawings/_rels/drawing10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PRESENTACI&#211;N!A1"/><Relationship Id="rId1" Type="http://schemas.openxmlformats.org/officeDocument/2006/relationships/image" Target="../media/image2.png"/></Relationships>
</file>

<file path=xl/drawings/_rels/drawing102.xml.rels><?xml version="1.0" encoding="UTF-8" standalone="yes"?>
<Relationships xmlns="http://schemas.openxmlformats.org/package/2006/relationships"><Relationship Id="rId8" Type="http://schemas.openxmlformats.org/officeDocument/2006/relationships/chart" Target="../charts/chart63.xml"/><Relationship Id="rId13" Type="http://schemas.openxmlformats.org/officeDocument/2006/relationships/chart" Target="../charts/chart68.xml"/><Relationship Id="rId18" Type="http://schemas.openxmlformats.org/officeDocument/2006/relationships/chart" Target="../charts/chart73.xml"/><Relationship Id="rId3" Type="http://schemas.openxmlformats.org/officeDocument/2006/relationships/chart" Target="../charts/chart58.xml"/><Relationship Id="rId21" Type="http://schemas.openxmlformats.org/officeDocument/2006/relationships/chart" Target="../charts/chart76.xml"/><Relationship Id="rId7" Type="http://schemas.openxmlformats.org/officeDocument/2006/relationships/chart" Target="../charts/chart62.xml"/><Relationship Id="rId12" Type="http://schemas.openxmlformats.org/officeDocument/2006/relationships/chart" Target="../charts/chart67.xml"/><Relationship Id="rId17" Type="http://schemas.openxmlformats.org/officeDocument/2006/relationships/chart" Target="../charts/chart72.xml"/><Relationship Id="rId2" Type="http://schemas.openxmlformats.org/officeDocument/2006/relationships/chart" Target="../charts/chart57.xml"/><Relationship Id="rId16" Type="http://schemas.openxmlformats.org/officeDocument/2006/relationships/chart" Target="../charts/chart71.xml"/><Relationship Id="rId20" Type="http://schemas.openxmlformats.org/officeDocument/2006/relationships/chart" Target="../charts/chart75.xml"/><Relationship Id="rId1" Type="http://schemas.openxmlformats.org/officeDocument/2006/relationships/chart" Target="../charts/chart56.xml"/><Relationship Id="rId6" Type="http://schemas.openxmlformats.org/officeDocument/2006/relationships/chart" Target="../charts/chart61.xml"/><Relationship Id="rId11" Type="http://schemas.openxmlformats.org/officeDocument/2006/relationships/chart" Target="../charts/chart66.xml"/><Relationship Id="rId24" Type="http://schemas.openxmlformats.org/officeDocument/2006/relationships/chart" Target="../charts/chart79.xml"/><Relationship Id="rId5" Type="http://schemas.openxmlformats.org/officeDocument/2006/relationships/chart" Target="../charts/chart60.xml"/><Relationship Id="rId15" Type="http://schemas.openxmlformats.org/officeDocument/2006/relationships/chart" Target="../charts/chart70.xml"/><Relationship Id="rId23" Type="http://schemas.openxmlformats.org/officeDocument/2006/relationships/chart" Target="../charts/chart78.xml"/><Relationship Id="rId10" Type="http://schemas.openxmlformats.org/officeDocument/2006/relationships/chart" Target="../charts/chart65.xml"/><Relationship Id="rId19" Type="http://schemas.openxmlformats.org/officeDocument/2006/relationships/chart" Target="../charts/chart74.xml"/><Relationship Id="rId4" Type="http://schemas.openxmlformats.org/officeDocument/2006/relationships/chart" Target="../charts/chart59.xml"/><Relationship Id="rId9" Type="http://schemas.openxmlformats.org/officeDocument/2006/relationships/chart" Target="../charts/chart64.xml"/><Relationship Id="rId14" Type="http://schemas.openxmlformats.org/officeDocument/2006/relationships/chart" Target="../charts/chart69.xml"/><Relationship Id="rId22" Type="http://schemas.openxmlformats.org/officeDocument/2006/relationships/chart" Target="../charts/chart77.xml"/></Relationships>
</file>

<file path=xl/drawings/_rels/drawing103.xml.rels><?xml version="1.0" encoding="UTF-8" standalone="yes"?>
<Relationships xmlns="http://schemas.openxmlformats.org/package/2006/relationships"><Relationship Id="rId3" Type="http://schemas.openxmlformats.org/officeDocument/2006/relationships/chart" Target="../charts/chart82.xml"/><Relationship Id="rId2" Type="http://schemas.openxmlformats.org/officeDocument/2006/relationships/chart" Target="../charts/chart81.xml"/><Relationship Id="rId1" Type="http://schemas.openxmlformats.org/officeDocument/2006/relationships/chart" Target="../charts/chart80.xml"/><Relationship Id="rId6" Type="http://schemas.openxmlformats.org/officeDocument/2006/relationships/chart" Target="../charts/chart85.xml"/><Relationship Id="rId5" Type="http://schemas.openxmlformats.org/officeDocument/2006/relationships/chart" Target="../charts/chart84.xml"/><Relationship Id="rId4" Type="http://schemas.openxmlformats.org/officeDocument/2006/relationships/chart" Target="../charts/chart83.xml"/></Relationships>
</file>

<file path=xl/drawings/_rels/drawing110.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112.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114.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116.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118.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120.xml.rels><?xml version="1.0" encoding="UTF-8" standalone="yes"?>
<Relationships xmlns="http://schemas.openxmlformats.org/package/2006/relationships"><Relationship Id="rId1" Type="http://schemas.openxmlformats.org/officeDocument/2006/relationships/chart" Target="../charts/chart91.xml"/></Relationships>
</file>

<file path=xl/drawings/_rels/drawing122.xml.rels><?xml version="1.0" encoding="UTF-8" standalone="yes"?>
<Relationships xmlns="http://schemas.openxmlformats.org/package/2006/relationships"><Relationship Id="rId1" Type="http://schemas.openxmlformats.org/officeDocument/2006/relationships/chart" Target="../charts/chart92.xml"/></Relationships>
</file>

<file path=xl/drawings/_rels/drawing124.xml.rels><?xml version="1.0" encoding="UTF-8" standalone="yes"?>
<Relationships xmlns="http://schemas.openxmlformats.org/package/2006/relationships"><Relationship Id="rId1" Type="http://schemas.openxmlformats.org/officeDocument/2006/relationships/chart" Target="../charts/chart93.xml"/></Relationships>
</file>

<file path=xl/drawings/_rels/drawing126.xml.rels><?xml version="1.0" encoding="UTF-8" standalone="yes"?>
<Relationships xmlns="http://schemas.openxmlformats.org/package/2006/relationships"><Relationship Id="rId1" Type="http://schemas.openxmlformats.org/officeDocument/2006/relationships/chart" Target="../charts/chart94.xml"/></Relationships>
</file>

<file path=xl/drawings/_rels/drawing128.xml.rels><?xml version="1.0" encoding="UTF-8" standalone="yes"?>
<Relationships xmlns="http://schemas.openxmlformats.org/package/2006/relationships"><Relationship Id="rId1" Type="http://schemas.openxmlformats.org/officeDocument/2006/relationships/chart" Target="../charts/chart95.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5" Type="http://schemas.openxmlformats.org/officeDocument/2006/relationships/chart" Target="../charts/chart12.xml"/><Relationship Id="rId4" Type="http://schemas.openxmlformats.org/officeDocument/2006/relationships/chart" Target="../charts/chart11.xml"/></Relationships>
</file>

<file path=xl/drawings/_rels/drawing130.xml.rels><?xml version="1.0" encoding="UTF-8" standalone="yes"?>
<Relationships xmlns="http://schemas.openxmlformats.org/package/2006/relationships"><Relationship Id="rId1" Type="http://schemas.openxmlformats.org/officeDocument/2006/relationships/chart" Target="../charts/chart96.xml"/></Relationships>
</file>

<file path=xl/drawings/_rels/drawing132.xml.rels><?xml version="1.0" encoding="UTF-8" standalone="yes"?>
<Relationships xmlns="http://schemas.openxmlformats.org/package/2006/relationships"><Relationship Id="rId1" Type="http://schemas.openxmlformats.org/officeDocument/2006/relationships/chart" Target="../charts/chart97.xml"/></Relationships>
</file>

<file path=xl/drawings/_rels/drawing134.xml.rels><?xml version="1.0" encoding="UTF-8" standalone="yes"?>
<Relationships xmlns="http://schemas.openxmlformats.org/package/2006/relationships"><Relationship Id="rId1" Type="http://schemas.openxmlformats.org/officeDocument/2006/relationships/chart" Target="../charts/chart98.xml"/></Relationships>
</file>

<file path=xl/drawings/_rels/drawing136.xml.rels><?xml version="1.0" encoding="UTF-8" standalone="yes"?>
<Relationships xmlns="http://schemas.openxmlformats.org/package/2006/relationships"><Relationship Id="rId1" Type="http://schemas.openxmlformats.org/officeDocument/2006/relationships/chart" Target="../charts/chart99.xml"/></Relationships>
</file>

<file path=xl/drawings/_rels/drawing138.xml.rels><?xml version="1.0" encoding="UTF-8" standalone="yes"?>
<Relationships xmlns="http://schemas.openxmlformats.org/package/2006/relationships"><Relationship Id="rId1" Type="http://schemas.openxmlformats.org/officeDocument/2006/relationships/chart" Target="../charts/chart100.xml"/></Relationships>
</file>

<file path=xl/drawings/_rels/drawing140.xml.rels><?xml version="1.0" encoding="UTF-8" standalone="yes"?>
<Relationships xmlns="http://schemas.openxmlformats.org/package/2006/relationships"><Relationship Id="rId1" Type="http://schemas.openxmlformats.org/officeDocument/2006/relationships/chart" Target="../charts/chart101.xml"/></Relationships>
</file>

<file path=xl/drawings/_rels/drawing142.xml.rels><?xml version="1.0" encoding="UTF-8" standalone="yes"?>
<Relationships xmlns="http://schemas.openxmlformats.org/package/2006/relationships"><Relationship Id="rId1" Type="http://schemas.openxmlformats.org/officeDocument/2006/relationships/chart" Target="../charts/chart102.xml"/></Relationships>
</file>

<file path=xl/drawings/_rels/drawing144.xml.rels><?xml version="1.0" encoding="UTF-8" standalone="yes"?>
<Relationships xmlns="http://schemas.openxmlformats.org/package/2006/relationships"><Relationship Id="rId1" Type="http://schemas.openxmlformats.org/officeDocument/2006/relationships/chart" Target="../charts/chart103.xml"/></Relationships>
</file>

<file path=xl/drawings/_rels/drawing146.xml.rels><?xml version="1.0" encoding="UTF-8" standalone="yes"?>
<Relationships xmlns="http://schemas.openxmlformats.org/package/2006/relationships"><Relationship Id="rId1" Type="http://schemas.openxmlformats.org/officeDocument/2006/relationships/chart" Target="../charts/chart104.xml"/></Relationships>
</file>

<file path=xl/drawings/_rels/drawing148.xml.rels><?xml version="1.0" encoding="UTF-8" standalone="yes"?>
<Relationships xmlns="http://schemas.openxmlformats.org/package/2006/relationships"><Relationship Id="rId1" Type="http://schemas.openxmlformats.org/officeDocument/2006/relationships/chart" Target="../charts/chart105.xml"/></Relationships>
</file>

<file path=xl/drawings/_rels/drawing150.xml.rels><?xml version="1.0" encoding="UTF-8" standalone="yes"?>
<Relationships xmlns="http://schemas.openxmlformats.org/package/2006/relationships"><Relationship Id="rId3" Type="http://schemas.openxmlformats.org/officeDocument/2006/relationships/chart" Target="../charts/chart108.xml"/><Relationship Id="rId7" Type="http://schemas.openxmlformats.org/officeDocument/2006/relationships/chart" Target="../charts/chart112.xml"/><Relationship Id="rId2" Type="http://schemas.openxmlformats.org/officeDocument/2006/relationships/chart" Target="../charts/chart107.xml"/><Relationship Id="rId1" Type="http://schemas.openxmlformats.org/officeDocument/2006/relationships/chart" Target="../charts/chart106.xml"/><Relationship Id="rId6" Type="http://schemas.openxmlformats.org/officeDocument/2006/relationships/chart" Target="../charts/chart111.xml"/><Relationship Id="rId5" Type="http://schemas.openxmlformats.org/officeDocument/2006/relationships/chart" Target="../charts/chart110.xml"/><Relationship Id="rId4" Type="http://schemas.openxmlformats.org/officeDocument/2006/relationships/chart" Target="../charts/chart109.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5" Type="http://schemas.openxmlformats.org/officeDocument/2006/relationships/chart" Target="../charts/chart17.xml"/><Relationship Id="rId4" Type="http://schemas.openxmlformats.org/officeDocument/2006/relationships/chart" Target="../charts/chart16.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PRESENTACI&#211;N!A1"/><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PRESENTACI&#211;N!A1"/><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41.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97.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99.xml.rels><?xml version="1.0" encoding="UTF-8" standalone="yes"?>
<Relationships xmlns="http://schemas.openxmlformats.org/package/2006/relationships"><Relationship Id="rId1" Type="http://schemas.openxmlformats.org/officeDocument/2006/relationships/chart" Target="../charts/chart55.xml"/></Relationships>
</file>

<file path=xl/drawings/drawing1.xml><?xml version="1.0" encoding="utf-8"?>
<xdr:wsDr xmlns:xdr="http://schemas.openxmlformats.org/drawingml/2006/spreadsheetDrawing" xmlns:a="http://schemas.openxmlformats.org/drawingml/2006/main">
  <xdr:twoCellAnchor>
    <xdr:from>
      <xdr:col>3</xdr:col>
      <xdr:colOff>637630</xdr:colOff>
      <xdr:row>18</xdr:row>
      <xdr:rowOff>164634</xdr:rowOff>
    </xdr:from>
    <xdr:to>
      <xdr:col>5</xdr:col>
      <xdr:colOff>8907</xdr:colOff>
      <xdr:row>21</xdr:row>
      <xdr:rowOff>54799</xdr:rowOff>
    </xdr:to>
    <xdr:grpSp>
      <xdr:nvGrpSpPr>
        <xdr:cNvPr id="2" name="Group 52">
          <a:extLst>
            <a:ext uri="{FF2B5EF4-FFF2-40B4-BE49-F238E27FC236}">
              <a16:creationId xmlns:a16="http://schemas.microsoft.com/office/drawing/2014/main" id="{00000000-0008-0000-0000-000002000000}"/>
            </a:ext>
          </a:extLst>
        </xdr:cNvPr>
        <xdr:cNvGrpSpPr/>
      </xdr:nvGrpSpPr>
      <xdr:grpSpPr>
        <a:xfrm>
          <a:off x="3060902" y="10081840"/>
          <a:ext cx="884071" cy="478474"/>
          <a:chOff x="3533071" y="1391773"/>
          <a:chExt cx="895277" cy="461665"/>
        </a:xfrm>
      </xdr:grpSpPr>
      <xdr:sp macro="" textlink="">
        <xdr:nvSpPr>
          <xdr:cNvPr id="3" name="TextBox 48">
            <a:extLst>
              <a:ext uri="{FF2B5EF4-FFF2-40B4-BE49-F238E27FC236}">
                <a16:creationId xmlns:a16="http://schemas.microsoft.com/office/drawing/2014/main" id="{00000000-0008-0000-0000-000003000000}"/>
              </a:ext>
            </a:extLst>
          </xdr:cNvPr>
          <xdr:cNvSpPr txBox="1"/>
        </xdr:nvSpPr>
        <xdr:spPr>
          <a:xfrm>
            <a:off x="3745430" y="1391773"/>
            <a:ext cx="527709" cy="461665"/>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01</a:t>
            </a:r>
          </a:p>
        </xdr:txBody>
      </xdr:sp>
      <xdr:cxnSp macro="">
        <xdr:nvCxnSpPr>
          <xdr:cNvPr id="4" name="Straight Connector 51">
            <a:extLst>
              <a:ext uri="{FF2B5EF4-FFF2-40B4-BE49-F238E27FC236}">
                <a16:creationId xmlns:a16="http://schemas.microsoft.com/office/drawing/2014/main" id="{00000000-0008-0000-0000-000004000000}"/>
              </a:ext>
            </a:extLst>
          </xdr:cNvPr>
          <xdr:cNvCxnSpPr/>
        </xdr:nvCxnSpPr>
        <xdr:spPr>
          <a:xfrm>
            <a:off x="3533071" y="1831814"/>
            <a:ext cx="895277"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204077</xdr:colOff>
      <xdr:row>27</xdr:row>
      <xdr:rowOff>17157</xdr:rowOff>
    </xdr:from>
    <xdr:to>
      <xdr:col>11</xdr:col>
      <xdr:colOff>337354</xdr:colOff>
      <xdr:row>29</xdr:row>
      <xdr:rowOff>97822</xdr:rowOff>
    </xdr:to>
    <xdr:grpSp>
      <xdr:nvGrpSpPr>
        <xdr:cNvPr id="5" name="Group 65">
          <a:extLst>
            <a:ext uri="{FF2B5EF4-FFF2-40B4-BE49-F238E27FC236}">
              <a16:creationId xmlns:a16="http://schemas.microsoft.com/office/drawing/2014/main" id="{00000000-0008-0000-0000-000005000000}"/>
            </a:ext>
          </a:extLst>
        </xdr:cNvPr>
        <xdr:cNvGrpSpPr/>
      </xdr:nvGrpSpPr>
      <xdr:grpSpPr>
        <a:xfrm>
          <a:off x="8230290" y="11699289"/>
          <a:ext cx="889674" cy="472871"/>
          <a:chOff x="3304471" y="1382248"/>
          <a:chExt cx="895277" cy="461665"/>
        </a:xfrm>
      </xdr:grpSpPr>
      <xdr:sp macro="" textlink="">
        <xdr:nvSpPr>
          <xdr:cNvPr id="6" name="TextBox 66">
            <a:extLst>
              <a:ext uri="{FF2B5EF4-FFF2-40B4-BE49-F238E27FC236}">
                <a16:creationId xmlns:a16="http://schemas.microsoft.com/office/drawing/2014/main" id="{00000000-0008-0000-0000-000006000000}"/>
              </a:ext>
            </a:extLst>
          </xdr:cNvPr>
          <xdr:cNvSpPr txBox="1"/>
        </xdr:nvSpPr>
        <xdr:spPr>
          <a:xfrm>
            <a:off x="3497780" y="1382248"/>
            <a:ext cx="527709" cy="461665"/>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05</a:t>
            </a:r>
          </a:p>
        </xdr:txBody>
      </xdr:sp>
      <xdr:cxnSp macro="">
        <xdr:nvCxnSpPr>
          <xdr:cNvPr id="7" name="Straight Connector 68">
            <a:extLst>
              <a:ext uri="{FF2B5EF4-FFF2-40B4-BE49-F238E27FC236}">
                <a16:creationId xmlns:a16="http://schemas.microsoft.com/office/drawing/2014/main" id="{00000000-0008-0000-0000-000007000000}"/>
              </a:ext>
            </a:extLst>
          </xdr:cNvPr>
          <xdr:cNvCxnSpPr/>
        </xdr:nvCxnSpPr>
        <xdr:spPr>
          <a:xfrm>
            <a:off x="3304471" y="1793714"/>
            <a:ext cx="895277"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635474</xdr:colOff>
      <xdr:row>22</xdr:row>
      <xdr:rowOff>21443</xdr:rowOff>
    </xdr:from>
    <xdr:to>
      <xdr:col>10</xdr:col>
      <xdr:colOff>693965</xdr:colOff>
      <xdr:row>34</xdr:row>
      <xdr:rowOff>14432</xdr:rowOff>
    </xdr:to>
    <xdr:sp macro="" textlink="">
      <xdr:nvSpPr>
        <xdr:cNvPr id="8" name="TextBox 121">
          <a:extLst>
            <a:ext uri="{FF2B5EF4-FFF2-40B4-BE49-F238E27FC236}">
              <a16:creationId xmlns:a16="http://schemas.microsoft.com/office/drawing/2014/main" id="{00000000-0008-0000-0000-000008000000}"/>
            </a:ext>
          </a:extLst>
        </xdr:cNvPr>
        <xdr:cNvSpPr txBox="1"/>
      </xdr:nvSpPr>
      <xdr:spPr>
        <a:xfrm>
          <a:off x="3597749" y="3450443"/>
          <a:ext cx="4630491" cy="2278989"/>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4800" kern="0">
              <a:solidFill>
                <a:schemeClr val="tx1">
                  <a:lumMod val="85000"/>
                  <a:lumOff val="15000"/>
                </a:schemeClr>
              </a:solidFill>
              <a:latin typeface="Arial" pitchFamily="34" charset="0"/>
              <a:cs typeface="Arial" pitchFamily="34" charset="0"/>
            </a:rPr>
            <a:t>Integración</a:t>
          </a:r>
          <a:r>
            <a:rPr lang="en-US" sz="4800" kern="0" baseline="0">
              <a:solidFill>
                <a:schemeClr val="tx1">
                  <a:lumMod val="85000"/>
                  <a:lumOff val="15000"/>
                </a:schemeClr>
              </a:solidFill>
              <a:latin typeface="Arial" pitchFamily="34" charset="0"/>
              <a:cs typeface="Arial" pitchFamily="34" charset="0"/>
            </a:rPr>
            <a:t> </a:t>
          </a:r>
        </a:p>
        <a:p>
          <a:pPr algn="ctr"/>
          <a:r>
            <a:rPr lang="en-US" sz="5200" b="1" kern="0">
              <a:solidFill>
                <a:schemeClr val="tx1">
                  <a:lumMod val="85000"/>
                  <a:lumOff val="15000"/>
                </a:schemeClr>
              </a:solidFill>
              <a:latin typeface="Arial" pitchFamily="34" charset="0"/>
              <a:cs typeface="Arial" pitchFamily="34" charset="0"/>
            </a:rPr>
            <a:t>Plan de Acción</a:t>
          </a:r>
          <a:r>
            <a:rPr lang="en-US" sz="5200" b="1" kern="0" baseline="0">
              <a:solidFill>
                <a:schemeClr val="tx1">
                  <a:lumMod val="85000"/>
                  <a:lumOff val="15000"/>
                </a:schemeClr>
              </a:solidFill>
              <a:latin typeface="Arial" pitchFamily="34" charset="0"/>
              <a:cs typeface="Arial" pitchFamily="34" charset="0"/>
            </a:rPr>
            <a:t> Anual</a:t>
          </a:r>
          <a:endParaRPr lang="en-US" sz="5200" b="1" kern="0">
            <a:solidFill>
              <a:schemeClr val="tx1">
                <a:lumMod val="85000"/>
                <a:lumOff val="15000"/>
              </a:schemeClr>
            </a:solidFill>
            <a:latin typeface="Arial" pitchFamily="34" charset="0"/>
            <a:cs typeface="Arial" pitchFamily="34" charset="0"/>
          </a:endParaRPr>
        </a:p>
      </xdr:txBody>
    </xdr:sp>
    <xdr:clientData/>
  </xdr:twoCellAnchor>
  <xdr:twoCellAnchor>
    <xdr:from>
      <xdr:col>1</xdr:col>
      <xdr:colOff>453756</xdr:colOff>
      <xdr:row>31</xdr:row>
      <xdr:rowOff>120996</xdr:rowOff>
    </xdr:from>
    <xdr:to>
      <xdr:col>4</xdr:col>
      <xdr:colOff>156</xdr:colOff>
      <xdr:row>41</xdr:row>
      <xdr:rowOff>69996</xdr:rowOff>
    </xdr:to>
    <xdr:grpSp>
      <xdr:nvGrpSpPr>
        <xdr:cNvPr id="9" name="Grupo 8">
          <a:extLst>
            <a:ext uri="{FF2B5EF4-FFF2-40B4-BE49-F238E27FC236}">
              <a16:creationId xmlns:a16="http://schemas.microsoft.com/office/drawing/2014/main" id="{00000000-0008-0000-0000-000009000000}"/>
            </a:ext>
          </a:extLst>
        </xdr:cNvPr>
        <xdr:cNvGrpSpPr/>
      </xdr:nvGrpSpPr>
      <xdr:grpSpPr>
        <a:xfrm>
          <a:off x="1126109" y="12587540"/>
          <a:ext cx="2053716" cy="1910030"/>
          <a:chOff x="1134113" y="5264496"/>
          <a:chExt cx="1832400" cy="1854000"/>
        </a:xfrm>
      </xdr:grpSpPr>
      <xdr:sp macro="[5]!Hoja19.PETI" textlink="">
        <xdr:nvSpPr>
          <xdr:cNvPr id="10" name="Pentágono regular 9">
            <a:extLst>
              <a:ext uri="{FF2B5EF4-FFF2-40B4-BE49-F238E27FC236}">
                <a16:creationId xmlns:a16="http://schemas.microsoft.com/office/drawing/2014/main" id="{00000000-0008-0000-0000-00000A000000}"/>
              </a:ext>
            </a:extLst>
          </xdr:cNvPr>
          <xdr:cNvSpPr/>
        </xdr:nvSpPr>
        <xdr:spPr>
          <a:xfrm rot="15830536">
            <a:off x="1123313" y="5275296"/>
            <a:ext cx="1854000" cy="1832400"/>
          </a:xfrm>
          <a:prstGeom prst="pentagon">
            <a:avLst/>
          </a:prstGeom>
          <a:solidFill>
            <a:srgbClr val="AD1457"/>
          </a:solidFill>
          <a:ln>
            <a:solidFill>
              <a:srgbClr val="AD145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11" name="Group 69">
            <a:extLst>
              <a:ext uri="{FF2B5EF4-FFF2-40B4-BE49-F238E27FC236}">
                <a16:creationId xmlns:a16="http://schemas.microsoft.com/office/drawing/2014/main" id="{00000000-0008-0000-0000-00000B000000}"/>
              </a:ext>
            </a:extLst>
          </xdr:cNvPr>
          <xdr:cNvGrpSpPr/>
        </xdr:nvGrpSpPr>
        <xdr:grpSpPr>
          <a:xfrm>
            <a:off x="1414033" y="5458143"/>
            <a:ext cx="1499617" cy="762170"/>
            <a:chOff x="3158608" y="1658473"/>
            <a:chExt cx="1206048" cy="762170"/>
          </a:xfrm>
        </xdr:grpSpPr>
        <xdr:sp macro="[5]!Hoja19.PETI" textlink="">
          <xdr:nvSpPr>
            <xdr:cNvPr id="12" name="TextBox 70">
              <a:extLst>
                <a:ext uri="{FF2B5EF4-FFF2-40B4-BE49-F238E27FC236}">
                  <a16:creationId xmlns:a16="http://schemas.microsoft.com/office/drawing/2014/main" id="{00000000-0008-0000-0000-00000C000000}"/>
                </a:ext>
              </a:extLst>
            </xdr:cNvPr>
            <xdr:cNvSpPr txBox="1"/>
          </xdr:nvSpPr>
          <xdr:spPr>
            <a:xfrm>
              <a:off x="3497780" y="1658473"/>
              <a:ext cx="527709" cy="461665"/>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10</a:t>
              </a:r>
            </a:p>
          </xdr:txBody>
        </xdr:sp>
        <xdr:sp macro="[5]!Hoja19.PETI" textlink="">
          <xdr:nvSpPr>
            <xdr:cNvPr id="13" name="TextBox 121">
              <a:extLst>
                <a:ext uri="{FF2B5EF4-FFF2-40B4-BE49-F238E27FC236}">
                  <a16:creationId xmlns:a16="http://schemas.microsoft.com/office/drawing/2014/main" id="{00000000-0008-0000-0000-00000D000000}"/>
                </a:ext>
              </a:extLst>
            </xdr:cNvPr>
            <xdr:cNvSpPr txBox="1"/>
          </xdr:nvSpPr>
          <xdr:spPr>
            <a:xfrm>
              <a:off x="3158608" y="2149638"/>
              <a:ext cx="1206048" cy="271005"/>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PETI</a:t>
              </a:r>
            </a:p>
            <a:p>
              <a:pPr algn="ctr"/>
              <a:endParaRPr lang="en-US" sz="1300" b="1" kern="0">
                <a:solidFill>
                  <a:schemeClr val="bg1"/>
                </a:solidFill>
                <a:latin typeface="Arial" pitchFamily="34" charset="0"/>
                <a:cs typeface="Arial" pitchFamily="34" charset="0"/>
              </a:endParaRPr>
            </a:p>
            <a:p>
              <a:pPr algn="ctr"/>
              <a:r>
                <a:rPr lang="en-US" sz="1300" b="1" kern="0">
                  <a:solidFill>
                    <a:schemeClr val="bg1"/>
                  </a:solidFill>
                  <a:latin typeface="Arial" pitchFamily="34" charset="0"/>
                  <a:cs typeface="Arial" pitchFamily="34" charset="0"/>
                </a:rPr>
                <a:t>Plan Estratégico de  TIC</a:t>
              </a:r>
              <a:endParaRPr lang="en-US" sz="1300" b="1" kern="0" baseline="0">
                <a:solidFill>
                  <a:schemeClr val="bg1"/>
                </a:solidFill>
                <a:latin typeface="Arial" pitchFamily="34" charset="0"/>
                <a:cs typeface="Arial" pitchFamily="34" charset="0"/>
              </a:endParaRPr>
            </a:p>
          </xdr:txBody>
        </xdr:sp>
        <xdr:cxnSp macro="[5]!Hoja19.PETI">
          <xdr:nvCxnSpPr>
            <xdr:cNvPr id="14" name="Straight Connector 72">
              <a:extLst>
                <a:ext uri="{FF2B5EF4-FFF2-40B4-BE49-F238E27FC236}">
                  <a16:creationId xmlns:a16="http://schemas.microsoft.com/office/drawing/2014/main" id="{00000000-0008-0000-0000-00000E000000}"/>
                </a:ext>
              </a:extLst>
            </xdr:cNvPr>
            <xdr:cNvCxnSpPr/>
          </xdr:nvCxnSpPr>
          <xdr:spPr>
            <a:xfrm>
              <a:off x="3313996" y="2108039"/>
              <a:ext cx="895277"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1</xdr:col>
      <xdr:colOff>660069</xdr:colOff>
      <xdr:row>22</xdr:row>
      <xdr:rowOff>27734</xdr:rowOff>
    </xdr:from>
    <xdr:to>
      <xdr:col>4</xdr:col>
      <xdr:colOff>206469</xdr:colOff>
      <xdr:row>31</xdr:row>
      <xdr:rowOff>167234</xdr:rowOff>
    </xdr:to>
    <xdr:grpSp>
      <xdr:nvGrpSpPr>
        <xdr:cNvPr id="15" name="Grupo 14">
          <a:extLst>
            <a:ext uri="{FF2B5EF4-FFF2-40B4-BE49-F238E27FC236}">
              <a16:creationId xmlns:a16="http://schemas.microsoft.com/office/drawing/2014/main" id="{00000000-0008-0000-0000-00000F000000}"/>
            </a:ext>
          </a:extLst>
        </xdr:cNvPr>
        <xdr:cNvGrpSpPr/>
      </xdr:nvGrpSpPr>
      <xdr:grpSpPr>
        <a:xfrm>
          <a:off x="1332422" y="10729352"/>
          <a:ext cx="2053716" cy="1904426"/>
          <a:chOff x="1340426" y="3456734"/>
          <a:chExt cx="1832400" cy="1854000"/>
        </a:xfrm>
      </xdr:grpSpPr>
      <xdr:sp macro="[5]!Hoja21.Tratamiento_de_riesgos" textlink="">
        <xdr:nvSpPr>
          <xdr:cNvPr id="16" name="Pentágono regular 15">
            <a:extLst>
              <a:ext uri="{FF2B5EF4-FFF2-40B4-BE49-F238E27FC236}">
                <a16:creationId xmlns:a16="http://schemas.microsoft.com/office/drawing/2014/main" id="{00000000-0008-0000-0000-000010000000}"/>
              </a:ext>
            </a:extLst>
          </xdr:cNvPr>
          <xdr:cNvSpPr/>
        </xdr:nvSpPr>
        <xdr:spPr>
          <a:xfrm rot="17489692">
            <a:off x="1329626" y="3467534"/>
            <a:ext cx="1854000" cy="1832400"/>
          </a:xfrm>
          <a:prstGeom prst="pentagon">
            <a:avLst/>
          </a:prstGeom>
          <a:solidFill>
            <a:srgbClr val="8E24AA"/>
          </a:solidFill>
          <a:ln>
            <a:solidFill>
              <a:srgbClr val="8E24A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17" name="Group 69">
            <a:extLst>
              <a:ext uri="{FF2B5EF4-FFF2-40B4-BE49-F238E27FC236}">
                <a16:creationId xmlns:a16="http://schemas.microsoft.com/office/drawing/2014/main" id="{00000000-0008-0000-0000-000011000000}"/>
              </a:ext>
            </a:extLst>
          </xdr:cNvPr>
          <xdr:cNvGrpSpPr/>
        </xdr:nvGrpSpPr>
        <xdr:grpSpPr>
          <a:xfrm>
            <a:off x="1629347" y="3475501"/>
            <a:ext cx="1499617" cy="762170"/>
            <a:chOff x="3158608" y="1658473"/>
            <a:chExt cx="1206048" cy="762170"/>
          </a:xfrm>
        </xdr:grpSpPr>
        <xdr:sp macro="[5]!Hoja21.Tratamiento_de_riesgos" textlink="">
          <xdr:nvSpPr>
            <xdr:cNvPr id="18" name="TextBox 70">
              <a:extLst>
                <a:ext uri="{FF2B5EF4-FFF2-40B4-BE49-F238E27FC236}">
                  <a16:creationId xmlns:a16="http://schemas.microsoft.com/office/drawing/2014/main" id="{00000000-0008-0000-0000-000012000000}"/>
                </a:ext>
              </a:extLst>
            </xdr:cNvPr>
            <xdr:cNvSpPr txBox="1"/>
          </xdr:nvSpPr>
          <xdr:spPr>
            <a:xfrm>
              <a:off x="3497780" y="1658473"/>
              <a:ext cx="527709" cy="461665"/>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11</a:t>
              </a:r>
            </a:p>
          </xdr:txBody>
        </xdr:sp>
        <xdr:sp macro="[5]!Hoja21.Tratamiento_de_riesgos" textlink="">
          <xdr:nvSpPr>
            <xdr:cNvPr id="19" name="TextBox 121">
              <a:extLst>
                <a:ext uri="{FF2B5EF4-FFF2-40B4-BE49-F238E27FC236}">
                  <a16:creationId xmlns:a16="http://schemas.microsoft.com/office/drawing/2014/main" id="{00000000-0008-0000-0000-000013000000}"/>
                </a:ext>
              </a:extLst>
            </xdr:cNvPr>
            <xdr:cNvSpPr txBox="1"/>
          </xdr:nvSpPr>
          <xdr:spPr>
            <a:xfrm>
              <a:off x="3158608" y="2149638"/>
              <a:ext cx="1206048" cy="271005"/>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Plan de Tratamiento de Riesgos de Seguridad y Privacidad de la Información</a:t>
              </a:r>
            </a:p>
          </xdr:txBody>
        </xdr:sp>
        <xdr:cxnSp macro="[5]!Hoja21.Tratamiento_de_riesgos">
          <xdr:nvCxnSpPr>
            <xdr:cNvPr id="20" name="Straight Connector 72">
              <a:extLst>
                <a:ext uri="{FF2B5EF4-FFF2-40B4-BE49-F238E27FC236}">
                  <a16:creationId xmlns:a16="http://schemas.microsoft.com/office/drawing/2014/main" id="{00000000-0008-0000-0000-000014000000}"/>
                </a:ext>
              </a:extLst>
            </xdr:cNvPr>
            <xdr:cNvCxnSpPr/>
          </xdr:nvCxnSpPr>
          <xdr:spPr>
            <a:xfrm>
              <a:off x="3313996" y="2108039"/>
              <a:ext cx="895277"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3</xdr:col>
      <xdr:colOff>170082</xdr:colOff>
      <xdr:row>14</xdr:row>
      <xdr:rowOff>81748</xdr:rowOff>
    </xdr:from>
    <xdr:to>
      <xdr:col>5</xdr:col>
      <xdr:colOff>500082</xdr:colOff>
      <xdr:row>24</xdr:row>
      <xdr:rowOff>9148</xdr:rowOff>
    </xdr:to>
    <xdr:grpSp>
      <xdr:nvGrpSpPr>
        <xdr:cNvPr id="21" name="Grupo 20">
          <a:extLst>
            <a:ext uri="{FF2B5EF4-FFF2-40B4-BE49-F238E27FC236}">
              <a16:creationId xmlns:a16="http://schemas.microsoft.com/office/drawing/2014/main" id="{00000000-0008-0000-0000-000015000000}"/>
            </a:ext>
          </a:extLst>
        </xdr:cNvPr>
        <xdr:cNvGrpSpPr/>
      </xdr:nvGrpSpPr>
      <xdr:grpSpPr>
        <a:xfrm>
          <a:off x="2593354" y="9214542"/>
          <a:ext cx="1842794" cy="1888430"/>
          <a:chOff x="2374439" y="1986748"/>
          <a:chExt cx="1854000" cy="1832400"/>
        </a:xfrm>
      </xdr:grpSpPr>
      <xdr:sp macro="[5]!Hoja20.Seguridad_de_Información" textlink="">
        <xdr:nvSpPr>
          <xdr:cNvPr id="22" name="Pentágono regular 21">
            <a:extLst>
              <a:ext uri="{FF2B5EF4-FFF2-40B4-BE49-F238E27FC236}">
                <a16:creationId xmlns:a16="http://schemas.microsoft.com/office/drawing/2014/main" id="{00000000-0008-0000-0000-000016000000}"/>
              </a:ext>
            </a:extLst>
          </xdr:cNvPr>
          <xdr:cNvSpPr/>
        </xdr:nvSpPr>
        <xdr:spPr>
          <a:xfrm rot="19119265">
            <a:off x="2374439" y="1986748"/>
            <a:ext cx="1854000" cy="1832400"/>
          </a:xfrm>
          <a:prstGeom prst="pentagon">
            <a:avLst/>
          </a:prstGeom>
          <a:solidFill>
            <a:srgbClr val="5E35B1"/>
          </a:solidFill>
          <a:ln>
            <a:solidFill>
              <a:srgbClr val="5E35B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23" name="Group 69">
            <a:extLst>
              <a:ext uri="{FF2B5EF4-FFF2-40B4-BE49-F238E27FC236}">
                <a16:creationId xmlns:a16="http://schemas.microsoft.com/office/drawing/2014/main" id="{00000000-0008-0000-0000-000017000000}"/>
              </a:ext>
            </a:extLst>
          </xdr:cNvPr>
          <xdr:cNvGrpSpPr/>
        </xdr:nvGrpSpPr>
        <xdr:grpSpPr>
          <a:xfrm>
            <a:off x="2638677" y="2217241"/>
            <a:ext cx="1499617" cy="762170"/>
            <a:chOff x="3158608" y="1658473"/>
            <a:chExt cx="1206048" cy="762170"/>
          </a:xfrm>
        </xdr:grpSpPr>
        <xdr:sp macro="[5]!Hoja20.Seguridad_de_Información" textlink="">
          <xdr:nvSpPr>
            <xdr:cNvPr id="24" name="TextBox 70">
              <a:hlinkClick xmlns:r="http://schemas.openxmlformats.org/officeDocument/2006/relationships" r:id="rId1"/>
              <a:extLst>
                <a:ext uri="{FF2B5EF4-FFF2-40B4-BE49-F238E27FC236}">
                  <a16:creationId xmlns:a16="http://schemas.microsoft.com/office/drawing/2014/main" id="{00000000-0008-0000-0000-000018000000}"/>
                </a:ext>
              </a:extLst>
            </xdr:cNvPr>
            <xdr:cNvSpPr txBox="1"/>
          </xdr:nvSpPr>
          <xdr:spPr>
            <a:xfrm>
              <a:off x="3497780" y="1658473"/>
              <a:ext cx="527709" cy="461665"/>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12</a:t>
              </a:r>
            </a:p>
          </xdr:txBody>
        </xdr:sp>
        <xdr:sp macro="[5]!Hoja20.Seguridad_de_Información" textlink="">
          <xdr:nvSpPr>
            <xdr:cNvPr id="25" name="TextBox 121">
              <a:hlinkClick xmlns:r="http://schemas.openxmlformats.org/officeDocument/2006/relationships" r:id="rId2"/>
              <a:extLst>
                <a:ext uri="{FF2B5EF4-FFF2-40B4-BE49-F238E27FC236}">
                  <a16:creationId xmlns:a16="http://schemas.microsoft.com/office/drawing/2014/main" id="{00000000-0008-0000-0000-000019000000}"/>
                </a:ext>
              </a:extLst>
            </xdr:cNvPr>
            <xdr:cNvSpPr txBox="1"/>
          </xdr:nvSpPr>
          <xdr:spPr>
            <a:xfrm>
              <a:off x="3158608" y="2149638"/>
              <a:ext cx="1206048" cy="271005"/>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Plan de Seguridad y Privacidad de la Información </a:t>
              </a:r>
            </a:p>
          </xdr:txBody>
        </xdr:sp>
        <xdr:cxnSp macro="[5]!Hoja20.Seguridad_de_Información">
          <xdr:nvCxnSpPr>
            <xdr:cNvPr id="26" name="Straight Connector 72">
              <a:extLst>
                <a:ext uri="{FF2B5EF4-FFF2-40B4-BE49-F238E27FC236}">
                  <a16:creationId xmlns:a16="http://schemas.microsoft.com/office/drawing/2014/main" id="{00000000-0008-0000-0000-00001A000000}"/>
                </a:ext>
              </a:extLst>
            </xdr:cNvPr>
            <xdr:cNvCxnSpPr/>
          </xdr:nvCxnSpPr>
          <xdr:spPr>
            <a:xfrm>
              <a:off x="3313996" y="2108039"/>
              <a:ext cx="895277"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8</xdr:col>
      <xdr:colOff>749915</xdr:colOff>
      <xdr:row>46</xdr:row>
      <xdr:rowOff>164392</xdr:rowOff>
    </xdr:from>
    <xdr:to>
      <xdr:col>11</xdr:col>
      <xdr:colOff>317915</xdr:colOff>
      <xdr:row>56</xdr:row>
      <xdr:rowOff>91792</xdr:rowOff>
    </xdr:to>
    <xdr:grpSp>
      <xdr:nvGrpSpPr>
        <xdr:cNvPr id="27" name="Grupo 26">
          <a:extLst>
            <a:ext uri="{FF2B5EF4-FFF2-40B4-BE49-F238E27FC236}">
              <a16:creationId xmlns:a16="http://schemas.microsoft.com/office/drawing/2014/main" id="{00000000-0008-0000-0000-00001B000000}"/>
            </a:ext>
          </a:extLst>
        </xdr:cNvPr>
        <xdr:cNvGrpSpPr/>
      </xdr:nvGrpSpPr>
      <xdr:grpSpPr>
        <a:xfrm>
          <a:off x="7263334" y="15572480"/>
          <a:ext cx="1837191" cy="1888430"/>
          <a:chOff x="6764272" y="8165392"/>
          <a:chExt cx="1854000" cy="1832400"/>
        </a:xfrm>
      </xdr:grpSpPr>
      <xdr:sp macro="[5]!Hoja12.PIC" textlink="">
        <xdr:nvSpPr>
          <xdr:cNvPr id="28" name="Pentágono regular 27">
            <a:extLst>
              <a:ext uri="{FF2B5EF4-FFF2-40B4-BE49-F238E27FC236}">
                <a16:creationId xmlns:a16="http://schemas.microsoft.com/office/drawing/2014/main" id="{00000000-0008-0000-0000-00001C000000}"/>
              </a:ext>
            </a:extLst>
          </xdr:cNvPr>
          <xdr:cNvSpPr/>
        </xdr:nvSpPr>
        <xdr:spPr>
          <a:xfrm rot="9078384">
            <a:off x="6764272" y="8165392"/>
            <a:ext cx="1854000" cy="1832400"/>
          </a:xfrm>
          <a:prstGeom prst="pentagon">
            <a:avLst/>
          </a:prstGeom>
          <a:solidFill>
            <a:srgbClr val="FB8C00"/>
          </a:solidFill>
          <a:ln>
            <a:solidFill>
              <a:srgbClr val="FB8C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29" name="Grupo 28">
            <a:extLst>
              <a:ext uri="{FF2B5EF4-FFF2-40B4-BE49-F238E27FC236}">
                <a16:creationId xmlns:a16="http://schemas.microsoft.com/office/drawing/2014/main" id="{00000000-0008-0000-0000-00001D000000}"/>
              </a:ext>
            </a:extLst>
          </xdr:cNvPr>
          <xdr:cNvGrpSpPr/>
        </xdr:nvGrpSpPr>
        <xdr:grpSpPr>
          <a:xfrm>
            <a:off x="6893025" y="8327078"/>
            <a:ext cx="1499617" cy="768492"/>
            <a:chOff x="6504313" y="8462333"/>
            <a:chExt cx="1499617" cy="768492"/>
          </a:xfrm>
          <a:solidFill>
            <a:srgbClr val="FB8C00"/>
          </a:solidFill>
        </xdr:grpSpPr>
        <xdr:sp macro="[5]!Hoja12.PIC" textlink="">
          <xdr:nvSpPr>
            <xdr:cNvPr id="30" name="TextBox 70">
              <a:extLst>
                <a:ext uri="{FF2B5EF4-FFF2-40B4-BE49-F238E27FC236}">
                  <a16:creationId xmlns:a16="http://schemas.microsoft.com/office/drawing/2014/main" id="{00000000-0008-0000-0000-00001E000000}"/>
                </a:ext>
              </a:extLst>
            </xdr:cNvPr>
            <xdr:cNvSpPr txBox="1"/>
          </xdr:nvSpPr>
          <xdr:spPr>
            <a:xfrm>
              <a:off x="6931510" y="8462333"/>
              <a:ext cx="656161" cy="461665"/>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06</a:t>
              </a:r>
            </a:p>
          </xdr:txBody>
        </xdr:sp>
        <xdr:sp macro="[5]!Hoja12.PIC" textlink="">
          <xdr:nvSpPr>
            <xdr:cNvPr id="31" name="TextBox 121">
              <a:extLst>
                <a:ext uri="{FF2B5EF4-FFF2-40B4-BE49-F238E27FC236}">
                  <a16:creationId xmlns:a16="http://schemas.microsoft.com/office/drawing/2014/main" id="{00000000-0008-0000-0000-00001F000000}"/>
                </a:ext>
              </a:extLst>
            </xdr:cNvPr>
            <xdr:cNvSpPr txBox="1"/>
          </xdr:nvSpPr>
          <xdr:spPr>
            <a:xfrm>
              <a:off x="6504313" y="8959820"/>
              <a:ext cx="1499617" cy="271005"/>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Plan Institucional de Capacitación</a:t>
              </a:r>
            </a:p>
          </xdr:txBody>
        </xdr:sp>
        <xdr:cxnSp macro="[5]!Hoja12.PIC">
          <xdr:nvCxnSpPr>
            <xdr:cNvPr id="32" name="Straight Connector 72">
              <a:extLst>
                <a:ext uri="{FF2B5EF4-FFF2-40B4-BE49-F238E27FC236}">
                  <a16:creationId xmlns:a16="http://schemas.microsoft.com/office/drawing/2014/main" id="{00000000-0008-0000-0000-000020000000}"/>
                </a:ext>
              </a:extLst>
            </xdr:cNvPr>
            <xdr:cNvCxnSpPr/>
          </xdr:nvCxnSpPr>
          <xdr:spPr>
            <a:xfrm>
              <a:off x="6602562" y="8945831"/>
              <a:ext cx="1113200" cy="0"/>
            </a:xfrm>
            <a:prstGeom prst="line">
              <a:avLst/>
            </a:prstGeom>
            <a:grpFill/>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11</xdr:col>
      <xdr:colOff>421822</xdr:colOff>
      <xdr:row>31</xdr:row>
      <xdr:rowOff>8291</xdr:rowOff>
    </xdr:from>
    <xdr:to>
      <xdr:col>13</xdr:col>
      <xdr:colOff>738704</xdr:colOff>
      <xdr:row>40</xdr:row>
      <xdr:rowOff>147791</xdr:rowOff>
    </xdr:to>
    <xdr:grpSp>
      <xdr:nvGrpSpPr>
        <xdr:cNvPr id="33" name="Grupo 32">
          <a:extLst>
            <a:ext uri="{FF2B5EF4-FFF2-40B4-BE49-F238E27FC236}">
              <a16:creationId xmlns:a16="http://schemas.microsoft.com/office/drawing/2014/main" id="{00000000-0008-0000-0000-000021000000}"/>
            </a:ext>
          </a:extLst>
        </xdr:cNvPr>
        <xdr:cNvGrpSpPr/>
      </xdr:nvGrpSpPr>
      <xdr:grpSpPr>
        <a:xfrm>
          <a:off x="9204432" y="12474835"/>
          <a:ext cx="1829676" cy="1904427"/>
          <a:chOff x="8722179" y="5151791"/>
          <a:chExt cx="1840882" cy="1854000"/>
        </a:xfrm>
      </xdr:grpSpPr>
      <xdr:sp macro="[5]!Hoja18.Plan_de_Previsión" textlink="">
        <xdr:nvSpPr>
          <xdr:cNvPr id="34" name="Pentágono regular 33">
            <a:extLst>
              <a:ext uri="{FF2B5EF4-FFF2-40B4-BE49-F238E27FC236}">
                <a16:creationId xmlns:a16="http://schemas.microsoft.com/office/drawing/2014/main" id="{00000000-0008-0000-0000-000022000000}"/>
              </a:ext>
            </a:extLst>
          </xdr:cNvPr>
          <xdr:cNvSpPr/>
        </xdr:nvSpPr>
        <xdr:spPr>
          <a:xfrm rot="5691923">
            <a:off x="8719861" y="5162591"/>
            <a:ext cx="1854000" cy="1832400"/>
          </a:xfrm>
          <a:prstGeom prst="pentagon">
            <a:avLst/>
          </a:prstGeom>
          <a:solidFill>
            <a:srgbClr val="8BC34A"/>
          </a:solidFill>
          <a:ln>
            <a:solidFill>
              <a:srgbClr val="8BC34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35" name="Group 69">
            <a:extLst>
              <a:ext uri="{FF2B5EF4-FFF2-40B4-BE49-F238E27FC236}">
                <a16:creationId xmlns:a16="http://schemas.microsoft.com/office/drawing/2014/main" id="{00000000-0008-0000-0000-000023000000}"/>
              </a:ext>
            </a:extLst>
          </xdr:cNvPr>
          <xdr:cNvGrpSpPr/>
        </xdr:nvGrpSpPr>
        <xdr:grpSpPr>
          <a:xfrm rot="5400000">
            <a:off x="8880080" y="5244216"/>
            <a:ext cx="1298754" cy="1614555"/>
            <a:chOff x="3116366" y="1611720"/>
            <a:chExt cx="1044507" cy="1614555"/>
          </a:xfrm>
          <a:solidFill>
            <a:srgbClr val="8BC34A"/>
          </a:solidFill>
        </xdr:grpSpPr>
        <xdr:sp macro="[5]!Hoja18.Plan_de_Previsión" textlink="">
          <xdr:nvSpPr>
            <xdr:cNvPr id="36" name="TextBox 70">
              <a:extLst>
                <a:ext uri="{FF2B5EF4-FFF2-40B4-BE49-F238E27FC236}">
                  <a16:creationId xmlns:a16="http://schemas.microsoft.com/office/drawing/2014/main" id="{00000000-0008-0000-0000-000024000000}"/>
                </a:ext>
              </a:extLst>
            </xdr:cNvPr>
            <xdr:cNvSpPr txBox="1"/>
          </xdr:nvSpPr>
          <xdr:spPr>
            <a:xfrm rot="16200000">
              <a:off x="2973929" y="2234339"/>
              <a:ext cx="656161" cy="371288"/>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IN" b="1">
                  <a:solidFill>
                    <a:schemeClr val="bg1"/>
                  </a:solidFill>
                  <a:latin typeface="Arial" pitchFamily="34" charset="0"/>
                  <a:cs typeface="Arial" pitchFamily="34" charset="0"/>
                </a:rPr>
                <a:t>04</a:t>
              </a:r>
            </a:p>
          </xdr:txBody>
        </xdr:sp>
        <xdr:sp macro="[5]!Hoja18.Plan_de_Previsión" textlink="">
          <xdr:nvSpPr>
            <xdr:cNvPr id="37" name="TextBox 121">
              <a:extLst>
                <a:ext uri="{FF2B5EF4-FFF2-40B4-BE49-F238E27FC236}">
                  <a16:creationId xmlns:a16="http://schemas.microsoft.com/office/drawing/2014/main" id="{00000000-0008-0000-0000-000025000000}"/>
                </a:ext>
              </a:extLst>
            </xdr:cNvPr>
            <xdr:cNvSpPr txBox="1"/>
          </xdr:nvSpPr>
          <xdr:spPr>
            <a:xfrm rot="16200000">
              <a:off x="3085185" y="2150587"/>
              <a:ext cx="1614555" cy="536821"/>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Plan de Previsión de Recursos Humanos</a:t>
              </a:r>
            </a:p>
          </xdr:txBody>
        </xdr:sp>
        <xdr:cxnSp macro="[5]!Hoja18.Plan_de_Previsión">
          <xdr:nvCxnSpPr>
            <xdr:cNvPr id="38" name="Straight Connector 72">
              <a:extLst>
                <a:ext uri="{FF2B5EF4-FFF2-40B4-BE49-F238E27FC236}">
                  <a16:creationId xmlns:a16="http://schemas.microsoft.com/office/drawing/2014/main" id="{00000000-0008-0000-0000-000026000000}"/>
                </a:ext>
              </a:extLst>
            </xdr:cNvPr>
            <xdr:cNvCxnSpPr/>
          </xdr:nvCxnSpPr>
          <xdr:spPr>
            <a:xfrm rot="16200000">
              <a:off x="2931451" y="2475433"/>
              <a:ext cx="1113200" cy="0"/>
            </a:xfrm>
            <a:prstGeom prst="line">
              <a:avLst/>
            </a:prstGeom>
            <a:grpFill/>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11</xdr:col>
      <xdr:colOff>133295</xdr:colOff>
      <xdr:row>21</xdr:row>
      <xdr:rowOff>108706</xdr:rowOff>
    </xdr:from>
    <xdr:to>
      <xdr:col>13</xdr:col>
      <xdr:colOff>445722</xdr:colOff>
      <xdr:row>31</xdr:row>
      <xdr:rowOff>57706</xdr:rowOff>
    </xdr:to>
    <xdr:grpSp>
      <xdr:nvGrpSpPr>
        <xdr:cNvPr id="39" name="Grupo 38">
          <a:extLst>
            <a:ext uri="{FF2B5EF4-FFF2-40B4-BE49-F238E27FC236}">
              <a16:creationId xmlns:a16="http://schemas.microsoft.com/office/drawing/2014/main" id="{00000000-0008-0000-0000-000027000000}"/>
            </a:ext>
          </a:extLst>
        </xdr:cNvPr>
        <xdr:cNvGrpSpPr/>
      </xdr:nvGrpSpPr>
      <xdr:grpSpPr>
        <a:xfrm>
          <a:off x="8915905" y="10614221"/>
          <a:ext cx="1825221" cy="1910029"/>
          <a:chOff x="8433652" y="3347206"/>
          <a:chExt cx="1836427" cy="1854000"/>
        </a:xfrm>
      </xdr:grpSpPr>
      <xdr:sp macro="[5]!Hoja16.Plan_de_Vacantes" textlink="">
        <xdr:nvSpPr>
          <xdr:cNvPr id="40" name="Pentágono regular 39">
            <a:extLst>
              <a:ext uri="{FF2B5EF4-FFF2-40B4-BE49-F238E27FC236}">
                <a16:creationId xmlns:a16="http://schemas.microsoft.com/office/drawing/2014/main" id="{00000000-0008-0000-0000-000028000000}"/>
              </a:ext>
            </a:extLst>
          </xdr:cNvPr>
          <xdr:cNvSpPr/>
        </xdr:nvSpPr>
        <xdr:spPr>
          <a:xfrm rot="4039998">
            <a:off x="8426879" y="3358006"/>
            <a:ext cx="1854000" cy="1832400"/>
          </a:xfrm>
          <a:prstGeom prst="pentagon">
            <a:avLst/>
          </a:prstGeom>
          <a:solidFill>
            <a:srgbClr val="4CAF50"/>
          </a:solidFill>
          <a:ln>
            <a:solidFill>
              <a:srgbClr val="4CAF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41" name="Group 69">
            <a:extLst>
              <a:ext uri="{FF2B5EF4-FFF2-40B4-BE49-F238E27FC236}">
                <a16:creationId xmlns:a16="http://schemas.microsoft.com/office/drawing/2014/main" id="{00000000-0008-0000-0000-000029000000}"/>
              </a:ext>
            </a:extLst>
          </xdr:cNvPr>
          <xdr:cNvGrpSpPr/>
        </xdr:nvGrpSpPr>
        <xdr:grpSpPr>
          <a:xfrm rot="4762351">
            <a:off x="8643972" y="3476799"/>
            <a:ext cx="1078978" cy="1499617"/>
            <a:chOff x="3204835" y="1995793"/>
            <a:chExt cx="867755" cy="1499617"/>
          </a:xfrm>
        </xdr:grpSpPr>
        <xdr:sp macro="[5]!Hoja16.Plan_de_Vacantes" textlink="">
          <xdr:nvSpPr>
            <xdr:cNvPr id="42" name="TextBox 70">
              <a:extLst>
                <a:ext uri="{FF2B5EF4-FFF2-40B4-BE49-F238E27FC236}">
                  <a16:creationId xmlns:a16="http://schemas.microsoft.com/office/drawing/2014/main" id="{00000000-0008-0000-0000-00002A000000}"/>
                </a:ext>
              </a:extLst>
            </xdr:cNvPr>
            <xdr:cNvSpPr txBox="1"/>
          </xdr:nvSpPr>
          <xdr:spPr>
            <a:xfrm rot="16837649">
              <a:off x="3062398" y="2392364"/>
              <a:ext cx="656161" cy="371288"/>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03</a:t>
              </a:r>
            </a:p>
          </xdr:txBody>
        </xdr:sp>
        <xdr:sp macro="[5]!Hoja16.Plan_de_Vacantes" textlink="">
          <xdr:nvSpPr>
            <xdr:cNvPr id="43" name="TextBox 121">
              <a:hlinkClick xmlns:r="http://schemas.openxmlformats.org/officeDocument/2006/relationships" r:id="rId3"/>
              <a:extLst>
                <a:ext uri="{FF2B5EF4-FFF2-40B4-BE49-F238E27FC236}">
                  <a16:creationId xmlns:a16="http://schemas.microsoft.com/office/drawing/2014/main" id="{00000000-0008-0000-0000-00002B000000}"/>
                </a:ext>
              </a:extLst>
            </xdr:cNvPr>
            <xdr:cNvSpPr txBox="1"/>
          </xdr:nvSpPr>
          <xdr:spPr>
            <a:xfrm rot="16837649">
              <a:off x="3131465" y="2554285"/>
              <a:ext cx="1499617" cy="382633"/>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Plan Anual de Vacantes</a:t>
              </a:r>
            </a:p>
          </xdr:txBody>
        </xdr:sp>
        <xdr:cxnSp macro="[5]!Hoja16.Plan_de_Vacantes">
          <xdr:nvCxnSpPr>
            <xdr:cNvPr id="44" name="Straight Connector 72">
              <a:extLst>
                <a:ext uri="{FF2B5EF4-FFF2-40B4-BE49-F238E27FC236}">
                  <a16:creationId xmlns:a16="http://schemas.microsoft.com/office/drawing/2014/main" id="{00000000-0008-0000-0000-00002C000000}"/>
                </a:ext>
              </a:extLst>
            </xdr:cNvPr>
            <xdr:cNvCxnSpPr/>
          </xdr:nvCxnSpPr>
          <xdr:spPr>
            <a:xfrm rot="16837649">
              <a:off x="2989184" y="2652997"/>
              <a:ext cx="1113200"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7</xdr:col>
      <xdr:colOff>476498</xdr:colOff>
      <xdr:row>10</xdr:row>
      <xdr:rowOff>0</xdr:rowOff>
    </xdr:from>
    <xdr:to>
      <xdr:col>10</xdr:col>
      <xdr:colOff>44498</xdr:colOff>
      <xdr:row>19</xdr:row>
      <xdr:rowOff>90550</xdr:rowOff>
    </xdr:to>
    <xdr:grpSp>
      <xdr:nvGrpSpPr>
        <xdr:cNvPr id="45" name="Grupo 44">
          <a:extLst>
            <a:ext uri="{FF2B5EF4-FFF2-40B4-BE49-F238E27FC236}">
              <a16:creationId xmlns:a16="http://schemas.microsoft.com/office/drawing/2014/main" id="{00000000-0008-0000-0000-00002D000000}"/>
            </a:ext>
          </a:extLst>
        </xdr:cNvPr>
        <xdr:cNvGrpSpPr/>
      </xdr:nvGrpSpPr>
      <xdr:grpSpPr>
        <a:xfrm>
          <a:off x="6233520" y="8348382"/>
          <a:ext cx="1837191" cy="1855477"/>
          <a:chOff x="5728855" y="1115650"/>
          <a:chExt cx="1854000" cy="1832400"/>
        </a:xfrm>
      </xdr:grpSpPr>
      <xdr:sp macro="[5]!Hoja11.PINAR" textlink="">
        <xdr:nvSpPr>
          <xdr:cNvPr id="46" name="Pentágono regular 45">
            <a:extLst>
              <a:ext uri="{FF2B5EF4-FFF2-40B4-BE49-F238E27FC236}">
                <a16:creationId xmlns:a16="http://schemas.microsoft.com/office/drawing/2014/main" id="{00000000-0008-0000-0000-00002E000000}"/>
              </a:ext>
            </a:extLst>
          </xdr:cNvPr>
          <xdr:cNvSpPr/>
        </xdr:nvSpPr>
        <xdr:spPr>
          <a:xfrm rot="748194">
            <a:off x="5728855" y="1115650"/>
            <a:ext cx="1854000" cy="1832400"/>
          </a:xfrm>
          <a:prstGeom prst="pentagon">
            <a:avLst/>
          </a:prstGeom>
          <a:solidFill>
            <a:srgbClr val="00BCD4"/>
          </a:solidFill>
          <a:ln>
            <a:solidFill>
              <a:srgbClr val="00BCD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47" name="Grupo 46">
            <a:extLst>
              <a:ext uri="{FF2B5EF4-FFF2-40B4-BE49-F238E27FC236}">
                <a16:creationId xmlns:a16="http://schemas.microsoft.com/office/drawing/2014/main" id="{00000000-0008-0000-0000-00002F000000}"/>
              </a:ext>
            </a:extLst>
          </xdr:cNvPr>
          <xdr:cNvGrpSpPr/>
        </xdr:nvGrpSpPr>
        <xdr:grpSpPr>
          <a:xfrm>
            <a:off x="5946321" y="1256965"/>
            <a:ext cx="1333700" cy="1555086"/>
            <a:chOff x="5946321" y="1256965"/>
            <a:chExt cx="1333700" cy="1555086"/>
          </a:xfrm>
        </xdr:grpSpPr>
        <xdr:sp macro="[5]!Hoja11.PINAR" textlink="">
          <xdr:nvSpPr>
            <xdr:cNvPr id="48" name="TextBox 70">
              <a:extLst>
                <a:ext uri="{FF2B5EF4-FFF2-40B4-BE49-F238E27FC236}">
                  <a16:creationId xmlns:a16="http://schemas.microsoft.com/office/drawing/2014/main" id="{00000000-0008-0000-0000-000030000000}"/>
                </a:ext>
              </a:extLst>
            </xdr:cNvPr>
            <xdr:cNvSpPr txBox="1"/>
          </xdr:nvSpPr>
          <xdr:spPr>
            <a:xfrm>
              <a:off x="6426717" y="1256965"/>
              <a:ext cx="583563" cy="461665"/>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01</a:t>
              </a:r>
            </a:p>
          </xdr:txBody>
        </xdr:sp>
        <xdr:sp macro="[5]!Hoja11.PINAR" textlink="">
          <xdr:nvSpPr>
            <xdr:cNvPr id="49" name="TextBox 121">
              <a:hlinkClick xmlns:r="http://schemas.openxmlformats.org/officeDocument/2006/relationships" r:id="rId3"/>
              <a:extLst>
                <a:ext uri="{FF2B5EF4-FFF2-40B4-BE49-F238E27FC236}">
                  <a16:creationId xmlns:a16="http://schemas.microsoft.com/office/drawing/2014/main" id="{00000000-0008-0000-0000-000031000000}"/>
                </a:ext>
              </a:extLst>
            </xdr:cNvPr>
            <xdr:cNvSpPr txBox="1"/>
          </xdr:nvSpPr>
          <xdr:spPr>
            <a:xfrm>
              <a:off x="5946321" y="1761122"/>
              <a:ext cx="1333700" cy="1050929"/>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PINAR</a:t>
              </a:r>
            </a:p>
            <a:p>
              <a:pPr algn="ctr"/>
              <a:endParaRPr lang="en-US" sz="1300" b="1" kern="0">
                <a:solidFill>
                  <a:schemeClr val="bg1"/>
                </a:solidFill>
                <a:latin typeface="Arial" pitchFamily="34" charset="0"/>
                <a:cs typeface="Arial" pitchFamily="34" charset="0"/>
              </a:endParaRPr>
            </a:p>
            <a:p>
              <a:pPr algn="ctr"/>
              <a:r>
                <a:rPr lang="en-US" sz="1300" b="1" kern="0">
                  <a:solidFill>
                    <a:schemeClr val="bg1"/>
                  </a:solidFill>
                  <a:latin typeface="Arial" pitchFamily="34" charset="0"/>
                  <a:cs typeface="Arial" pitchFamily="34" charset="0"/>
                </a:rPr>
                <a:t>Plan Institucional de Archivos </a:t>
              </a:r>
            </a:p>
          </xdr:txBody>
        </xdr:sp>
        <xdr:cxnSp macro="[5]!Hoja11.PINAR">
          <xdr:nvCxnSpPr>
            <xdr:cNvPr id="50" name="Straight Connector 72">
              <a:extLst>
                <a:ext uri="{FF2B5EF4-FFF2-40B4-BE49-F238E27FC236}">
                  <a16:creationId xmlns:a16="http://schemas.microsoft.com/office/drawing/2014/main" id="{00000000-0008-0000-0000-000032000000}"/>
                </a:ext>
              </a:extLst>
            </xdr:cNvPr>
            <xdr:cNvCxnSpPr/>
          </xdr:nvCxnSpPr>
          <xdr:spPr>
            <a:xfrm>
              <a:off x="6118152" y="1720137"/>
              <a:ext cx="990036"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9</xdr:col>
      <xdr:colOff>572217</xdr:colOff>
      <xdr:row>13</xdr:row>
      <xdr:rowOff>190236</xdr:rowOff>
    </xdr:from>
    <xdr:to>
      <xdr:col>12</xdr:col>
      <xdr:colOff>140217</xdr:colOff>
      <xdr:row>23</xdr:row>
      <xdr:rowOff>117636</xdr:rowOff>
    </xdr:to>
    <xdr:grpSp>
      <xdr:nvGrpSpPr>
        <xdr:cNvPr id="51" name="Grupo 50">
          <a:hlinkClick xmlns:r="http://schemas.openxmlformats.org/officeDocument/2006/relationships" r:id="rId4"/>
          <a:extLst>
            <a:ext uri="{FF2B5EF4-FFF2-40B4-BE49-F238E27FC236}">
              <a16:creationId xmlns:a16="http://schemas.microsoft.com/office/drawing/2014/main" id="{00000000-0008-0000-0000-000033000000}"/>
            </a:ext>
          </a:extLst>
        </xdr:cNvPr>
        <xdr:cNvGrpSpPr/>
      </xdr:nvGrpSpPr>
      <xdr:grpSpPr>
        <a:xfrm>
          <a:off x="7842033" y="9126927"/>
          <a:ext cx="1837191" cy="1888430"/>
          <a:chOff x="7348574" y="1904736"/>
          <a:chExt cx="1854000" cy="1832400"/>
        </a:xfrm>
      </xdr:grpSpPr>
      <xdr:sp macro="" textlink="">
        <xdr:nvSpPr>
          <xdr:cNvPr id="52" name="Pentágono regular 51">
            <a:extLst>
              <a:ext uri="{FF2B5EF4-FFF2-40B4-BE49-F238E27FC236}">
                <a16:creationId xmlns:a16="http://schemas.microsoft.com/office/drawing/2014/main" id="{00000000-0008-0000-0000-000034000000}"/>
              </a:ext>
            </a:extLst>
          </xdr:cNvPr>
          <xdr:cNvSpPr/>
        </xdr:nvSpPr>
        <xdr:spPr>
          <a:xfrm rot="2384356">
            <a:off x="7348574" y="1904736"/>
            <a:ext cx="1854000" cy="1832400"/>
          </a:xfrm>
          <a:prstGeom prst="pentagon">
            <a:avLst/>
          </a:prstGeom>
          <a:solidFill>
            <a:srgbClr val="26A69A"/>
          </a:solidFill>
          <a:ln>
            <a:solidFill>
              <a:srgbClr val="26A69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53" name="Group 69">
            <a:extLst>
              <a:ext uri="{FF2B5EF4-FFF2-40B4-BE49-F238E27FC236}">
                <a16:creationId xmlns:a16="http://schemas.microsoft.com/office/drawing/2014/main" id="{00000000-0008-0000-0000-000035000000}"/>
              </a:ext>
            </a:extLst>
          </xdr:cNvPr>
          <xdr:cNvGrpSpPr/>
        </xdr:nvGrpSpPr>
        <xdr:grpSpPr>
          <a:xfrm rot="2532194">
            <a:off x="7561662" y="2250802"/>
            <a:ext cx="1524407" cy="1144133"/>
            <a:chOff x="3138673" y="1768852"/>
            <a:chExt cx="1225985" cy="1144133"/>
          </a:xfrm>
        </xdr:grpSpPr>
        <xdr:sp macro="" textlink="">
          <xdr:nvSpPr>
            <xdr:cNvPr id="54" name="TextBox 70">
              <a:extLst>
                <a:ext uri="{FF2B5EF4-FFF2-40B4-BE49-F238E27FC236}">
                  <a16:creationId xmlns:a16="http://schemas.microsoft.com/office/drawing/2014/main" id="{00000000-0008-0000-0000-000036000000}"/>
                </a:ext>
              </a:extLst>
            </xdr:cNvPr>
            <xdr:cNvSpPr txBox="1"/>
          </xdr:nvSpPr>
          <xdr:spPr>
            <a:xfrm rot="19067806">
              <a:off x="3253275" y="1768852"/>
              <a:ext cx="527709" cy="461665"/>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02</a:t>
              </a:r>
            </a:p>
          </xdr:txBody>
        </xdr:sp>
        <xdr:sp macro="" textlink="">
          <xdr:nvSpPr>
            <xdr:cNvPr id="55" name="TextBox 121">
              <a:hlinkClick xmlns:r="http://schemas.openxmlformats.org/officeDocument/2006/relationships" r:id="rId5"/>
              <a:extLst>
                <a:ext uri="{FF2B5EF4-FFF2-40B4-BE49-F238E27FC236}">
                  <a16:creationId xmlns:a16="http://schemas.microsoft.com/office/drawing/2014/main" id="{00000000-0008-0000-0000-000037000000}"/>
                </a:ext>
              </a:extLst>
            </xdr:cNvPr>
            <xdr:cNvSpPr txBox="1"/>
          </xdr:nvSpPr>
          <xdr:spPr>
            <a:xfrm rot="19067806">
              <a:off x="3158610" y="2245495"/>
              <a:ext cx="1206048" cy="667490"/>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Plan </a:t>
              </a:r>
            </a:p>
            <a:p>
              <a:pPr algn="ctr"/>
              <a:r>
                <a:rPr lang="en-US" sz="1300" b="1" kern="0">
                  <a:solidFill>
                    <a:schemeClr val="bg1"/>
                  </a:solidFill>
                  <a:latin typeface="Arial" pitchFamily="34" charset="0"/>
                  <a:cs typeface="Arial" pitchFamily="34" charset="0"/>
                </a:rPr>
                <a:t>Anual de Adquisiciones</a:t>
              </a:r>
            </a:p>
          </xdr:txBody>
        </xdr:sp>
        <xdr:cxnSp macro="">
          <xdr:nvCxnSpPr>
            <xdr:cNvPr id="56" name="Straight Connector 72">
              <a:extLst>
                <a:ext uri="{FF2B5EF4-FFF2-40B4-BE49-F238E27FC236}">
                  <a16:creationId xmlns:a16="http://schemas.microsoft.com/office/drawing/2014/main" id="{00000000-0008-0000-0000-000038000000}"/>
                </a:ext>
              </a:extLst>
            </xdr:cNvPr>
            <xdr:cNvCxnSpPr/>
          </xdr:nvCxnSpPr>
          <xdr:spPr>
            <a:xfrm rot="19067806">
              <a:off x="3138673" y="2232255"/>
              <a:ext cx="895277"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10</xdr:col>
      <xdr:colOff>573118</xdr:colOff>
      <xdr:row>40</xdr:row>
      <xdr:rowOff>35973</xdr:rowOff>
    </xdr:from>
    <xdr:to>
      <xdr:col>13</xdr:col>
      <xdr:colOff>119518</xdr:colOff>
      <xdr:row>49</xdr:row>
      <xdr:rowOff>175473</xdr:rowOff>
    </xdr:to>
    <xdr:grpSp>
      <xdr:nvGrpSpPr>
        <xdr:cNvPr id="57" name="Grupo 56">
          <a:extLst>
            <a:ext uri="{FF2B5EF4-FFF2-40B4-BE49-F238E27FC236}">
              <a16:creationId xmlns:a16="http://schemas.microsoft.com/office/drawing/2014/main" id="{00000000-0008-0000-0000-000039000000}"/>
            </a:ext>
          </a:extLst>
        </xdr:cNvPr>
        <xdr:cNvGrpSpPr/>
      </xdr:nvGrpSpPr>
      <xdr:grpSpPr>
        <a:xfrm>
          <a:off x="8599331" y="14267444"/>
          <a:ext cx="1815591" cy="1904426"/>
          <a:chOff x="8111475" y="6893973"/>
          <a:chExt cx="1832400" cy="1854000"/>
        </a:xfrm>
      </xdr:grpSpPr>
      <xdr:sp macro="[5]!Hoja15.PETH" textlink="">
        <xdr:nvSpPr>
          <xdr:cNvPr id="58" name="Pentágono regular 57">
            <a:extLst>
              <a:ext uri="{FF2B5EF4-FFF2-40B4-BE49-F238E27FC236}">
                <a16:creationId xmlns:a16="http://schemas.microsoft.com/office/drawing/2014/main" id="{00000000-0008-0000-0000-00003A000000}"/>
              </a:ext>
            </a:extLst>
          </xdr:cNvPr>
          <xdr:cNvSpPr/>
        </xdr:nvSpPr>
        <xdr:spPr>
          <a:xfrm rot="7434003">
            <a:off x="8100675" y="6904773"/>
            <a:ext cx="1854000" cy="1832400"/>
          </a:xfrm>
          <a:prstGeom prst="pentagon">
            <a:avLst/>
          </a:prstGeom>
          <a:solidFill>
            <a:srgbClr val="FDD835"/>
          </a:solidFill>
          <a:ln>
            <a:solidFill>
              <a:srgbClr val="FDD83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 </a:t>
            </a:r>
          </a:p>
        </xdr:txBody>
      </xdr:sp>
      <xdr:grpSp>
        <xdr:nvGrpSpPr>
          <xdr:cNvPr id="59" name="Group 69">
            <a:extLst>
              <a:ext uri="{FF2B5EF4-FFF2-40B4-BE49-F238E27FC236}">
                <a16:creationId xmlns:a16="http://schemas.microsoft.com/office/drawing/2014/main" id="{00000000-0008-0000-0000-00003B000000}"/>
              </a:ext>
            </a:extLst>
          </xdr:cNvPr>
          <xdr:cNvGrpSpPr/>
        </xdr:nvGrpSpPr>
        <xdr:grpSpPr>
          <a:xfrm rot="18606243">
            <a:off x="8428004" y="7038616"/>
            <a:ext cx="1200313" cy="1629333"/>
            <a:chOff x="3376044" y="1676178"/>
            <a:chExt cx="966000" cy="1639155"/>
          </a:xfrm>
          <a:noFill/>
        </xdr:grpSpPr>
        <xdr:sp macro="[5]!Hoja15.PETH" textlink="">
          <xdr:nvSpPr>
            <xdr:cNvPr id="60" name="TextBox 70">
              <a:extLst>
                <a:ext uri="{FF2B5EF4-FFF2-40B4-BE49-F238E27FC236}">
                  <a16:creationId xmlns:a16="http://schemas.microsoft.com/office/drawing/2014/main" id="{00000000-0008-0000-0000-00003C000000}"/>
                </a:ext>
              </a:extLst>
            </xdr:cNvPr>
            <xdr:cNvSpPr txBox="1"/>
          </xdr:nvSpPr>
          <xdr:spPr>
            <a:xfrm rot="3105619">
              <a:off x="3828319" y="1952354"/>
              <a:ext cx="656161" cy="371288"/>
            </a:xfrm>
            <a:prstGeom prst="rect">
              <a:avLst/>
            </a:prstGeom>
            <a:grp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05</a:t>
              </a:r>
            </a:p>
          </xdr:txBody>
        </xdr:sp>
        <xdr:sp macro="[5]!Hoja15.PETH" textlink="">
          <xdr:nvSpPr>
            <xdr:cNvPr id="61" name="TextBox 121">
              <a:extLst>
                <a:ext uri="{FF2B5EF4-FFF2-40B4-BE49-F238E27FC236}">
                  <a16:creationId xmlns:a16="http://schemas.microsoft.com/office/drawing/2014/main" id="{00000000-0008-0000-0000-00003D000000}"/>
                </a:ext>
              </a:extLst>
            </xdr:cNvPr>
            <xdr:cNvSpPr txBox="1"/>
          </xdr:nvSpPr>
          <xdr:spPr>
            <a:xfrm rot="3105619">
              <a:off x="2920012" y="2271748"/>
              <a:ext cx="1499617" cy="587554"/>
            </a:xfrm>
            <a:prstGeom prst="rect">
              <a:avLst/>
            </a:prstGeom>
            <a:grp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Plan Estratégico de Talento Humano</a:t>
              </a:r>
            </a:p>
          </xdr:txBody>
        </xdr:sp>
        <xdr:cxnSp macro="[5]!Hoja15.PETH">
          <xdr:nvCxnSpPr>
            <xdr:cNvPr id="62" name="Straight Connector 72">
              <a:extLst>
                <a:ext uri="{FF2B5EF4-FFF2-40B4-BE49-F238E27FC236}">
                  <a16:creationId xmlns:a16="http://schemas.microsoft.com/office/drawing/2014/main" id="{00000000-0008-0000-0000-00003E000000}"/>
                </a:ext>
              </a:extLst>
            </xdr:cNvPr>
            <xdr:cNvCxnSpPr/>
          </xdr:nvCxnSpPr>
          <xdr:spPr>
            <a:xfrm rot="3105619">
              <a:off x="3424605" y="2232778"/>
              <a:ext cx="1113200" cy="0"/>
            </a:xfrm>
            <a:prstGeom prst="line">
              <a:avLst/>
            </a:prstGeom>
            <a:grpFill/>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4</xdr:col>
      <xdr:colOff>198811</xdr:colOff>
      <xdr:row>47</xdr:row>
      <xdr:rowOff>26592</xdr:rowOff>
    </xdr:from>
    <xdr:to>
      <xdr:col>6</xdr:col>
      <xdr:colOff>565737</xdr:colOff>
      <xdr:row>56</xdr:row>
      <xdr:rowOff>144492</xdr:rowOff>
    </xdr:to>
    <xdr:grpSp>
      <xdr:nvGrpSpPr>
        <xdr:cNvPr id="63" name="Grupo 62">
          <a:extLst>
            <a:ext uri="{FF2B5EF4-FFF2-40B4-BE49-F238E27FC236}">
              <a16:creationId xmlns:a16="http://schemas.microsoft.com/office/drawing/2014/main" id="{00000000-0008-0000-0000-00003F000000}"/>
            </a:ext>
          </a:extLst>
        </xdr:cNvPr>
        <xdr:cNvGrpSpPr/>
      </xdr:nvGrpSpPr>
      <xdr:grpSpPr>
        <a:xfrm>
          <a:off x="3378480" y="15630783"/>
          <a:ext cx="2187882" cy="1882827"/>
          <a:chOff x="3165169" y="8218092"/>
          <a:chExt cx="1890926" cy="1832400"/>
        </a:xfrm>
      </xdr:grpSpPr>
      <xdr:sp macro="[5]!Hoja14.PSST" textlink="">
        <xdr:nvSpPr>
          <xdr:cNvPr id="64" name="Pentágono regular 63">
            <a:extLst>
              <a:ext uri="{FF2B5EF4-FFF2-40B4-BE49-F238E27FC236}">
                <a16:creationId xmlns:a16="http://schemas.microsoft.com/office/drawing/2014/main" id="{00000000-0008-0000-0000-000040000000}"/>
              </a:ext>
            </a:extLst>
          </xdr:cNvPr>
          <xdr:cNvSpPr/>
        </xdr:nvSpPr>
        <xdr:spPr>
          <a:xfrm rot="12402198">
            <a:off x="3165169" y="8218092"/>
            <a:ext cx="1854000" cy="1832400"/>
          </a:xfrm>
          <a:prstGeom prst="pentagon">
            <a:avLst/>
          </a:prstGeom>
          <a:solidFill>
            <a:srgbClr val="D32F2F"/>
          </a:solidFill>
          <a:ln>
            <a:solidFill>
              <a:srgbClr val="D32F2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65" name="Group 69">
            <a:extLst>
              <a:ext uri="{FF2B5EF4-FFF2-40B4-BE49-F238E27FC236}">
                <a16:creationId xmlns:a16="http://schemas.microsoft.com/office/drawing/2014/main" id="{00000000-0008-0000-0000-000041000000}"/>
              </a:ext>
            </a:extLst>
          </xdr:cNvPr>
          <xdr:cNvGrpSpPr/>
        </xdr:nvGrpSpPr>
        <xdr:grpSpPr>
          <a:xfrm rot="1957005">
            <a:off x="3440159" y="8328358"/>
            <a:ext cx="1615936" cy="690482"/>
            <a:chOff x="3042548" y="1674602"/>
            <a:chExt cx="1366469" cy="690482"/>
          </a:xfrm>
        </xdr:grpSpPr>
        <xdr:sp macro="[5]!Hoja14.PSST" textlink="">
          <xdr:nvSpPr>
            <xdr:cNvPr id="66" name="TextBox 70">
              <a:extLst>
                <a:ext uri="{FF2B5EF4-FFF2-40B4-BE49-F238E27FC236}">
                  <a16:creationId xmlns:a16="http://schemas.microsoft.com/office/drawing/2014/main" id="{00000000-0008-0000-0000-000042000000}"/>
                </a:ext>
              </a:extLst>
            </xdr:cNvPr>
            <xdr:cNvSpPr txBox="1"/>
          </xdr:nvSpPr>
          <xdr:spPr>
            <a:xfrm rot="19642995">
              <a:off x="3347122" y="1674602"/>
              <a:ext cx="634660" cy="452628"/>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08</a:t>
              </a:r>
            </a:p>
          </xdr:txBody>
        </xdr:sp>
        <xdr:sp macro="[5]!Hoja14.PSST" textlink="">
          <xdr:nvSpPr>
            <xdr:cNvPr id="67" name="TextBox 121">
              <a:extLst>
                <a:ext uri="{FF2B5EF4-FFF2-40B4-BE49-F238E27FC236}">
                  <a16:creationId xmlns:a16="http://schemas.microsoft.com/office/drawing/2014/main" id="{00000000-0008-0000-0000-000043000000}"/>
                </a:ext>
              </a:extLst>
            </xdr:cNvPr>
            <xdr:cNvSpPr txBox="1"/>
          </xdr:nvSpPr>
          <xdr:spPr>
            <a:xfrm rot="19642995">
              <a:off x="3042548" y="2158110"/>
              <a:ext cx="1366469" cy="206974"/>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Plan de Trabajo Anual en Seguridad y Salud en el Trabajo </a:t>
              </a:r>
            </a:p>
          </xdr:txBody>
        </xdr:sp>
        <xdr:cxnSp macro="[5]!Hoja14.PSST">
          <xdr:nvCxnSpPr>
            <xdr:cNvPr id="68" name="Straight Connector 72">
              <a:extLst>
                <a:ext uri="{FF2B5EF4-FFF2-40B4-BE49-F238E27FC236}">
                  <a16:creationId xmlns:a16="http://schemas.microsoft.com/office/drawing/2014/main" id="{00000000-0008-0000-0000-000044000000}"/>
                </a:ext>
              </a:extLst>
            </xdr:cNvPr>
            <xdr:cNvCxnSpPr/>
          </xdr:nvCxnSpPr>
          <xdr:spPr>
            <a:xfrm rot="19642995">
              <a:off x="3216663" y="2139665"/>
              <a:ext cx="895277"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2</xdr:col>
      <xdr:colOff>340580</xdr:colOff>
      <xdr:row>40</xdr:row>
      <xdr:rowOff>119831</xdr:rowOff>
    </xdr:from>
    <xdr:to>
      <xdr:col>4</xdr:col>
      <xdr:colOff>648980</xdr:colOff>
      <xdr:row>50</xdr:row>
      <xdr:rowOff>68831</xdr:rowOff>
    </xdr:to>
    <xdr:grpSp>
      <xdr:nvGrpSpPr>
        <xdr:cNvPr id="69" name="Grupo 68">
          <a:extLst>
            <a:ext uri="{FF2B5EF4-FFF2-40B4-BE49-F238E27FC236}">
              <a16:creationId xmlns:a16="http://schemas.microsoft.com/office/drawing/2014/main" id="{00000000-0008-0000-0000-000045000000}"/>
            </a:ext>
          </a:extLst>
        </xdr:cNvPr>
        <xdr:cNvGrpSpPr/>
      </xdr:nvGrpSpPr>
      <xdr:grpSpPr>
        <a:xfrm>
          <a:off x="2007455" y="14351302"/>
          <a:ext cx="1821194" cy="1910029"/>
          <a:chOff x="1782937" y="6977831"/>
          <a:chExt cx="1832400" cy="1854000"/>
        </a:xfrm>
      </xdr:grpSpPr>
      <xdr:sp macro="[5]!Hoja2.PAAC" textlink="">
        <xdr:nvSpPr>
          <xdr:cNvPr id="70" name="Pentágono regular 69">
            <a:extLst>
              <a:ext uri="{FF2B5EF4-FFF2-40B4-BE49-F238E27FC236}">
                <a16:creationId xmlns:a16="http://schemas.microsoft.com/office/drawing/2014/main" id="{00000000-0008-0000-0000-000046000000}"/>
              </a:ext>
            </a:extLst>
          </xdr:cNvPr>
          <xdr:cNvSpPr/>
        </xdr:nvSpPr>
        <xdr:spPr>
          <a:xfrm rot="14104299">
            <a:off x="1772137" y="6988631"/>
            <a:ext cx="1854000" cy="1832400"/>
          </a:xfrm>
          <a:prstGeom prst="pentagon">
            <a:avLst/>
          </a:prstGeom>
          <a:solidFill>
            <a:srgbClr val="B71C1C"/>
          </a:solidFill>
          <a:ln>
            <a:solidFill>
              <a:srgbClr val="B71C1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71" name="Group 69">
            <a:extLst>
              <a:ext uri="{FF2B5EF4-FFF2-40B4-BE49-F238E27FC236}">
                <a16:creationId xmlns:a16="http://schemas.microsoft.com/office/drawing/2014/main" id="{00000000-0008-0000-0000-000047000000}"/>
              </a:ext>
            </a:extLst>
          </xdr:cNvPr>
          <xdr:cNvGrpSpPr/>
        </xdr:nvGrpSpPr>
        <xdr:grpSpPr>
          <a:xfrm rot="3681421">
            <a:off x="2354605" y="6799566"/>
            <a:ext cx="641410" cy="1499617"/>
            <a:chOff x="3251619" y="1713341"/>
            <a:chExt cx="515845" cy="1499617"/>
          </a:xfrm>
        </xdr:grpSpPr>
        <xdr:sp macro="[5]!Hoja2.PAAC" textlink="">
          <xdr:nvSpPr>
            <xdr:cNvPr id="72" name="TextBox 70">
              <a:extLst>
                <a:ext uri="{FF2B5EF4-FFF2-40B4-BE49-F238E27FC236}">
                  <a16:creationId xmlns:a16="http://schemas.microsoft.com/office/drawing/2014/main" id="{00000000-0008-0000-0000-000048000000}"/>
                </a:ext>
              </a:extLst>
            </xdr:cNvPr>
            <xdr:cNvSpPr txBox="1"/>
          </xdr:nvSpPr>
          <xdr:spPr>
            <a:xfrm rot="17918579">
              <a:off x="3109182" y="1986215"/>
              <a:ext cx="656161" cy="371288"/>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09</a:t>
              </a:r>
            </a:p>
          </xdr:txBody>
        </xdr:sp>
        <xdr:sp macro="[5]!Hoja2.PAAC" textlink="">
          <xdr:nvSpPr>
            <xdr:cNvPr id="73" name="TextBox 121">
              <a:hlinkClick xmlns:r="http://schemas.openxmlformats.org/officeDocument/2006/relationships" r:id="rId6"/>
              <a:extLst>
                <a:ext uri="{FF2B5EF4-FFF2-40B4-BE49-F238E27FC236}">
                  <a16:creationId xmlns:a16="http://schemas.microsoft.com/office/drawing/2014/main" id="{00000000-0008-0000-0000-000049000000}"/>
                </a:ext>
              </a:extLst>
            </xdr:cNvPr>
            <xdr:cNvSpPr txBox="1"/>
          </xdr:nvSpPr>
          <xdr:spPr>
            <a:xfrm rot="17918579">
              <a:off x="2908679" y="2354174"/>
              <a:ext cx="1499617" cy="217952"/>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Plan Anticorrupción y de Atención al Ciudadano</a:t>
              </a:r>
            </a:p>
          </xdr:txBody>
        </xdr:sp>
        <xdr:cxnSp macro="[5]!Hoja2.PAAC">
          <xdr:nvCxnSpPr>
            <xdr:cNvPr id="74" name="Straight Connector 72">
              <a:extLst>
                <a:ext uri="{FF2B5EF4-FFF2-40B4-BE49-F238E27FC236}">
                  <a16:creationId xmlns:a16="http://schemas.microsoft.com/office/drawing/2014/main" id="{00000000-0008-0000-0000-00004A000000}"/>
                </a:ext>
              </a:extLst>
            </xdr:cNvPr>
            <xdr:cNvCxnSpPr/>
          </xdr:nvCxnSpPr>
          <xdr:spPr>
            <a:xfrm rot="17918579">
              <a:off x="2967361" y="2365244"/>
              <a:ext cx="1113200"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5</xdr:col>
      <xdr:colOff>217575</xdr:colOff>
      <xdr:row>10</xdr:row>
      <xdr:rowOff>0</xdr:rowOff>
    </xdr:from>
    <xdr:to>
      <xdr:col>7</xdr:col>
      <xdr:colOff>547575</xdr:colOff>
      <xdr:row>19</xdr:row>
      <xdr:rowOff>104462</xdr:rowOff>
    </xdr:to>
    <xdr:grpSp>
      <xdr:nvGrpSpPr>
        <xdr:cNvPr id="75" name="Grupo 74">
          <a:hlinkClick xmlns:r="http://schemas.openxmlformats.org/officeDocument/2006/relationships" r:id="rId7"/>
          <a:extLst>
            <a:ext uri="{FF2B5EF4-FFF2-40B4-BE49-F238E27FC236}">
              <a16:creationId xmlns:a16="http://schemas.microsoft.com/office/drawing/2014/main" id="{00000000-0008-0000-0000-00004B000000}"/>
            </a:ext>
          </a:extLst>
        </xdr:cNvPr>
        <xdr:cNvGrpSpPr/>
      </xdr:nvGrpSpPr>
      <xdr:grpSpPr>
        <a:xfrm>
          <a:off x="4153641" y="8348382"/>
          <a:ext cx="2150956" cy="1869389"/>
          <a:chOff x="3945932" y="1129562"/>
          <a:chExt cx="1854000" cy="1832400"/>
        </a:xfrm>
      </xdr:grpSpPr>
      <xdr:sp macro="[5]!Hoja4.Plan_de_Acción_Anual_2019" textlink="">
        <xdr:nvSpPr>
          <xdr:cNvPr id="76" name="Pentágono regular 75">
            <a:extLst>
              <a:ext uri="{FF2B5EF4-FFF2-40B4-BE49-F238E27FC236}">
                <a16:creationId xmlns:a16="http://schemas.microsoft.com/office/drawing/2014/main" id="{00000000-0008-0000-0000-00004C000000}"/>
              </a:ext>
            </a:extLst>
          </xdr:cNvPr>
          <xdr:cNvSpPr/>
        </xdr:nvSpPr>
        <xdr:spPr>
          <a:xfrm rot="20738379">
            <a:off x="3945932" y="1129562"/>
            <a:ext cx="1854000" cy="1832400"/>
          </a:xfrm>
          <a:prstGeom prst="pentagon">
            <a:avLst/>
          </a:prstGeom>
          <a:solidFill>
            <a:srgbClr val="3F51B5"/>
          </a:solidFill>
          <a:ln>
            <a:solidFill>
              <a:srgbClr val="3F51B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5]!Hoja4.Plan_de_Acción_Anual_2019" textlink="">
        <xdr:nvSpPr>
          <xdr:cNvPr id="77" name="TextBox 121">
            <a:hlinkClick xmlns:r="http://schemas.openxmlformats.org/officeDocument/2006/relationships" r:id="rId7"/>
            <a:extLst>
              <a:ext uri="{FF2B5EF4-FFF2-40B4-BE49-F238E27FC236}">
                <a16:creationId xmlns:a16="http://schemas.microsoft.com/office/drawing/2014/main" id="{00000000-0008-0000-0000-00004D000000}"/>
              </a:ext>
            </a:extLst>
          </xdr:cNvPr>
          <xdr:cNvSpPr txBox="1"/>
        </xdr:nvSpPr>
        <xdr:spPr>
          <a:xfrm>
            <a:off x="4247767" y="1708039"/>
            <a:ext cx="1341581" cy="768075"/>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500" b="1" kern="0">
                <a:solidFill>
                  <a:schemeClr val="bg1"/>
                </a:solidFill>
                <a:latin typeface="Arial" pitchFamily="34" charset="0"/>
                <a:cs typeface="Arial" pitchFamily="34" charset="0"/>
              </a:rPr>
              <a:t>Plan de Acción Anual</a:t>
            </a:r>
          </a:p>
        </xdr:txBody>
      </xdr:sp>
    </xdr:grpSp>
    <xdr:clientData/>
  </xdr:twoCellAnchor>
  <xdr:twoCellAnchor>
    <xdr:from>
      <xdr:col>6</xdr:col>
      <xdr:colOff>476251</xdr:colOff>
      <xdr:row>49</xdr:row>
      <xdr:rowOff>68035</xdr:rowOff>
    </xdr:from>
    <xdr:to>
      <xdr:col>9</xdr:col>
      <xdr:colOff>44251</xdr:colOff>
      <xdr:row>58</xdr:row>
      <xdr:rowOff>185935</xdr:rowOff>
    </xdr:to>
    <xdr:grpSp>
      <xdr:nvGrpSpPr>
        <xdr:cNvPr id="78" name="Grupo 77">
          <a:extLst>
            <a:ext uri="{FF2B5EF4-FFF2-40B4-BE49-F238E27FC236}">
              <a16:creationId xmlns:a16="http://schemas.microsoft.com/office/drawing/2014/main" id="{00000000-0008-0000-0000-00004E000000}"/>
            </a:ext>
          </a:extLst>
        </xdr:cNvPr>
        <xdr:cNvGrpSpPr/>
      </xdr:nvGrpSpPr>
      <xdr:grpSpPr>
        <a:xfrm>
          <a:off x="5476876" y="16064432"/>
          <a:ext cx="1837191" cy="1882827"/>
          <a:chOff x="4966608" y="8640535"/>
          <a:chExt cx="1854000" cy="1832400"/>
        </a:xfrm>
      </xdr:grpSpPr>
      <xdr:grpSp>
        <xdr:nvGrpSpPr>
          <xdr:cNvPr id="79" name="Grupo 78">
            <a:extLst>
              <a:ext uri="{FF2B5EF4-FFF2-40B4-BE49-F238E27FC236}">
                <a16:creationId xmlns:a16="http://schemas.microsoft.com/office/drawing/2014/main" id="{00000000-0008-0000-0000-00004F000000}"/>
              </a:ext>
            </a:extLst>
          </xdr:cNvPr>
          <xdr:cNvGrpSpPr/>
        </xdr:nvGrpSpPr>
        <xdr:grpSpPr>
          <a:xfrm>
            <a:off x="4966608" y="8640535"/>
            <a:ext cx="1854000" cy="1832400"/>
            <a:chOff x="4966608" y="8640535"/>
            <a:chExt cx="1854000" cy="1832400"/>
          </a:xfrm>
        </xdr:grpSpPr>
        <xdr:sp macro="[5]!Hoja13.Plan_de_Incentivos" textlink="">
          <xdr:nvSpPr>
            <xdr:cNvPr id="81" name="Pentágono regular 80">
              <a:extLst>
                <a:ext uri="{FF2B5EF4-FFF2-40B4-BE49-F238E27FC236}">
                  <a16:creationId xmlns:a16="http://schemas.microsoft.com/office/drawing/2014/main" id="{00000000-0008-0000-0000-000051000000}"/>
                </a:ext>
              </a:extLst>
            </xdr:cNvPr>
            <xdr:cNvSpPr/>
          </xdr:nvSpPr>
          <xdr:spPr>
            <a:xfrm rot="10800000">
              <a:off x="4966608" y="8640535"/>
              <a:ext cx="1854000" cy="1832400"/>
            </a:xfrm>
            <a:prstGeom prst="pentagon">
              <a:avLst/>
            </a:prstGeom>
            <a:solidFill>
              <a:srgbClr val="E64A19"/>
            </a:solidFill>
            <a:ln>
              <a:solidFill>
                <a:srgbClr val="E64A1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82" name="Group 69">
              <a:extLst>
                <a:ext uri="{FF2B5EF4-FFF2-40B4-BE49-F238E27FC236}">
                  <a16:creationId xmlns:a16="http://schemas.microsoft.com/office/drawing/2014/main" id="{00000000-0008-0000-0000-000052000000}"/>
                </a:ext>
              </a:extLst>
            </xdr:cNvPr>
            <xdr:cNvGrpSpPr/>
          </xdr:nvGrpSpPr>
          <xdr:grpSpPr>
            <a:xfrm>
              <a:off x="5144041" y="8679553"/>
              <a:ext cx="1498586" cy="883935"/>
              <a:chOff x="3103892" y="1658473"/>
              <a:chExt cx="1206048" cy="884634"/>
            </a:xfrm>
            <a:solidFill>
              <a:srgbClr val="E64A19"/>
            </a:solidFill>
          </xdr:grpSpPr>
          <xdr:sp macro="[5]!Hoja13.Plan_de_Incentivos" textlink="">
            <xdr:nvSpPr>
              <xdr:cNvPr id="83" name="TextBox 70">
                <a:extLst>
                  <a:ext uri="{FF2B5EF4-FFF2-40B4-BE49-F238E27FC236}">
                    <a16:creationId xmlns:a16="http://schemas.microsoft.com/office/drawing/2014/main" id="{00000000-0008-0000-0000-000053000000}"/>
                  </a:ext>
                </a:extLst>
              </xdr:cNvPr>
              <xdr:cNvSpPr txBox="1"/>
            </xdr:nvSpPr>
            <xdr:spPr>
              <a:xfrm>
                <a:off x="3497780" y="1658473"/>
                <a:ext cx="527709" cy="461665"/>
              </a:xfrm>
              <a:prstGeom prst="rect">
                <a:avLst/>
              </a:prstGeom>
              <a:grpFill/>
              <a:ln>
                <a:solidFill>
                  <a:srgbClr val="E64A19"/>
                </a:solidFill>
              </a:ln>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07</a:t>
                </a:r>
              </a:p>
            </xdr:txBody>
          </xdr:sp>
          <xdr:sp macro="[5]!Hoja13.Plan_de_Incentivos" textlink="">
            <xdr:nvSpPr>
              <xdr:cNvPr id="84" name="TextBox 121">
                <a:extLst>
                  <a:ext uri="{FF2B5EF4-FFF2-40B4-BE49-F238E27FC236}">
                    <a16:creationId xmlns:a16="http://schemas.microsoft.com/office/drawing/2014/main" id="{00000000-0008-0000-0000-000054000000}"/>
                  </a:ext>
                </a:extLst>
              </xdr:cNvPr>
              <xdr:cNvSpPr txBox="1"/>
            </xdr:nvSpPr>
            <xdr:spPr>
              <a:xfrm>
                <a:off x="3103892" y="2272102"/>
                <a:ext cx="1206048" cy="271005"/>
              </a:xfrm>
              <a:prstGeom prst="rect">
                <a:avLst/>
              </a:prstGeom>
              <a:grpFill/>
              <a:ln>
                <a:solidFill>
                  <a:srgbClr val="E64A19"/>
                </a:solidFill>
              </a:ln>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Plan de Incentivos Institucionales</a:t>
                </a:r>
              </a:p>
            </xdr:txBody>
          </xdr:sp>
          <xdr:cxnSp macro="[5]!Hoja13.Plan_de_Incentivos">
            <xdr:nvCxnSpPr>
              <xdr:cNvPr id="85" name="Straight Connector 72">
                <a:extLst>
                  <a:ext uri="{FF2B5EF4-FFF2-40B4-BE49-F238E27FC236}">
                    <a16:creationId xmlns:a16="http://schemas.microsoft.com/office/drawing/2014/main" id="{00000000-0008-0000-0000-000055000000}"/>
                  </a:ext>
                </a:extLst>
              </xdr:cNvPr>
              <xdr:cNvCxnSpPr/>
            </xdr:nvCxnSpPr>
            <xdr:spPr>
              <a:xfrm>
                <a:off x="3313996" y="2108039"/>
                <a:ext cx="895277" cy="0"/>
              </a:xfrm>
              <a:prstGeom prst="line">
                <a:avLst/>
              </a:prstGeom>
              <a:grpFill/>
              <a:ln w="12700">
                <a:solidFill>
                  <a:srgbClr val="E64A19"/>
                </a:solidFill>
              </a:ln>
            </xdr:spPr>
            <xdr:style>
              <a:lnRef idx="1">
                <a:schemeClr val="accent1"/>
              </a:lnRef>
              <a:fillRef idx="0">
                <a:schemeClr val="accent1"/>
              </a:fillRef>
              <a:effectRef idx="0">
                <a:schemeClr val="accent1"/>
              </a:effectRef>
              <a:fontRef idx="minor">
                <a:schemeClr val="tx1"/>
              </a:fontRef>
            </xdr:style>
          </xdr:cxnSp>
        </xdr:grpSp>
      </xdr:grpSp>
      <xdr:cxnSp macro="[5]!Hoja13.Plan_de_Incentivos">
        <xdr:nvCxnSpPr>
          <xdr:cNvPr id="80" name="Straight Connector 72">
            <a:extLst>
              <a:ext uri="{FF2B5EF4-FFF2-40B4-BE49-F238E27FC236}">
                <a16:creationId xmlns:a16="http://schemas.microsoft.com/office/drawing/2014/main" id="{00000000-0008-0000-0000-000050000000}"/>
              </a:ext>
            </a:extLst>
          </xdr:cNvPr>
          <xdr:cNvCxnSpPr/>
        </xdr:nvCxnSpPr>
        <xdr:spPr>
          <a:xfrm>
            <a:off x="5416000" y="9189622"/>
            <a:ext cx="1058722"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678295</xdr:colOff>
      <xdr:row>35</xdr:row>
      <xdr:rowOff>28863</xdr:rowOff>
    </xdr:from>
    <xdr:to>
      <xdr:col>10</xdr:col>
      <xdr:colOff>736786</xdr:colOff>
      <xdr:row>43</xdr:row>
      <xdr:rowOff>43296</xdr:rowOff>
    </xdr:to>
    <xdr:sp macro="" textlink="">
      <xdr:nvSpPr>
        <xdr:cNvPr id="86" name="TextBox 121">
          <a:extLst>
            <a:ext uri="{FF2B5EF4-FFF2-40B4-BE49-F238E27FC236}">
              <a16:creationId xmlns:a16="http://schemas.microsoft.com/office/drawing/2014/main" id="{00000000-0008-0000-0000-000056000000}"/>
            </a:ext>
          </a:extLst>
        </xdr:cNvPr>
        <xdr:cNvSpPr txBox="1"/>
      </xdr:nvSpPr>
      <xdr:spPr>
        <a:xfrm>
          <a:off x="3640570" y="5934363"/>
          <a:ext cx="4630491" cy="1538433"/>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3600" b="1" kern="0">
              <a:solidFill>
                <a:sysClr val="windowText" lastClr="000000"/>
              </a:solidFill>
              <a:latin typeface="Arial" pitchFamily="34" charset="0"/>
              <a:cs typeface="Arial" pitchFamily="34" charset="0"/>
            </a:rPr>
            <a:t>INSTITUTO</a:t>
          </a:r>
          <a:r>
            <a:rPr lang="en-US" sz="3600" b="1" kern="0" baseline="0">
              <a:solidFill>
                <a:sysClr val="windowText" lastClr="000000"/>
              </a:solidFill>
              <a:latin typeface="Arial" pitchFamily="34" charset="0"/>
              <a:cs typeface="Arial" pitchFamily="34" charset="0"/>
            </a:rPr>
            <a:t> CARO Y CUERVO</a:t>
          </a:r>
          <a:endParaRPr lang="en-US" sz="4000" b="1" kern="0">
            <a:solidFill>
              <a:sysClr val="windowText" lastClr="000000"/>
            </a:solidFill>
            <a:latin typeface="Arial" pitchFamily="34" charset="0"/>
            <a:cs typeface="Arial" pitchFamily="34" charset="0"/>
          </a:endParaRPr>
        </a:p>
      </xdr:txBody>
    </xdr:sp>
    <xdr:clientData/>
  </xdr:twoCellAnchor>
  <xdr:twoCellAnchor editAs="oneCell">
    <xdr:from>
      <xdr:col>0</xdr:col>
      <xdr:colOff>0</xdr:colOff>
      <xdr:row>10</xdr:row>
      <xdr:rowOff>0</xdr:rowOff>
    </xdr:from>
    <xdr:to>
      <xdr:col>0</xdr:col>
      <xdr:colOff>0</xdr:colOff>
      <xdr:row>16</xdr:row>
      <xdr:rowOff>88793</xdr:rowOff>
    </xdr:to>
    <xdr:pic>
      <xdr:nvPicPr>
        <xdr:cNvPr id="87" name="Imagen 86">
          <a:extLst>
            <a:ext uri="{FF2B5EF4-FFF2-40B4-BE49-F238E27FC236}">
              <a16:creationId xmlns:a16="http://schemas.microsoft.com/office/drawing/2014/main" id="{00000000-0008-0000-0000-00005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4474729" cy="1231793"/>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0.38245</cdr:x>
      <cdr:y>0.46433</cdr:y>
    </cdr:from>
    <cdr:to>
      <cdr:x>0.61277</cdr:x>
      <cdr:y>0.64102</cdr:y>
    </cdr:to>
    <cdr:sp macro="" textlink="">
      <cdr:nvSpPr>
        <cdr:cNvPr id="3" name="1 Rectángulo"/>
        <cdr:cNvSpPr/>
      </cdr:nvSpPr>
      <cdr:spPr>
        <a:xfrm xmlns:a="http://schemas.openxmlformats.org/drawingml/2006/main">
          <a:off x="1779021" y="1888109"/>
          <a:ext cx="1071384" cy="718466"/>
        </a:xfrm>
        <a:prstGeom xmlns:a="http://schemas.openxmlformats.org/drawingml/2006/main" prst="rect">
          <a:avLst/>
        </a:prstGeom>
        <a:noFill xmlns:a="http://schemas.openxmlformats.org/drawingml/2006/main"/>
      </cdr:spPr>
      <cdr:txBody>
        <a:bodyPr xmlns:a="http://schemas.openxmlformats.org/drawingml/2006/main" wrap="non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4000" b="0" cap="none" spc="0">
              <a:ln w="10160">
                <a:solidFill>
                  <a:sysClr val="windowText" lastClr="000000"/>
                </a:solidFill>
                <a:prstDash val="solid"/>
              </a:ln>
              <a:solidFill>
                <a:sysClr val="windowText" lastClr="000000"/>
              </a:solidFill>
              <a:effectLst>
                <a:outerShdw blurRad="38100" dist="32000" dir="5400000" algn="tl">
                  <a:srgbClr val="000000">
                    <a:alpha val="30000"/>
                  </a:srgbClr>
                </a:outerShdw>
              </a:effectLst>
            </a:rPr>
            <a:t>42%</a:t>
          </a:r>
        </a:p>
      </cdr:txBody>
    </cdr:sp>
  </cdr:relSizeAnchor>
</c:userShapes>
</file>

<file path=xl/drawings/drawing100.xml><?xml version="1.0" encoding="utf-8"?>
<c:userShapes xmlns:c="http://schemas.openxmlformats.org/drawingml/2006/chart">
  <cdr:relSizeAnchor xmlns:cdr="http://schemas.openxmlformats.org/drawingml/2006/chartDrawing">
    <cdr:from>
      <cdr:x>0.43774</cdr:x>
      <cdr:y>0.44589</cdr:y>
    </cdr:from>
    <cdr:to>
      <cdr:x>0.58759</cdr:x>
      <cdr:y>0.6773</cdr:y>
    </cdr:to>
    <cdr:sp macro="" textlink="TH!$B$2">
      <cdr:nvSpPr>
        <cdr:cNvPr id="2" name="TextBox 1">
          <a:extLst xmlns:a="http://schemas.openxmlformats.org/drawingml/2006/main">
            <a:ext uri="{FF2B5EF4-FFF2-40B4-BE49-F238E27FC236}">
              <a16:creationId xmlns:a16="http://schemas.microsoft.com/office/drawing/2014/main" id="{BDBD5805-59C9-4B04-9C58-5E7850D3FB4D}"/>
            </a:ext>
          </a:extLst>
        </cdr:cNvPr>
        <cdr:cNvSpPr txBox="1"/>
      </cdr:nvSpPr>
      <cdr:spPr>
        <a:xfrm xmlns:a="http://schemas.openxmlformats.org/drawingml/2006/main">
          <a:off x="2277522" y="1861404"/>
          <a:ext cx="779663" cy="966032"/>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none" rtlCol="0" anchor="ctr"/>
        <a:lstStyle xmlns:a="http://schemas.openxmlformats.org/drawingml/2006/main"/>
        <a:p xmlns:a="http://schemas.openxmlformats.org/drawingml/2006/main">
          <a:pPr marL="0" indent="0" algn="ctr"/>
          <a:r>
            <a:rPr lang="en-US" sz="3600" b="1" i="0" u="none" strike="noStrike">
              <a:solidFill>
                <a:schemeClr val="bg2">
                  <a:lumMod val="10000"/>
                </a:schemeClr>
              </a:solidFill>
              <a:latin typeface="Arial Rounded MT Bold" panose="020F0704030504030204" pitchFamily="34" charset="0"/>
              <a:ea typeface="+mn-ea"/>
              <a:cs typeface="Calibri"/>
            </a:rPr>
            <a:t>90%</a:t>
          </a:r>
          <a:endParaRPr lang="de-AT" sz="3600" b="1" i="0" u="none" strike="noStrike">
            <a:solidFill>
              <a:schemeClr val="bg2">
                <a:lumMod val="10000"/>
              </a:schemeClr>
            </a:solidFill>
            <a:latin typeface="Arial Rounded MT Bold" panose="020F0704030504030204" pitchFamily="34" charset="0"/>
            <a:ea typeface="+mn-ea"/>
            <a:cs typeface="Calibri"/>
          </a:endParaRPr>
        </a:p>
      </cdr:txBody>
    </cdr:sp>
  </cdr:relSizeAnchor>
</c:userShapes>
</file>

<file path=xl/drawings/drawing101.xml><?xml version="1.0" encoding="utf-8"?>
<xdr:wsDr xmlns:xdr="http://schemas.openxmlformats.org/drawingml/2006/spreadsheetDrawing" xmlns:a="http://schemas.openxmlformats.org/drawingml/2006/main">
  <xdr:twoCellAnchor editAs="oneCell">
    <xdr:from>
      <xdr:col>1</xdr:col>
      <xdr:colOff>265348</xdr:colOff>
      <xdr:row>0</xdr:row>
      <xdr:rowOff>224423</xdr:rowOff>
    </xdr:from>
    <xdr:to>
      <xdr:col>1</xdr:col>
      <xdr:colOff>1630863</xdr:colOff>
      <xdr:row>0</xdr:row>
      <xdr:rowOff>1563454</xdr:rowOff>
    </xdr:to>
    <xdr:pic>
      <xdr:nvPicPr>
        <xdr:cNvPr id="2" name="2 Imagen" descr="logo-icc-300px.png">
          <a:extLst>
            <a:ext uri="{FF2B5EF4-FFF2-40B4-BE49-F238E27FC236}">
              <a16:creationId xmlns:a16="http://schemas.microsoft.com/office/drawing/2014/main" id="{00000000-0008-0000-1800-000002000000}"/>
            </a:ext>
          </a:extLst>
        </xdr:cNvPr>
        <xdr:cNvPicPr/>
      </xdr:nvPicPr>
      <xdr:blipFill>
        <a:blip xmlns:r="http://schemas.openxmlformats.org/officeDocument/2006/relationships" r:embed="rId1" cstate="print"/>
        <a:stretch>
          <a:fillRect/>
        </a:stretch>
      </xdr:blipFill>
      <xdr:spPr>
        <a:xfrm>
          <a:off x="265348" y="224423"/>
          <a:ext cx="1365515" cy="1323975"/>
        </a:xfrm>
        <a:prstGeom prst="rect">
          <a:avLst/>
        </a:prstGeom>
      </xdr:spPr>
    </xdr:pic>
    <xdr:clientData/>
  </xdr:twoCellAnchor>
  <xdr:twoCellAnchor editAs="oneCell">
    <xdr:from>
      <xdr:col>2</xdr:col>
      <xdr:colOff>99816</xdr:colOff>
      <xdr:row>0</xdr:row>
      <xdr:rowOff>226006</xdr:rowOff>
    </xdr:from>
    <xdr:to>
      <xdr:col>4</xdr:col>
      <xdr:colOff>361347</xdr:colOff>
      <xdr:row>0</xdr:row>
      <xdr:rowOff>1965345</xdr:rowOff>
    </xdr:to>
    <xdr:pic macro="[5]!Hoja17.Integración_PAA">
      <xdr:nvPicPr>
        <xdr:cNvPr id="3" name="Imagen 2">
          <a:hlinkClick xmlns:r="http://schemas.openxmlformats.org/officeDocument/2006/relationships" r:id="rId2"/>
          <a:extLst>
            <a:ext uri="{FF2B5EF4-FFF2-40B4-BE49-F238E27FC236}">
              <a16:creationId xmlns:a16="http://schemas.microsoft.com/office/drawing/2014/main" id="{00000000-0008-0000-1800-000003000000}"/>
            </a:ext>
          </a:extLst>
        </xdr:cNvPr>
        <xdr:cNvPicPr>
          <a:picLocks noChangeAspect="1"/>
        </xdr:cNvPicPr>
      </xdr:nvPicPr>
      <xdr:blipFill rotWithShape="1">
        <a:blip xmlns:r="http://schemas.openxmlformats.org/officeDocument/2006/relationships" r:embed="rId3"/>
        <a:srcRect l="4961"/>
        <a:stretch/>
      </xdr:blipFill>
      <xdr:spPr>
        <a:xfrm>
          <a:off x="1985766" y="226006"/>
          <a:ext cx="1785531" cy="1718138"/>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xdr:from>
      <xdr:col>2</xdr:col>
      <xdr:colOff>409574</xdr:colOff>
      <xdr:row>62</xdr:row>
      <xdr:rowOff>23812</xdr:rowOff>
    </xdr:from>
    <xdr:to>
      <xdr:col>6</xdr:col>
      <xdr:colOff>666749</xdr:colOff>
      <xdr:row>76</xdr:row>
      <xdr:rowOff>100012</xdr:rowOff>
    </xdr:to>
    <xdr:graphicFrame macro="">
      <xdr:nvGraphicFramePr>
        <xdr:cNvPr id="2" name="Gráfico 1">
          <a:extLst>
            <a:ext uri="{FF2B5EF4-FFF2-40B4-BE49-F238E27FC236}">
              <a16:creationId xmlns:a16="http://schemas.microsoft.com/office/drawing/2014/main" id="{A15F26C5-A245-4369-9912-C44E673E74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471487</xdr:colOff>
      <xdr:row>81</xdr:row>
      <xdr:rowOff>14287</xdr:rowOff>
    </xdr:from>
    <xdr:to>
      <xdr:col>5</xdr:col>
      <xdr:colOff>423862</xdr:colOff>
      <xdr:row>95</xdr:row>
      <xdr:rowOff>90487</xdr:rowOff>
    </xdr:to>
    <xdr:graphicFrame macro="">
      <xdr:nvGraphicFramePr>
        <xdr:cNvPr id="3" name="Gráfico 2">
          <a:extLst>
            <a:ext uri="{FF2B5EF4-FFF2-40B4-BE49-F238E27FC236}">
              <a16:creationId xmlns:a16="http://schemas.microsoft.com/office/drawing/2014/main" id="{A6CD35EA-3F6C-4F92-98A4-C81D8F0E7B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490537</xdr:colOff>
      <xdr:row>100</xdr:row>
      <xdr:rowOff>23812</xdr:rowOff>
    </xdr:from>
    <xdr:to>
      <xdr:col>5</xdr:col>
      <xdr:colOff>442912</xdr:colOff>
      <xdr:row>114</xdr:row>
      <xdr:rowOff>100012</xdr:rowOff>
    </xdr:to>
    <xdr:graphicFrame macro="">
      <xdr:nvGraphicFramePr>
        <xdr:cNvPr id="4" name="Gráfico 3">
          <a:extLst>
            <a:ext uri="{FF2B5EF4-FFF2-40B4-BE49-F238E27FC236}">
              <a16:creationId xmlns:a16="http://schemas.microsoft.com/office/drawing/2014/main" id="{E6998814-07E7-45E0-9A2B-4B5A6839D4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576262</xdr:colOff>
      <xdr:row>119</xdr:row>
      <xdr:rowOff>14287</xdr:rowOff>
    </xdr:from>
    <xdr:to>
      <xdr:col>5</xdr:col>
      <xdr:colOff>528637</xdr:colOff>
      <xdr:row>133</xdr:row>
      <xdr:rowOff>90487</xdr:rowOff>
    </xdr:to>
    <xdr:graphicFrame macro="">
      <xdr:nvGraphicFramePr>
        <xdr:cNvPr id="5" name="Gráfico 4">
          <a:extLst>
            <a:ext uri="{FF2B5EF4-FFF2-40B4-BE49-F238E27FC236}">
              <a16:creationId xmlns:a16="http://schemas.microsoft.com/office/drawing/2014/main" id="{8EDD78F7-A91D-4560-A49D-86B1960204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752475</xdr:colOff>
      <xdr:row>1</xdr:row>
      <xdr:rowOff>185737</xdr:rowOff>
    </xdr:from>
    <xdr:to>
      <xdr:col>18</xdr:col>
      <xdr:colOff>56475</xdr:colOff>
      <xdr:row>20</xdr:row>
      <xdr:rowOff>166237</xdr:rowOff>
    </xdr:to>
    <xdr:graphicFrame macro="">
      <xdr:nvGraphicFramePr>
        <xdr:cNvPr id="6" name="Gráfico 5">
          <a:extLst>
            <a:ext uri="{FF2B5EF4-FFF2-40B4-BE49-F238E27FC236}">
              <a16:creationId xmlns:a16="http://schemas.microsoft.com/office/drawing/2014/main" id="{6657E8F5-CE25-4EA1-AF35-F89F65A694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26</xdr:col>
      <xdr:colOff>38100</xdr:colOff>
      <xdr:row>2</xdr:row>
      <xdr:rowOff>14287</xdr:rowOff>
    </xdr:from>
    <xdr:to>
      <xdr:col>33</xdr:col>
      <xdr:colOff>104100</xdr:colOff>
      <xdr:row>20</xdr:row>
      <xdr:rowOff>185287</xdr:rowOff>
    </xdr:to>
    <xdr:graphicFrame macro="">
      <xdr:nvGraphicFramePr>
        <xdr:cNvPr id="7" name="Gráfico 6">
          <a:extLst>
            <a:ext uri="{FF2B5EF4-FFF2-40B4-BE49-F238E27FC236}">
              <a16:creationId xmlns:a16="http://schemas.microsoft.com/office/drawing/2014/main" id="{9F6BBAAB-4376-4B11-9F8F-9691DF07D4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371475</xdr:colOff>
      <xdr:row>1</xdr:row>
      <xdr:rowOff>176212</xdr:rowOff>
    </xdr:from>
    <xdr:to>
      <xdr:col>25</xdr:col>
      <xdr:colOff>437475</xdr:colOff>
      <xdr:row>20</xdr:row>
      <xdr:rowOff>156712</xdr:rowOff>
    </xdr:to>
    <xdr:graphicFrame macro="">
      <xdr:nvGraphicFramePr>
        <xdr:cNvPr id="8" name="Gráfico 7">
          <a:extLst>
            <a:ext uri="{FF2B5EF4-FFF2-40B4-BE49-F238E27FC236}">
              <a16:creationId xmlns:a16="http://schemas.microsoft.com/office/drawing/2014/main" id="{42EDFE99-A43B-40B9-8701-EFC36817D8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257175</xdr:colOff>
      <xdr:row>22</xdr:row>
      <xdr:rowOff>61912</xdr:rowOff>
    </xdr:from>
    <xdr:to>
      <xdr:col>18</xdr:col>
      <xdr:colOff>323175</xdr:colOff>
      <xdr:row>41</xdr:row>
      <xdr:rowOff>42412</xdr:rowOff>
    </xdr:to>
    <xdr:graphicFrame macro="">
      <xdr:nvGraphicFramePr>
        <xdr:cNvPr id="9" name="Gráfico 8">
          <a:extLst>
            <a:ext uri="{FF2B5EF4-FFF2-40B4-BE49-F238E27FC236}">
              <a16:creationId xmlns:a16="http://schemas.microsoft.com/office/drawing/2014/main" id="{F3D2973A-452C-4CDA-A867-2DB82DCCC9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371473</xdr:colOff>
      <xdr:row>21</xdr:row>
      <xdr:rowOff>182335</xdr:rowOff>
    </xdr:from>
    <xdr:to>
      <xdr:col>25</xdr:col>
      <xdr:colOff>437473</xdr:colOff>
      <xdr:row>40</xdr:row>
      <xdr:rowOff>162835</xdr:rowOff>
    </xdr:to>
    <xdr:graphicFrame macro="">
      <xdr:nvGraphicFramePr>
        <xdr:cNvPr id="10" name="Gráfico 9">
          <a:extLst>
            <a:ext uri="{FF2B5EF4-FFF2-40B4-BE49-F238E27FC236}">
              <a16:creationId xmlns:a16="http://schemas.microsoft.com/office/drawing/2014/main" id="{6289B8B5-2AE7-4752-A63A-8DC54CFB72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38100</xdr:colOff>
      <xdr:row>21</xdr:row>
      <xdr:rowOff>171450</xdr:rowOff>
    </xdr:from>
    <xdr:to>
      <xdr:col>33</xdr:col>
      <xdr:colOff>104100</xdr:colOff>
      <xdr:row>40</xdr:row>
      <xdr:rowOff>151950</xdr:rowOff>
    </xdr:to>
    <xdr:graphicFrame macro="">
      <xdr:nvGraphicFramePr>
        <xdr:cNvPr id="11" name="Gráfico 10">
          <a:extLst>
            <a:ext uri="{FF2B5EF4-FFF2-40B4-BE49-F238E27FC236}">
              <a16:creationId xmlns:a16="http://schemas.microsoft.com/office/drawing/2014/main" id="{E76B43C5-82A2-4EBD-BF45-3BEDAAB5A1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695325</xdr:colOff>
      <xdr:row>42</xdr:row>
      <xdr:rowOff>4762</xdr:rowOff>
    </xdr:from>
    <xdr:to>
      <xdr:col>17</xdr:col>
      <xdr:colOff>761325</xdr:colOff>
      <xdr:row>60</xdr:row>
      <xdr:rowOff>175762</xdr:rowOff>
    </xdr:to>
    <xdr:graphicFrame macro="">
      <xdr:nvGraphicFramePr>
        <xdr:cNvPr id="12" name="Gráfico 11">
          <a:extLst>
            <a:ext uri="{FF2B5EF4-FFF2-40B4-BE49-F238E27FC236}">
              <a16:creationId xmlns:a16="http://schemas.microsoft.com/office/drawing/2014/main" id="{E31ACCE6-0435-450A-9475-4495C92E6D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18</xdr:col>
      <xdr:colOff>390525</xdr:colOff>
      <xdr:row>42</xdr:row>
      <xdr:rowOff>4762</xdr:rowOff>
    </xdr:from>
    <xdr:to>
      <xdr:col>25</xdr:col>
      <xdr:colOff>456525</xdr:colOff>
      <xdr:row>60</xdr:row>
      <xdr:rowOff>175762</xdr:rowOff>
    </xdr:to>
    <xdr:graphicFrame macro="">
      <xdr:nvGraphicFramePr>
        <xdr:cNvPr id="13" name="Gráfico 12">
          <a:extLst>
            <a:ext uri="{FF2B5EF4-FFF2-40B4-BE49-F238E27FC236}">
              <a16:creationId xmlns:a16="http://schemas.microsoft.com/office/drawing/2014/main" id="{FE1F390C-2B40-4D80-8C37-FC66E900B6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723900</xdr:colOff>
      <xdr:row>42</xdr:row>
      <xdr:rowOff>14287</xdr:rowOff>
    </xdr:from>
    <xdr:to>
      <xdr:col>33</xdr:col>
      <xdr:colOff>27900</xdr:colOff>
      <xdr:row>60</xdr:row>
      <xdr:rowOff>185287</xdr:rowOff>
    </xdr:to>
    <xdr:graphicFrame macro="">
      <xdr:nvGraphicFramePr>
        <xdr:cNvPr id="14" name="Gráfico 13">
          <a:extLst>
            <a:ext uri="{FF2B5EF4-FFF2-40B4-BE49-F238E27FC236}">
              <a16:creationId xmlns:a16="http://schemas.microsoft.com/office/drawing/2014/main" id="{1C23DD5C-E3B8-4171-BCDD-1DB0F4FB1F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752475</xdr:colOff>
      <xdr:row>61</xdr:row>
      <xdr:rowOff>185737</xdr:rowOff>
    </xdr:from>
    <xdr:to>
      <xdr:col>18</xdr:col>
      <xdr:colOff>56475</xdr:colOff>
      <xdr:row>80</xdr:row>
      <xdr:rowOff>166237</xdr:rowOff>
    </xdr:to>
    <xdr:graphicFrame macro="">
      <xdr:nvGraphicFramePr>
        <xdr:cNvPr id="16" name="Gráfico 15">
          <a:extLst>
            <a:ext uri="{FF2B5EF4-FFF2-40B4-BE49-F238E27FC236}">
              <a16:creationId xmlns:a16="http://schemas.microsoft.com/office/drawing/2014/main" id="{8E741C52-DD84-4C3D-A8BB-B856F8A1EC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18</xdr:col>
      <xdr:colOff>429078</xdr:colOff>
      <xdr:row>62</xdr:row>
      <xdr:rowOff>26079</xdr:rowOff>
    </xdr:from>
    <xdr:to>
      <xdr:col>25</xdr:col>
      <xdr:colOff>495078</xdr:colOff>
      <xdr:row>81</xdr:row>
      <xdr:rowOff>6579</xdr:rowOff>
    </xdr:to>
    <xdr:graphicFrame macro="">
      <xdr:nvGraphicFramePr>
        <xdr:cNvPr id="17" name="Gráfico 16">
          <a:extLst>
            <a:ext uri="{FF2B5EF4-FFF2-40B4-BE49-F238E27FC236}">
              <a16:creationId xmlns:a16="http://schemas.microsoft.com/office/drawing/2014/main" id="{50988462-B5C6-4C2C-AE1E-C292CA463B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17235</xdr:colOff>
      <xdr:row>62</xdr:row>
      <xdr:rowOff>2040</xdr:rowOff>
    </xdr:from>
    <xdr:to>
      <xdr:col>33</xdr:col>
      <xdr:colOff>83235</xdr:colOff>
      <xdr:row>80</xdr:row>
      <xdr:rowOff>173040</xdr:rowOff>
    </xdr:to>
    <xdr:graphicFrame macro="">
      <xdr:nvGraphicFramePr>
        <xdr:cNvPr id="18" name="Gráfico 17">
          <a:extLst>
            <a:ext uri="{FF2B5EF4-FFF2-40B4-BE49-F238E27FC236}">
              <a16:creationId xmlns:a16="http://schemas.microsoft.com/office/drawing/2014/main" id="{0410C690-6372-4133-85EB-0224A9F43E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713543</xdr:colOff>
      <xdr:row>82</xdr:row>
      <xdr:rowOff>15628</xdr:rowOff>
    </xdr:from>
    <xdr:to>
      <xdr:col>18</xdr:col>
      <xdr:colOff>17543</xdr:colOff>
      <xdr:row>100</xdr:row>
      <xdr:rowOff>186628</xdr:rowOff>
    </xdr:to>
    <xdr:graphicFrame macro="">
      <xdr:nvGraphicFramePr>
        <xdr:cNvPr id="19" name="Gráfico 18">
          <a:extLst>
            <a:ext uri="{FF2B5EF4-FFF2-40B4-BE49-F238E27FC236}">
              <a16:creationId xmlns:a16="http://schemas.microsoft.com/office/drawing/2014/main" id="{941F72CC-92BE-48EA-AD03-EDFDB12189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18</xdr:col>
      <xdr:colOff>483052</xdr:colOff>
      <xdr:row>81</xdr:row>
      <xdr:rowOff>181106</xdr:rowOff>
    </xdr:from>
    <xdr:to>
      <xdr:col>25</xdr:col>
      <xdr:colOff>549052</xdr:colOff>
      <xdr:row>100</xdr:row>
      <xdr:rowOff>161606</xdr:rowOff>
    </xdr:to>
    <xdr:graphicFrame macro="">
      <xdr:nvGraphicFramePr>
        <xdr:cNvPr id="20" name="Gráfico 19">
          <a:extLst>
            <a:ext uri="{FF2B5EF4-FFF2-40B4-BE49-F238E27FC236}">
              <a16:creationId xmlns:a16="http://schemas.microsoft.com/office/drawing/2014/main" id="{BEABB49B-5511-4189-B377-87204D85F0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26</xdr:col>
      <xdr:colOff>31070</xdr:colOff>
      <xdr:row>81</xdr:row>
      <xdr:rowOff>173206</xdr:rowOff>
    </xdr:from>
    <xdr:to>
      <xdr:col>33</xdr:col>
      <xdr:colOff>97070</xdr:colOff>
      <xdr:row>100</xdr:row>
      <xdr:rowOff>153706</xdr:rowOff>
    </xdr:to>
    <xdr:graphicFrame macro="">
      <xdr:nvGraphicFramePr>
        <xdr:cNvPr id="21" name="Gráfico 20">
          <a:extLst>
            <a:ext uri="{FF2B5EF4-FFF2-40B4-BE49-F238E27FC236}">
              <a16:creationId xmlns:a16="http://schemas.microsoft.com/office/drawing/2014/main" id="{D287C89D-EE30-406A-A533-9FC134D206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10</xdr:col>
      <xdr:colOff>736864</xdr:colOff>
      <xdr:row>102</xdr:row>
      <xdr:rowOff>43448</xdr:rowOff>
    </xdr:from>
    <xdr:to>
      <xdr:col>18</xdr:col>
      <xdr:colOff>40864</xdr:colOff>
      <xdr:row>121</xdr:row>
      <xdr:rowOff>23948</xdr:rowOff>
    </xdr:to>
    <xdr:graphicFrame macro="">
      <xdr:nvGraphicFramePr>
        <xdr:cNvPr id="22" name="Gráfico 21">
          <a:extLst>
            <a:ext uri="{FF2B5EF4-FFF2-40B4-BE49-F238E27FC236}">
              <a16:creationId xmlns:a16="http://schemas.microsoft.com/office/drawing/2014/main" id="{F295DAF4-3A4D-47BC-A44D-26B71977B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18</xdr:col>
      <xdr:colOff>545986</xdr:colOff>
      <xdr:row>101</xdr:row>
      <xdr:rowOff>185454</xdr:rowOff>
    </xdr:from>
    <xdr:to>
      <xdr:col>25</xdr:col>
      <xdr:colOff>611986</xdr:colOff>
      <xdr:row>120</xdr:row>
      <xdr:rowOff>165954</xdr:rowOff>
    </xdr:to>
    <xdr:graphicFrame macro="">
      <xdr:nvGraphicFramePr>
        <xdr:cNvPr id="23" name="Gráfico 22">
          <a:extLst>
            <a:ext uri="{FF2B5EF4-FFF2-40B4-BE49-F238E27FC236}">
              <a16:creationId xmlns:a16="http://schemas.microsoft.com/office/drawing/2014/main" id="{4D32AF95-9E85-43C4-92CA-4669FB106D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26</xdr:col>
      <xdr:colOff>76236</xdr:colOff>
      <xdr:row>102</xdr:row>
      <xdr:rowOff>33392</xdr:rowOff>
    </xdr:from>
    <xdr:to>
      <xdr:col>33</xdr:col>
      <xdr:colOff>142236</xdr:colOff>
      <xdr:row>121</xdr:row>
      <xdr:rowOff>13892</xdr:rowOff>
    </xdr:to>
    <xdr:graphicFrame macro="">
      <xdr:nvGraphicFramePr>
        <xdr:cNvPr id="24" name="Gráfico 23">
          <a:extLst>
            <a:ext uri="{FF2B5EF4-FFF2-40B4-BE49-F238E27FC236}">
              <a16:creationId xmlns:a16="http://schemas.microsoft.com/office/drawing/2014/main" id="{60D823D6-DD7B-4DC0-B767-447DD9BBA4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xdr:col>
      <xdr:colOff>680357</xdr:colOff>
      <xdr:row>135</xdr:row>
      <xdr:rowOff>0</xdr:rowOff>
    </xdr:from>
    <xdr:to>
      <xdr:col>5</xdr:col>
      <xdr:colOff>632732</xdr:colOff>
      <xdr:row>149</xdr:row>
      <xdr:rowOff>76200</xdr:rowOff>
    </xdr:to>
    <xdr:graphicFrame macro="">
      <xdr:nvGraphicFramePr>
        <xdr:cNvPr id="25" name="Gráfico 24">
          <a:extLst>
            <a:ext uri="{FF2B5EF4-FFF2-40B4-BE49-F238E27FC236}">
              <a16:creationId xmlns:a16="http://schemas.microsoft.com/office/drawing/2014/main" id="{4A3E2FDD-5B8E-4F7D-BE07-48F2C02AA7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11</xdr:col>
      <xdr:colOff>9525</xdr:colOff>
      <xdr:row>121</xdr:row>
      <xdr:rowOff>180975</xdr:rowOff>
    </xdr:from>
    <xdr:to>
      <xdr:col>18</xdr:col>
      <xdr:colOff>75525</xdr:colOff>
      <xdr:row>140</xdr:row>
      <xdr:rowOff>161475</xdr:rowOff>
    </xdr:to>
    <xdr:graphicFrame macro="">
      <xdr:nvGraphicFramePr>
        <xdr:cNvPr id="26" name="Gráfico 25">
          <a:extLst>
            <a:ext uri="{FF2B5EF4-FFF2-40B4-BE49-F238E27FC236}">
              <a16:creationId xmlns:a16="http://schemas.microsoft.com/office/drawing/2014/main" id="{BE4231CD-5D78-4B3D-A55F-9EA9FB494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3</xdr:col>
      <xdr:colOff>227734</xdr:colOff>
      <xdr:row>0</xdr:row>
      <xdr:rowOff>1</xdr:rowOff>
    </xdr:from>
    <xdr:to>
      <xdr:col>9</xdr:col>
      <xdr:colOff>593146</xdr:colOff>
      <xdr:row>25</xdr:row>
      <xdr:rowOff>174626</xdr:rowOff>
    </xdr:to>
    <xdr:graphicFrame macro="">
      <xdr:nvGraphicFramePr>
        <xdr:cNvPr id="2" name="Chart 1">
          <a:extLst>
            <a:ext uri="{FF2B5EF4-FFF2-40B4-BE49-F238E27FC236}">
              <a16:creationId xmlns:a16="http://schemas.microsoft.com/office/drawing/2014/main" id="{9D81C6E6-BF01-40C8-9CD1-96B2835D30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31750</xdr:colOff>
      <xdr:row>52</xdr:row>
      <xdr:rowOff>127000</xdr:rowOff>
    </xdr:from>
    <xdr:to>
      <xdr:col>9</xdr:col>
      <xdr:colOff>746412</xdr:colOff>
      <xdr:row>72</xdr:row>
      <xdr:rowOff>145184</xdr:rowOff>
    </xdr:to>
    <xdr:graphicFrame macro="">
      <xdr:nvGraphicFramePr>
        <xdr:cNvPr id="5" name="Chart 1">
          <a:extLst>
            <a:ext uri="{FF2B5EF4-FFF2-40B4-BE49-F238E27FC236}">
              <a16:creationId xmlns:a16="http://schemas.microsoft.com/office/drawing/2014/main" id="{DA752A8D-5F0E-44E1-B5ED-94F3185714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31750</xdr:colOff>
      <xdr:row>77</xdr:row>
      <xdr:rowOff>127000</xdr:rowOff>
    </xdr:from>
    <xdr:to>
      <xdr:col>9</xdr:col>
      <xdr:colOff>746412</xdr:colOff>
      <xdr:row>97</xdr:row>
      <xdr:rowOff>145184</xdr:rowOff>
    </xdr:to>
    <xdr:graphicFrame macro="">
      <xdr:nvGraphicFramePr>
        <xdr:cNvPr id="6" name="Chart 1">
          <a:extLst>
            <a:ext uri="{FF2B5EF4-FFF2-40B4-BE49-F238E27FC236}">
              <a16:creationId xmlns:a16="http://schemas.microsoft.com/office/drawing/2014/main" id="{768A2236-4D19-4218-A848-8A21C30B8F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31750</xdr:colOff>
      <xdr:row>103</xdr:row>
      <xdr:rowOff>127000</xdr:rowOff>
    </xdr:from>
    <xdr:to>
      <xdr:col>9</xdr:col>
      <xdr:colOff>746412</xdr:colOff>
      <xdr:row>123</xdr:row>
      <xdr:rowOff>145184</xdr:rowOff>
    </xdr:to>
    <xdr:graphicFrame macro="">
      <xdr:nvGraphicFramePr>
        <xdr:cNvPr id="7" name="Chart 1">
          <a:extLst>
            <a:ext uri="{FF2B5EF4-FFF2-40B4-BE49-F238E27FC236}">
              <a16:creationId xmlns:a16="http://schemas.microsoft.com/office/drawing/2014/main" id="{0311C320-5FB2-4075-BDA0-3F23A70B07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227734</xdr:colOff>
      <xdr:row>27</xdr:row>
      <xdr:rowOff>2</xdr:rowOff>
    </xdr:from>
    <xdr:to>
      <xdr:col>9</xdr:col>
      <xdr:colOff>593146</xdr:colOff>
      <xdr:row>48</xdr:row>
      <xdr:rowOff>0</xdr:rowOff>
    </xdr:to>
    <xdr:graphicFrame macro="">
      <xdr:nvGraphicFramePr>
        <xdr:cNvPr id="8" name="Chart 1">
          <a:extLst>
            <a:ext uri="{FF2B5EF4-FFF2-40B4-BE49-F238E27FC236}">
              <a16:creationId xmlns:a16="http://schemas.microsoft.com/office/drawing/2014/main" id="{4FBCC54C-9D94-47AA-9682-472F9C0B83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0</xdr:colOff>
      <xdr:row>78</xdr:row>
      <xdr:rowOff>0</xdr:rowOff>
    </xdr:from>
    <xdr:to>
      <xdr:col>19</xdr:col>
      <xdr:colOff>714662</xdr:colOff>
      <xdr:row>98</xdr:row>
      <xdr:rowOff>18184</xdr:rowOff>
    </xdr:to>
    <xdr:graphicFrame macro="">
      <xdr:nvGraphicFramePr>
        <xdr:cNvPr id="9" name="Chart 1">
          <a:extLst>
            <a:ext uri="{FF2B5EF4-FFF2-40B4-BE49-F238E27FC236}">
              <a16:creationId xmlns:a16="http://schemas.microsoft.com/office/drawing/2014/main" id="{A72A42E1-B8F1-4746-B504-A3833E71EF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04.xml><?xml version="1.0" encoding="utf-8"?>
<c:userShapes xmlns:c="http://schemas.openxmlformats.org/drawingml/2006/chart">
  <cdr:relSizeAnchor xmlns:cdr="http://schemas.openxmlformats.org/drawingml/2006/chartDrawing">
    <cdr:from>
      <cdr:x>0.43774</cdr:x>
      <cdr:y>0.44589</cdr:y>
    </cdr:from>
    <cdr:to>
      <cdr:x>0.58759</cdr:x>
      <cdr:y>0.6773</cdr:y>
    </cdr:to>
    <cdr:sp macro="" textlink="ORG!$B$2">
      <cdr:nvSpPr>
        <cdr:cNvPr id="2" name="TextBox 1">
          <a:extLst xmlns:a="http://schemas.openxmlformats.org/drawingml/2006/main">
            <a:ext uri="{FF2B5EF4-FFF2-40B4-BE49-F238E27FC236}">
              <a16:creationId xmlns:a16="http://schemas.microsoft.com/office/drawing/2014/main" id="{BDBD5805-59C9-4B04-9C58-5E7850D3FB4D}"/>
            </a:ext>
          </a:extLst>
        </cdr:cNvPr>
        <cdr:cNvSpPr txBox="1"/>
      </cdr:nvSpPr>
      <cdr:spPr>
        <a:xfrm xmlns:a="http://schemas.openxmlformats.org/drawingml/2006/main">
          <a:off x="2277522" y="1861404"/>
          <a:ext cx="779663" cy="966032"/>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none" rtlCol="0" anchor="ctr"/>
        <a:lstStyle xmlns:a="http://schemas.openxmlformats.org/drawingml/2006/main"/>
        <a:p xmlns:a="http://schemas.openxmlformats.org/drawingml/2006/main">
          <a:pPr marL="0" indent="0" algn="ctr"/>
          <a:r>
            <a:rPr lang="en-US" sz="3600" b="1" i="0" u="none" strike="noStrike">
              <a:solidFill>
                <a:schemeClr val="bg2">
                  <a:lumMod val="10000"/>
                </a:schemeClr>
              </a:solidFill>
              <a:latin typeface="Arial Rounded MT Bold" panose="020F0704030504030204" pitchFamily="34" charset="0"/>
              <a:ea typeface="+mn-ea"/>
              <a:cs typeface="Calibri"/>
            </a:rPr>
            <a:t>45%</a:t>
          </a:r>
          <a:endParaRPr lang="de-AT" sz="3600" b="1" i="0" u="none" strike="noStrike">
            <a:solidFill>
              <a:schemeClr val="bg2">
                <a:lumMod val="10000"/>
              </a:schemeClr>
            </a:solidFill>
            <a:latin typeface="Arial Rounded MT Bold" panose="020F0704030504030204" pitchFamily="34" charset="0"/>
            <a:ea typeface="+mn-ea"/>
            <a:cs typeface="Calibri"/>
          </a:endParaRPr>
        </a:p>
      </cdr:txBody>
    </cdr:sp>
  </cdr:relSizeAnchor>
</c:userShapes>
</file>

<file path=xl/drawings/drawing105.xml><?xml version="1.0" encoding="utf-8"?>
<c:userShapes xmlns:c="http://schemas.openxmlformats.org/drawingml/2006/chart">
  <cdr:relSizeAnchor xmlns:cdr="http://schemas.openxmlformats.org/drawingml/2006/chartDrawing">
    <cdr:from>
      <cdr:x>0.43774</cdr:x>
      <cdr:y>0.44589</cdr:y>
    </cdr:from>
    <cdr:to>
      <cdr:x>0.58759</cdr:x>
      <cdr:y>0.6773</cdr:y>
    </cdr:to>
    <cdr:sp macro="" textlink="ORG!$B$2">
      <cdr:nvSpPr>
        <cdr:cNvPr id="2" name="TextBox 1">
          <a:extLst xmlns:a="http://schemas.openxmlformats.org/drawingml/2006/main">
            <a:ext uri="{FF2B5EF4-FFF2-40B4-BE49-F238E27FC236}">
              <a16:creationId xmlns:a16="http://schemas.microsoft.com/office/drawing/2014/main" id="{BDBD5805-59C9-4B04-9C58-5E7850D3FB4D}"/>
            </a:ext>
          </a:extLst>
        </cdr:cNvPr>
        <cdr:cNvSpPr txBox="1"/>
      </cdr:nvSpPr>
      <cdr:spPr>
        <a:xfrm xmlns:a="http://schemas.openxmlformats.org/drawingml/2006/main">
          <a:off x="2277522" y="1861404"/>
          <a:ext cx="779663" cy="966032"/>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none" rtlCol="0" anchor="ctr"/>
        <a:lstStyle xmlns:a="http://schemas.openxmlformats.org/drawingml/2006/main"/>
        <a:p xmlns:a="http://schemas.openxmlformats.org/drawingml/2006/main">
          <a:pPr marL="0" indent="0" algn="ctr"/>
          <a:r>
            <a:rPr lang="en-US" sz="3600" b="1" i="0" u="none" strike="noStrike">
              <a:solidFill>
                <a:schemeClr val="bg2">
                  <a:lumMod val="10000"/>
                </a:schemeClr>
              </a:solidFill>
              <a:latin typeface="Arial Rounded MT Bold" panose="020F0704030504030204" pitchFamily="34" charset="0"/>
              <a:ea typeface="+mn-ea"/>
              <a:cs typeface="Calibri"/>
            </a:rPr>
            <a:t>33%</a:t>
          </a:r>
          <a:endParaRPr lang="de-AT" sz="3600" b="1" i="0" u="none" strike="noStrike">
            <a:solidFill>
              <a:schemeClr val="bg2">
                <a:lumMod val="10000"/>
              </a:schemeClr>
            </a:solidFill>
            <a:latin typeface="Arial Rounded MT Bold" panose="020F0704030504030204" pitchFamily="34" charset="0"/>
            <a:ea typeface="+mn-ea"/>
            <a:cs typeface="Calibri"/>
          </a:endParaRPr>
        </a:p>
      </cdr:txBody>
    </cdr:sp>
  </cdr:relSizeAnchor>
</c:userShapes>
</file>

<file path=xl/drawings/drawing106.xml><?xml version="1.0" encoding="utf-8"?>
<c:userShapes xmlns:c="http://schemas.openxmlformats.org/drawingml/2006/chart">
  <cdr:relSizeAnchor xmlns:cdr="http://schemas.openxmlformats.org/drawingml/2006/chartDrawing">
    <cdr:from>
      <cdr:x>0.43774</cdr:x>
      <cdr:y>0.44589</cdr:y>
    </cdr:from>
    <cdr:to>
      <cdr:x>0.58759</cdr:x>
      <cdr:y>0.6773</cdr:y>
    </cdr:to>
    <cdr:sp macro="" textlink="ORG!$B$2">
      <cdr:nvSpPr>
        <cdr:cNvPr id="2" name="TextBox 1">
          <a:extLst xmlns:a="http://schemas.openxmlformats.org/drawingml/2006/main">
            <a:ext uri="{FF2B5EF4-FFF2-40B4-BE49-F238E27FC236}">
              <a16:creationId xmlns:a16="http://schemas.microsoft.com/office/drawing/2014/main" id="{BDBD5805-59C9-4B04-9C58-5E7850D3FB4D}"/>
            </a:ext>
          </a:extLst>
        </cdr:cNvPr>
        <cdr:cNvSpPr txBox="1"/>
      </cdr:nvSpPr>
      <cdr:spPr>
        <a:xfrm xmlns:a="http://schemas.openxmlformats.org/drawingml/2006/main">
          <a:off x="2277522" y="1861404"/>
          <a:ext cx="779663" cy="966032"/>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none" rtlCol="0" anchor="ctr"/>
        <a:lstStyle xmlns:a="http://schemas.openxmlformats.org/drawingml/2006/main"/>
        <a:p xmlns:a="http://schemas.openxmlformats.org/drawingml/2006/main">
          <a:pPr marL="0" indent="0" algn="ctr"/>
          <a:r>
            <a:rPr lang="en-US" sz="3600" b="1" i="0" u="none" strike="noStrike">
              <a:solidFill>
                <a:schemeClr val="bg2">
                  <a:lumMod val="10000"/>
                </a:schemeClr>
              </a:solidFill>
              <a:latin typeface="Arial Rounded MT Bold" panose="020F0704030504030204" pitchFamily="34" charset="0"/>
              <a:ea typeface="+mn-ea"/>
              <a:cs typeface="Calibri"/>
            </a:rPr>
            <a:t>39%</a:t>
          </a:r>
          <a:endParaRPr lang="de-AT" sz="3600" b="1" i="0" u="none" strike="noStrike">
            <a:solidFill>
              <a:schemeClr val="bg2">
                <a:lumMod val="10000"/>
              </a:schemeClr>
            </a:solidFill>
            <a:latin typeface="Arial Rounded MT Bold" panose="020F0704030504030204" pitchFamily="34" charset="0"/>
            <a:ea typeface="+mn-ea"/>
            <a:cs typeface="Calibri"/>
          </a:endParaRPr>
        </a:p>
      </cdr:txBody>
    </cdr:sp>
  </cdr:relSizeAnchor>
</c:userShapes>
</file>

<file path=xl/drawings/drawing107.xml><?xml version="1.0" encoding="utf-8"?>
<c:userShapes xmlns:c="http://schemas.openxmlformats.org/drawingml/2006/chart">
  <cdr:relSizeAnchor xmlns:cdr="http://schemas.openxmlformats.org/drawingml/2006/chartDrawing">
    <cdr:from>
      <cdr:x>0.43774</cdr:x>
      <cdr:y>0.44589</cdr:y>
    </cdr:from>
    <cdr:to>
      <cdr:x>0.58759</cdr:x>
      <cdr:y>0.6773</cdr:y>
    </cdr:to>
    <cdr:sp macro="" textlink="ORG!$B$2">
      <cdr:nvSpPr>
        <cdr:cNvPr id="2" name="TextBox 1">
          <a:extLst xmlns:a="http://schemas.openxmlformats.org/drawingml/2006/main">
            <a:ext uri="{FF2B5EF4-FFF2-40B4-BE49-F238E27FC236}">
              <a16:creationId xmlns:a16="http://schemas.microsoft.com/office/drawing/2014/main" id="{BDBD5805-59C9-4B04-9C58-5E7850D3FB4D}"/>
            </a:ext>
          </a:extLst>
        </cdr:cNvPr>
        <cdr:cNvSpPr txBox="1"/>
      </cdr:nvSpPr>
      <cdr:spPr>
        <a:xfrm xmlns:a="http://schemas.openxmlformats.org/drawingml/2006/main">
          <a:off x="2277522" y="1861404"/>
          <a:ext cx="779663" cy="966032"/>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none" rtlCol="0" anchor="ctr"/>
        <a:lstStyle xmlns:a="http://schemas.openxmlformats.org/drawingml/2006/main"/>
        <a:p xmlns:a="http://schemas.openxmlformats.org/drawingml/2006/main">
          <a:pPr marL="0" indent="0" algn="ctr"/>
          <a:r>
            <a:rPr lang="en-US" sz="3600" b="1" i="0" u="none" strike="noStrike">
              <a:solidFill>
                <a:schemeClr val="bg2">
                  <a:lumMod val="10000"/>
                </a:schemeClr>
              </a:solidFill>
              <a:latin typeface="Arial Rounded MT Bold" panose="020F0704030504030204" pitchFamily="34" charset="0"/>
              <a:ea typeface="+mn-ea"/>
              <a:cs typeface="Calibri"/>
            </a:rPr>
            <a:t>49%</a:t>
          </a:r>
          <a:endParaRPr lang="de-AT" sz="3600" b="1" i="0" u="none" strike="noStrike">
            <a:solidFill>
              <a:schemeClr val="bg2">
                <a:lumMod val="10000"/>
              </a:schemeClr>
            </a:solidFill>
            <a:latin typeface="Arial Rounded MT Bold" panose="020F0704030504030204" pitchFamily="34" charset="0"/>
            <a:ea typeface="+mn-ea"/>
            <a:cs typeface="Calibri"/>
          </a:endParaRPr>
        </a:p>
      </cdr:txBody>
    </cdr:sp>
  </cdr:relSizeAnchor>
</c:userShapes>
</file>

<file path=xl/drawings/drawing108.xml><?xml version="1.0" encoding="utf-8"?>
<c:userShapes xmlns:c="http://schemas.openxmlformats.org/drawingml/2006/chart">
  <cdr:relSizeAnchor xmlns:cdr="http://schemas.openxmlformats.org/drawingml/2006/chartDrawing">
    <cdr:from>
      <cdr:x>0.43774</cdr:x>
      <cdr:y>0.44589</cdr:y>
    </cdr:from>
    <cdr:to>
      <cdr:x>0.58759</cdr:x>
      <cdr:y>0.6773</cdr:y>
    </cdr:to>
    <cdr:sp macro="" textlink="ORG!$B$2">
      <cdr:nvSpPr>
        <cdr:cNvPr id="2" name="TextBox 1">
          <a:extLst xmlns:a="http://schemas.openxmlformats.org/drawingml/2006/main">
            <a:ext uri="{FF2B5EF4-FFF2-40B4-BE49-F238E27FC236}">
              <a16:creationId xmlns:a16="http://schemas.microsoft.com/office/drawing/2014/main" id="{BDBD5805-59C9-4B04-9C58-5E7850D3FB4D}"/>
            </a:ext>
          </a:extLst>
        </cdr:cNvPr>
        <cdr:cNvSpPr txBox="1"/>
      </cdr:nvSpPr>
      <cdr:spPr>
        <a:xfrm xmlns:a="http://schemas.openxmlformats.org/drawingml/2006/main">
          <a:off x="2277522" y="1861404"/>
          <a:ext cx="779663" cy="966032"/>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none" rtlCol="0" anchor="ctr"/>
        <a:lstStyle xmlns:a="http://schemas.openxmlformats.org/drawingml/2006/main"/>
        <a:p xmlns:a="http://schemas.openxmlformats.org/drawingml/2006/main">
          <a:pPr marL="0" indent="0" algn="ctr"/>
          <a:r>
            <a:rPr lang="en-US" sz="3600" b="1" i="0" u="none" strike="noStrike">
              <a:solidFill>
                <a:schemeClr val="bg2">
                  <a:lumMod val="10000"/>
                </a:schemeClr>
              </a:solidFill>
              <a:latin typeface="Arial Rounded MT Bold" panose="020F0704030504030204" pitchFamily="34" charset="0"/>
              <a:ea typeface="+mn-ea"/>
              <a:cs typeface="Calibri"/>
            </a:rPr>
            <a:t>41%</a:t>
          </a:r>
          <a:endParaRPr lang="de-AT" sz="3600" b="1" i="0" u="none" strike="noStrike">
            <a:solidFill>
              <a:schemeClr val="bg2">
                <a:lumMod val="10000"/>
              </a:schemeClr>
            </a:solidFill>
            <a:latin typeface="Arial Rounded MT Bold" panose="020F0704030504030204" pitchFamily="34" charset="0"/>
            <a:ea typeface="+mn-ea"/>
            <a:cs typeface="Calibri"/>
          </a:endParaRPr>
        </a:p>
      </cdr:txBody>
    </cdr:sp>
  </cdr:relSizeAnchor>
</c:userShapes>
</file>

<file path=xl/drawings/drawing109.xml><?xml version="1.0" encoding="utf-8"?>
<c:userShapes xmlns:c="http://schemas.openxmlformats.org/drawingml/2006/chart">
  <cdr:relSizeAnchor xmlns:cdr="http://schemas.openxmlformats.org/drawingml/2006/chartDrawing">
    <cdr:from>
      <cdr:x>0.43774</cdr:x>
      <cdr:y>0.44589</cdr:y>
    </cdr:from>
    <cdr:to>
      <cdr:x>0.58759</cdr:x>
      <cdr:y>0.6773</cdr:y>
    </cdr:to>
    <cdr:sp macro="" textlink="ORG!$B$2">
      <cdr:nvSpPr>
        <cdr:cNvPr id="2" name="TextBox 1">
          <a:extLst xmlns:a="http://schemas.openxmlformats.org/drawingml/2006/main">
            <a:ext uri="{FF2B5EF4-FFF2-40B4-BE49-F238E27FC236}">
              <a16:creationId xmlns:a16="http://schemas.microsoft.com/office/drawing/2014/main" id="{BDBD5805-59C9-4B04-9C58-5E7850D3FB4D}"/>
            </a:ext>
          </a:extLst>
        </cdr:cNvPr>
        <cdr:cNvSpPr txBox="1"/>
      </cdr:nvSpPr>
      <cdr:spPr>
        <a:xfrm xmlns:a="http://schemas.openxmlformats.org/drawingml/2006/main">
          <a:off x="2277522" y="1861404"/>
          <a:ext cx="779663" cy="966032"/>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none" rtlCol="0" anchor="ctr"/>
        <a:lstStyle xmlns:a="http://schemas.openxmlformats.org/drawingml/2006/main"/>
        <a:p xmlns:a="http://schemas.openxmlformats.org/drawingml/2006/main">
          <a:pPr marL="0" indent="0" algn="ctr"/>
          <a:r>
            <a:rPr lang="en-US" sz="3600" b="1" i="0" u="none" strike="noStrike">
              <a:solidFill>
                <a:schemeClr val="bg2">
                  <a:lumMod val="10000"/>
                </a:schemeClr>
              </a:solidFill>
              <a:latin typeface="Arial Rounded MT Bold" panose="020F0704030504030204" pitchFamily="34" charset="0"/>
              <a:ea typeface="+mn-ea"/>
              <a:cs typeface="Calibri"/>
            </a:rPr>
            <a:t>38%</a:t>
          </a:r>
          <a:endParaRPr lang="de-AT" sz="3600" b="1" i="0" u="none" strike="noStrike">
            <a:solidFill>
              <a:schemeClr val="bg2">
                <a:lumMod val="10000"/>
              </a:schemeClr>
            </a:solidFill>
            <a:latin typeface="Arial Rounded MT Bold" panose="020F0704030504030204" pitchFamily="34" charset="0"/>
            <a:ea typeface="+mn-ea"/>
            <a:cs typeface="Calibri"/>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0.39662</cdr:x>
      <cdr:y>0.46658</cdr:y>
    </cdr:from>
    <cdr:to>
      <cdr:x>0.62932</cdr:x>
      <cdr:y>0.63988</cdr:y>
    </cdr:to>
    <cdr:sp macro="" textlink="">
      <cdr:nvSpPr>
        <cdr:cNvPr id="3" name="1 Rectángulo"/>
        <cdr:cNvSpPr/>
      </cdr:nvSpPr>
      <cdr:spPr>
        <a:xfrm xmlns:a="http://schemas.openxmlformats.org/drawingml/2006/main">
          <a:off x="1826042" y="1934293"/>
          <a:ext cx="1071384" cy="718466"/>
        </a:xfrm>
        <a:prstGeom xmlns:a="http://schemas.openxmlformats.org/drawingml/2006/main" prst="rect">
          <a:avLst/>
        </a:prstGeom>
        <a:noFill xmlns:a="http://schemas.openxmlformats.org/drawingml/2006/main"/>
      </cdr:spPr>
      <cdr:txBody>
        <a:bodyPr xmlns:a="http://schemas.openxmlformats.org/drawingml/2006/main" wrap="non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4000" b="0" cap="none" spc="0">
              <a:ln w="10160">
                <a:solidFill>
                  <a:sysClr val="windowText" lastClr="000000"/>
                </a:solidFill>
                <a:prstDash val="solid"/>
              </a:ln>
              <a:solidFill>
                <a:sysClr val="windowText" lastClr="000000"/>
              </a:solidFill>
              <a:effectLst>
                <a:outerShdw blurRad="38100" dist="32000" dir="5400000" algn="tl">
                  <a:srgbClr val="000000">
                    <a:alpha val="30000"/>
                  </a:srgbClr>
                </a:outerShdw>
              </a:effectLst>
            </a:rPr>
            <a:t>46%</a:t>
          </a:r>
        </a:p>
      </cdr:txBody>
    </cdr:sp>
  </cdr:relSizeAnchor>
</c:userShapes>
</file>

<file path=xl/drawings/drawing110.xml><?xml version="1.0" encoding="utf-8"?>
<xdr:wsDr xmlns:xdr="http://schemas.openxmlformats.org/drawingml/2006/spreadsheetDrawing" xmlns:a="http://schemas.openxmlformats.org/drawingml/2006/main">
  <xdr:twoCellAnchor>
    <xdr:from>
      <xdr:col>3</xdr:col>
      <xdr:colOff>227734</xdr:colOff>
      <xdr:row>0</xdr:row>
      <xdr:rowOff>0</xdr:rowOff>
    </xdr:from>
    <xdr:to>
      <xdr:col>9</xdr:col>
      <xdr:colOff>593146</xdr:colOff>
      <xdr:row>20</xdr:row>
      <xdr:rowOff>18184</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1.xml><?xml version="1.0" encoding="utf-8"?>
<c:userShapes xmlns:c="http://schemas.openxmlformats.org/drawingml/2006/chart">
  <cdr:relSizeAnchor xmlns:cdr="http://schemas.openxmlformats.org/drawingml/2006/chartDrawing">
    <cdr:from>
      <cdr:x>0.43774</cdr:x>
      <cdr:y>0.44589</cdr:y>
    </cdr:from>
    <cdr:to>
      <cdr:x>0.58759</cdr:x>
      <cdr:y>0.6773</cdr:y>
    </cdr:to>
    <cdr:sp macro="" textlink="ORG!$B$2">
      <cdr:nvSpPr>
        <cdr:cNvPr id="2" name="TextBox 1">
          <a:extLst xmlns:a="http://schemas.openxmlformats.org/drawingml/2006/main">
            <a:ext uri="{FF2B5EF4-FFF2-40B4-BE49-F238E27FC236}">
              <a16:creationId xmlns:a16="http://schemas.microsoft.com/office/drawing/2014/main" id="{BDBD5805-59C9-4B04-9C58-5E7850D3FB4D}"/>
            </a:ext>
          </a:extLst>
        </cdr:cNvPr>
        <cdr:cNvSpPr txBox="1"/>
      </cdr:nvSpPr>
      <cdr:spPr>
        <a:xfrm xmlns:a="http://schemas.openxmlformats.org/drawingml/2006/main">
          <a:off x="2277522" y="1861404"/>
          <a:ext cx="779663" cy="966032"/>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none" rtlCol="0" anchor="ctr"/>
        <a:lstStyle xmlns:a="http://schemas.openxmlformats.org/drawingml/2006/main"/>
        <a:p xmlns:a="http://schemas.openxmlformats.org/drawingml/2006/main">
          <a:pPr marL="0" indent="0" algn="ctr"/>
          <a:fld id="{3161CD74-D0C8-4C91-B168-578B8150B825}" type="TxLink">
            <a:rPr lang="en-US" sz="3600" b="1" i="0" u="none" strike="noStrike">
              <a:solidFill>
                <a:schemeClr val="bg2">
                  <a:lumMod val="10000"/>
                </a:schemeClr>
              </a:solidFill>
              <a:latin typeface="Arial Rounded MT Bold" panose="020F0704030504030204" pitchFamily="34" charset="0"/>
              <a:ea typeface="+mn-ea"/>
              <a:cs typeface="Calibri"/>
            </a:rPr>
            <a:pPr marL="0" indent="0" algn="ctr"/>
            <a:t>35%</a:t>
          </a:fld>
          <a:endParaRPr lang="de-AT" sz="3600" b="1" i="0" u="none" strike="noStrike">
            <a:solidFill>
              <a:schemeClr val="bg2">
                <a:lumMod val="10000"/>
              </a:schemeClr>
            </a:solidFill>
            <a:latin typeface="Arial Rounded MT Bold" panose="020F0704030504030204" pitchFamily="34" charset="0"/>
            <a:ea typeface="+mn-ea"/>
            <a:cs typeface="Calibri"/>
          </a:endParaRPr>
        </a:p>
      </cdr:txBody>
    </cdr:sp>
  </cdr:relSizeAnchor>
</c:userShapes>
</file>

<file path=xl/drawings/drawing112.xml><?xml version="1.0" encoding="utf-8"?>
<xdr:wsDr xmlns:xdr="http://schemas.openxmlformats.org/drawingml/2006/spreadsheetDrawing" xmlns:a="http://schemas.openxmlformats.org/drawingml/2006/main">
  <xdr:twoCellAnchor>
    <xdr:from>
      <xdr:col>3</xdr:col>
      <xdr:colOff>262370</xdr:colOff>
      <xdr:row>0</xdr:row>
      <xdr:rowOff>181842</xdr:rowOff>
    </xdr:from>
    <xdr:to>
      <xdr:col>9</xdr:col>
      <xdr:colOff>627782</xdr:colOff>
      <xdr:row>21</xdr:row>
      <xdr:rowOff>867</xdr:rowOff>
    </xdr:to>
    <xdr:graphicFrame macro="">
      <xdr:nvGraphicFramePr>
        <xdr:cNvPr id="2" name="Chart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3.xml><?xml version="1.0" encoding="utf-8"?>
<c:userShapes xmlns:c="http://schemas.openxmlformats.org/drawingml/2006/chart">
  <cdr:relSizeAnchor xmlns:cdr="http://schemas.openxmlformats.org/drawingml/2006/chartDrawing">
    <cdr:from>
      <cdr:x>0.43774</cdr:x>
      <cdr:y>0.44589</cdr:y>
    </cdr:from>
    <cdr:to>
      <cdr:x>0.58759</cdr:x>
      <cdr:y>0.6773</cdr:y>
    </cdr:to>
    <cdr:sp macro="" textlink="PLA!$B$2">
      <cdr:nvSpPr>
        <cdr:cNvPr id="2" name="TextBox 1">
          <a:extLst xmlns:a="http://schemas.openxmlformats.org/drawingml/2006/main">
            <a:ext uri="{FF2B5EF4-FFF2-40B4-BE49-F238E27FC236}">
              <a16:creationId xmlns:a16="http://schemas.microsoft.com/office/drawing/2014/main" id="{BDBD5805-59C9-4B04-9C58-5E7850D3FB4D}"/>
            </a:ext>
          </a:extLst>
        </cdr:cNvPr>
        <cdr:cNvSpPr txBox="1"/>
      </cdr:nvSpPr>
      <cdr:spPr>
        <a:xfrm xmlns:a="http://schemas.openxmlformats.org/drawingml/2006/main">
          <a:off x="2277522" y="1861404"/>
          <a:ext cx="779663" cy="966032"/>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none" rtlCol="0" anchor="ctr"/>
        <a:lstStyle xmlns:a="http://schemas.openxmlformats.org/drawingml/2006/main"/>
        <a:p xmlns:a="http://schemas.openxmlformats.org/drawingml/2006/main">
          <a:pPr marL="0" indent="0" algn="ctr"/>
          <a:fld id="{3161CD74-D0C8-4C91-B168-578B8150B825}" type="TxLink">
            <a:rPr lang="en-US" sz="3600" b="1" i="0" u="none" strike="noStrike">
              <a:solidFill>
                <a:schemeClr val="bg2">
                  <a:lumMod val="10000"/>
                </a:schemeClr>
              </a:solidFill>
              <a:latin typeface="Arial Rounded MT Bold" panose="020F0704030504030204" pitchFamily="34" charset="0"/>
              <a:ea typeface="+mn-ea"/>
              <a:cs typeface="Calibri"/>
            </a:rPr>
            <a:pPr marL="0" indent="0" algn="ctr"/>
            <a:t>23%</a:t>
          </a:fld>
          <a:endParaRPr lang="de-AT" sz="3600" b="1" i="0" u="none" strike="noStrike">
            <a:solidFill>
              <a:schemeClr val="bg2">
                <a:lumMod val="10000"/>
              </a:schemeClr>
            </a:solidFill>
            <a:latin typeface="Arial Rounded MT Bold" panose="020F0704030504030204" pitchFamily="34" charset="0"/>
            <a:ea typeface="+mn-ea"/>
            <a:cs typeface="Calibri"/>
          </a:endParaRPr>
        </a:p>
      </cdr:txBody>
    </cdr:sp>
  </cdr:relSizeAnchor>
</c:userShapes>
</file>

<file path=xl/drawings/drawing114.xml><?xml version="1.0" encoding="utf-8"?>
<xdr:wsDr xmlns:xdr="http://schemas.openxmlformats.org/drawingml/2006/spreadsheetDrawing" xmlns:a="http://schemas.openxmlformats.org/drawingml/2006/main">
  <xdr:twoCellAnchor>
    <xdr:from>
      <xdr:col>3</xdr:col>
      <xdr:colOff>227734</xdr:colOff>
      <xdr:row>0</xdr:row>
      <xdr:rowOff>0</xdr:rowOff>
    </xdr:from>
    <xdr:to>
      <xdr:col>9</xdr:col>
      <xdr:colOff>593146</xdr:colOff>
      <xdr:row>20</xdr:row>
      <xdr:rowOff>18184</xdr:rowOff>
    </xdr:to>
    <xdr:graphicFrame macro="">
      <xdr:nvGraphicFramePr>
        <xdr:cNvPr id="2" name="Chart 1">
          <a:extLst>
            <a:ext uri="{FF2B5EF4-FFF2-40B4-BE49-F238E27FC236}">
              <a16:creationId xmlns:a16="http://schemas.microsoft.com/office/drawing/2014/main" id="{A22CB335-A35C-A349-B99A-5175053A03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5.xml><?xml version="1.0" encoding="utf-8"?>
<c:userShapes xmlns:c="http://schemas.openxmlformats.org/drawingml/2006/chart">
  <cdr:relSizeAnchor xmlns:cdr="http://schemas.openxmlformats.org/drawingml/2006/chartDrawing">
    <cdr:from>
      <cdr:x>0.43774</cdr:x>
      <cdr:y>0.44589</cdr:y>
    </cdr:from>
    <cdr:to>
      <cdr:x>0.58759</cdr:x>
      <cdr:y>0.6773</cdr:y>
    </cdr:to>
    <cdr:sp macro="" textlink="MEDI!$B$2">
      <cdr:nvSpPr>
        <cdr:cNvPr id="2" name="TextBox 1">
          <a:extLst xmlns:a="http://schemas.openxmlformats.org/drawingml/2006/main">
            <a:ext uri="{FF2B5EF4-FFF2-40B4-BE49-F238E27FC236}">
              <a16:creationId xmlns:a16="http://schemas.microsoft.com/office/drawing/2014/main" id="{BDBD5805-59C9-4B04-9C58-5E7850D3FB4D}"/>
            </a:ext>
          </a:extLst>
        </cdr:cNvPr>
        <cdr:cNvSpPr txBox="1"/>
      </cdr:nvSpPr>
      <cdr:spPr>
        <a:xfrm xmlns:a="http://schemas.openxmlformats.org/drawingml/2006/main">
          <a:off x="2277522" y="1861404"/>
          <a:ext cx="779663" cy="966032"/>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none" rtlCol="0" anchor="ctr"/>
        <a:lstStyle xmlns:a="http://schemas.openxmlformats.org/drawingml/2006/main"/>
        <a:p xmlns:a="http://schemas.openxmlformats.org/drawingml/2006/main">
          <a:pPr marL="0" indent="0" algn="ctr"/>
          <a:fld id="{3161CD74-D0C8-4C91-B168-578B8150B825}" type="TxLink">
            <a:rPr lang="en-US" sz="3600" b="1" i="0" u="none" strike="noStrike">
              <a:solidFill>
                <a:schemeClr val="bg2">
                  <a:lumMod val="10000"/>
                </a:schemeClr>
              </a:solidFill>
              <a:latin typeface="Arial Rounded MT Bold" panose="020F0704030504030204" pitchFamily="34" charset="0"/>
              <a:ea typeface="+mn-ea"/>
              <a:cs typeface="Calibri"/>
            </a:rPr>
            <a:pPr marL="0" indent="0" algn="ctr"/>
            <a:t>0%</a:t>
          </a:fld>
          <a:endParaRPr lang="de-AT" sz="3600" b="1" i="0" u="none" strike="noStrike">
            <a:solidFill>
              <a:schemeClr val="bg2">
                <a:lumMod val="10000"/>
              </a:schemeClr>
            </a:solidFill>
            <a:latin typeface="Arial Rounded MT Bold" panose="020F0704030504030204" pitchFamily="34" charset="0"/>
            <a:ea typeface="+mn-ea"/>
            <a:cs typeface="Calibri"/>
          </a:endParaRPr>
        </a:p>
      </cdr:txBody>
    </cdr:sp>
  </cdr:relSizeAnchor>
</c:userShapes>
</file>

<file path=xl/drawings/drawing116.xml><?xml version="1.0" encoding="utf-8"?>
<xdr:wsDr xmlns:xdr="http://schemas.openxmlformats.org/drawingml/2006/spreadsheetDrawing" xmlns:a="http://schemas.openxmlformats.org/drawingml/2006/main">
  <xdr:twoCellAnchor>
    <xdr:from>
      <xdr:col>3</xdr:col>
      <xdr:colOff>227734</xdr:colOff>
      <xdr:row>0</xdr:row>
      <xdr:rowOff>0</xdr:rowOff>
    </xdr:from>
    <xdr:to>
      <xdr:col>9</xdr:col>
      <xdr:colOff>593146</xdr:colOff>
      <xdr:row>20</xdr:row>
      <xdr:rowOff>18184</xdr:rowOff>
    </xdr:to>
    <xdr:graphicFrame macro="">
      <xdr:nvGraphicFramePr>
        <xdr:cNvPr id="2" name="Chart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7.xml><?xml version="1.0" encoding="utf-8"?>
<c:userShapes xmlns:c="http://schemas.openxmlformats.org/drawingml/2006/chart">
  <cdr:relSizeAnchor xmlns:cdr="http://schemas.openxmlformats.org/drawingml/2006/chartDrawing">
    <cdr:from>
      <cdr:x>0.43774</cdr:x>
      <cdr:y>0.44589</cdr:y>
    </cdr:from>
    <cdr:to>
      <cdr:x>0.58759</cdr:x>
      <cdr:y>0.6773</cdr:y>
    </cdr:to>
    <cdr:sp macro="" textlink="TI!$B$2">
      <cdr:nvSpPr>
        <cdr:cNvPr id="2" name="TextBox 1">
          <a:extLst xmlns:a="http://schemas.openxmlformats.org/drawingml/2006/main">
            <a:ext uri="{FF2B5EF4-FFF2-40B4-BE49-F238E27FC236}">
              <a16:creationId xmlns:a16="http://schemas.microsoft.com/office/drawing/2014/main" id="{BDBD5805-59C9-4B04-9C58-5E7850D3FB4D}"/>
            </a:ext>
          </a:extLst>
        </cdr:cNvPr>
        <cdr:cNvSpPr txBox="1"/>
      </cdr:nvSpPr>
      <cdr:spPr>
        <a:xfrm xmlns:a="http://schemas.openxmlformats.org/drawingml/2006/main">
          <a:off x="2277522" y="1861404"/>
          <a:ext cx="779663" cy="966032"/>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none" rtlCol="0" anchor="ctr"/>
        <a:lstStyle xmlns:a="http://schemas.openxmlformats.org/drawingml/2006/main"/>
        <a:p xmlns:a="http://schemas.openxmlformats.org/drawingml/2006/main">
          <a:pPr marL="0" indent="0" algn="ctr"/>
          <a:fld id="{3161CD74-D0C8-4C91-B168-578B8150B825}" type="TxLink">
            <a:rPr lang="en-US" sz="3600" b="1" i="0" u="none" strike="noStrike">
              <a:solidFill>
                <a:schemeClr val="bg2">
                  <a:lumMod val="10000"/>
                </a:schemeClr>
              </a:solidFill>
              <a:latin typeface="Arial Rounded MT Bold" panose="020F0704030504030204" pitchFamily="34" charset="0"/>
              <a:ea typeface="+mn-ea"/>
              <a:cs typeface="Calibri"/>
            </a:rPr>
            <a:pPr marL="0" indent="0" algn="ctr"/>
            <a:t>12%</a:t>
          </a:fld>
          <a:endParaRPr lang="de-AT" sz="3600" b="1" i="0" u="none" strike="noStrike">
            <a:solidFill>
              <a:schemeClr val="bg2">
                <a:lumMod val="10000"/>
              </a:schemeClr>
            </a:solidFill>
            <a:latin typeface="Arial Rounded MT Bold" panose="020F0704030504030204" pitchFamily="34" charset="0"/>
            <a:ea typeface="+mn-ea"/>
            <a:cs typeface="Calibri"/>
          </a:endParaRPr>
        </a:p>
      </cdr:txBody>
    </cdr:sp>
  </cdr:relSizeAnchor>
</c:userShapes>
</file>

<file path=xl/drawings/drawing118.xml><?xml version="1.0" encoding="utf-8"?>
<xdr:wsDr xmlns:xdr="http://schemas.openxmlformats.org/drawingml/2006/spreadsheetDrawing" xmlns:a="http://schemas.openxmlformats.org/drawingml/2006/main">
  <xdr:twoCellAnchor>
    <xdr:from>
      <xdr:col>3</xdr:col>
      <xdr:colOff>227734</xdr:colOff>
      <xdr:row>0</xdr:row>
      <xdr:rowOff>0</xdr:rowOff>
    </xdr:from>
    <xdr:to>
      <xdr:col>9</xdr:col>
      <xdr:colOff>593146</xdr:colOff>
      <xdr:row>20</xdr:row>
      <xdr:rowOff>18184</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9.xml><?xml version="1.0" encoding="utf-8"?>
<c:userShapes xmlns:c="http://schemas.openxmlformats.org/drawingml/2006/chart">
  <cdr:relSizeAnchor xmlns:cdr="http://schemas.openxmlformats.org/drawingml/2006/chartDrawing">
    <cdr:from>
      <cdr:x>0.43774</cdr:x>
      <cdr:y>0.44589</cdr:y>
    </cdr:from>
    <cdr:to>
      <cdr:x>0.58759</cdr:x>
      <cdr:y>0.6773</cdr:y>
    </cdr:to>
    <cdr:sp macro="" textlink="ALI!$B$2">
      <cdr:nvSpPr>
        <cdr:cNvPr id="2" name="TextBox 1">
          <a:extLst xmlns:a="http://schemas.openxmlformats.org/drawingml/2006/main">
            <a:ext uri="{FF2B5EF4-FFF2-40B4-BE49-F238E27FC236}">
              <a16:creationId xmlns:a16="http://schemas.microsoft.com/office/drawing/2014/main" id="{BDBD5805-59C9-4B04-9C58-5E7850D3FB4D}"/>
            </a:ext>
          </a:extLst>
        </cdr:cNvPr>
        <cdr:cNvSpPr txBox="1"/>
      </cdr:nvSpPr>
      <cdr:spPr>
        <a:xfrm xmlns:a="http://schemas.openxmlformats.org/drawingml/2006/main">
          <a:off x="2277522" y="1861404"/>
          <a:ext cx="779663" cy="966032"/>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none" rtlCol="0" anchor="ctr"/>
        <a:lstStyle xmlns:a="http://schemas.openxmlformats.org/drawingml/2006/main"/>
        <a:p xmlns:a="http://schemas.openxmlformats.org/drawingml/2006/main">
          <a:pPr marL="0" indent="0" algn="ctr"/>
          <a:fld id="{3161CD74-D0C8-4C91-B168-578B8150B825}" type="TxLink">
            <a:rPr lang="en-US" sz="3600" b="1" i="0" u="none" strike="noStrike">
              <a:solidFill>
                <a:schemeClr val="bg2">
                  <a:lumMod val="10000"/>
                </a:schemeClr>
              </a:solidFill>
              <a:latin typeface="Arial Rounded MT Bold" panose="020F0704030504030204" pitchFamily="34" charset="0"/>
              <a:ea typeface="+mn-ea"/>
              <a:cs typeface="Calibri"/>
            </a:rPr>
            <a:pPr marL="0" indent="0" algn="ctr"/>
            <a:t>30%</a:t>
          </a:fld>
          <a:endParaRPr lang="de-AT" sz="3600" b="1" i="0" u="none" strike="noStrike">
            <a:solidFill>
              <a:schemeClr val="bg2">
                <a:lumMod val="10000"/>
              </a:schemeClr>
            </a:solidFill>
            <a:latin typeface="Arial Rounded MT Bold" panose="020F0704030504030204" pitchFamily="34" charset="0"/>
            <a:ea typeface="+mn-ea"/>
            <a:cs typeface="Calibri"/>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0.39662</cdr:x>
      <cdr:y>0.46658</cdr:y>
    </cdr:from>
    <cdr:to>
      <cdr:x>0.62932</cdr:x>
      <cdr:y>0.63988</cdr:y>
    </cdr:to>
    <cdr:sp macro="" textlink="">
      <cdr:nvSpPr>
        <cdr:cNvPr id="3" name="1 Rectángulo"/>
        <cdr:cNvSpPr/>
      </cdr:nvSpPr>
      <cdr:spPr>
        <a:xfrm xmlns:a="http://schemas.openxmlformats.org/drawingml/2006/main">
          <a:off x="1826041" y="1934293"/>
          <a:ext cx="1071384" cy="718466"/>
        </a:xfrm>
        <a:prstGeom xmlns:a="http://schemas.openxmlformats.org/drawingml/2006/main" prst="rect">
          <a:avLst/>
        </a:prstGeom>
        <a:noFill xmlns:a="http://schemas.openxmlformats.org/drawingml/2006/main"/>
      </cdr:spPr>
      <cdr:txBody>
        <a:bodyPr xmlns:a="http://schemas.openxmlformats.org/drawingml/2006/main" wrap="non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4000" b="0" cap="none" spc="0">
              <a:ln w="10160">
                <a:solidFill>
                  <a:sysClr val="windowText" lastClr="000000"/>
                </a:solidFill>
                <a:prstDash val="solid"/>
              </a:ln>
              <a:solidFill>
                <a:sysClr val="windowText" lastClr="000000"/>
              </a:solidFill>
              <a:effectLst>
                <a:outerShdw blurRad="38100" dist="32000" dir="5400000" algn="tl">
                  <a:srgbClr val="000000">
                    <a:alpha val="30000"/>
                  </a:srgbClr>
                </a:outerShdw>
              </a:effectLst>
            </a:rPr>
            <a:t>49%</a:t>
          </a:r>
        </a:p>
      </cdr:txBody>
    </cdr:sp>
  </cdr:relSizeAnchor>
</c:userShapes>
</file>

<file path=xl/drawings/drawing120.xml><?xml version="1.0" encoding="utf-8"?>
<xdr:wsDr xmlns:xdr="http://schemas.openxmlformats.org/drawingml/2006/spreadsheetDrawing" xmlns:a="http://schemas.openxmlformats.org/drawingml/2006/main">
  <xdr:twoCellAnchor>
    <xdr:from>
      <xdr:col>3</xdr:col>
      <xdr:colOff>227734</xdr:colOff>
      <xdr:row>0</xdr:row>
      <xdr:rowOff>0</xdr:rowOff>
    </xdr:from>
    <xdr:to>
      <xdr:col>9</xdr:col>
      <xdr:colOff>593146</xdr:colOff>
      <xdr:row>20</xdr:row>
      <xdr:rowOff>18184</xdr:rowOff>
    </xdr:to>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1.xml><?xml version="1.0" encoding="utf-8"?>
<c:userShapes xmlns:c="http://schemas.openxmlformats.org/drawingml/2006/chart">
  <cdr:relSizeAnchor xmlns:cdr="http://schemas.openxmlformats.org/drawingml/2006/chartDrawing">
    <cdr:from>
      <cdr:x>0.43774</cdr:x>
      <cdr:y>0.44589</cdr:y>
    </cdr:from>
    <cdr:to>
      <cdr:x>0.58759</cdr:x>
      <cdr:y>0.6773</cdr:y>
    </cdr:to>
    <cdr:sp macro="" textlink="EDI!$B$2">
      <cdr:nvSpPr>
        <cdr:cNvPr id="2" name="TextBox 1">
          <a:extLst xmlns:a="http://schemas.openxmlformats.org/drawingml/2006/main">
            <a:ext uri="{FF2B5EF4-FFF2-40B4-BE49-F238E27FC236}">
              <a16:creationId xmlns:a16="http://schemas.microsoft.com/office/drawing/2014/main" id="{BDBD5805-59C9-4B04-9C58-5E7850D3FB4D}"/>
            </a:ext>
          </a:extLst>
        </cdr:cNvPr>
        <cdr:cNvSpPr txBox="1"/>
      </cdr:nvSpPr>
      <cdr:spPr>
        <a:xfrm xmlns:a="http://schemas.openxmlformats.org/drawingml/2006/main">
          <a:off x="2277522" y="1861404"/>
          <a:ext cx="779663" cy="966032"/>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none" rtlCol="0" anchor="ctr"/>
        <a:lstStyle xmlns:a="http://schemas.openxmlformats.org/drawingml/2006/main"/>
        <a:p xmlns:a="http://schemas.openxmlformats.org/drawingml/2006/main">
          <a:pPr marL="0" indent="0" algn="ctr"/>
          <a:fld id="{3161CD74-D0C8-4C91-B168-578B8150B825}" type="TxLink">
            <a:rPr lang="en-US" sz="3600" b="1" i="0" u="none" strike="noStrike">
              <a:solidFill>
                <a:schemeClr val="bg2">
                  <a:lumMod val="10000"/>
                </a:schemeClr>
              </a:solidFill>
              <a:latin typeface="Arial Rounded MT Bold" panose="020F0704030504030204" pitchFamily="34" charset="0"/>
              <a:ea typeface="+mn-ea"/>
              <a:cs typeface="Calibri"/>
            </a:rPr>
            <a:pPr marL="0" indent="0" algn="ctr"/>
            <a:t>44%</a:t>
          </a:fld>
          <a:endParaRPr lang="de-AT" sz="3600" b="1" i="0" u="none" strike="noStrike">
            <a:solidFill>
              <a:schemeClr val="bg2">
                <a:lumMod val="10000"/>
              </a:schemeClr>
            </a:solidFill>
            <a:latin typeface="Arial Rounded MT Bold" panose="020F0704030504030204" pitchFamily="34" charset="0"/>
            <a:ea typeface="+mn-ea"/>
            <a:cs typeface="Calibri"/>
          </a:endParaRPr>
        </a:p>
      </cdr:txBody>
    </cdr:sp>
  </cdr:relSizeAnchor>
</c:userShapes>
</file>

<file path=xl/drawings/drawing122.xml><?xml version="1.0" encoding="utf-8"?>
<xdr:wsDr xmlns:xdr="http://schemas.openxmlformats.org/drawingml/2006/spreadsheetDrawing" xmlns:a="http://schemas.openxmlformats.org/drawingml/2006/main">
  <xdr:twoCellAnchor>
    <xdr:from>
      <xdr:col>3</xdr:col>
      <xdr:colOff>219075</xdr:colOff>
      <xdr:row>0</xdr:row>
      <xdr:rowOff>86591</xdr:rowOff>
    </xdr:from>
    <xdr:to>
      <xdr:col>9</xdr:col>
      <xdr:colOff>584487</xdr:colOff>
      <xdr:row>20</xdr:row>
      <xdr:rowOff>104775</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3.xml><?xml version="1.0" encoding="utf-8"?>
<c:userShapes xmlns:c="http://schemas.openxmlformats.org/drawingml/2006/chart">
  <cdr:relSizeAnchor xmlns:cdr="http://schemas.openxmlformats.org/drawingml/2006/chartDrawing">
    <cdr:from>
      <cdr:x>0.43774</cdr:x>
      <cdr:y>0.44589</cdr:y>
    </cdr:from>
    <cdr:to>
      <cdr:x>0.58759</cdr:x>
      <cdr:y>0.6773</cdr:y>
    </cdr:to>
    <cdr:sp macro="" textlink="FOR!$B$2">
      <cdr:nvSpPr>
        <cdr:cNvPr id="2" name="TextBox 1">
          <a:extLst xmlns:a="http://schemas.openxmlformats.org/drawingml/2006/main">
            <a:ext uri="{FF2B5EF4-FFF2-40B4-BE49-F238E27FC236}">
              <a16:creationId xmlns:a16="http://schemas.microsoft.com/office/drawing/2014/main" id="{BDBD5805-59C9-4B04-9C58-5E7850D3FB4D}"/>
            </a:ext>
          </a:extLst>
        </cdr:cNvPr>
        <cdr:cNvSpPr txBox="1"/>
      </cdr:nvSpPr>
      <cdr:spPr>
        <a:xfrm xmlns:a="http://schemas.openxmlformats.org/drawingml/2006/main">
          <a:off x="2277522" y="1861404"/>
          <a:ext cx="779663" cy="966032"/>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none" rtlCol="0" anchor="ctr"/>
        <a:lstStyle xmlns:a="http://schemas.openxmlformats.org/drawingml/2006/main"/>
        <a:p xmlns:a="http://schemas.openxmlformats.org/drawingml/2006/main">
          <a:pPr marL="0" indent="0" algn="ctr"/>
          <a:fld id="{3161CD74-D0C8-4C91-B168-578B8150B825}" type="TxLink">
            <a:rPr lang="en-US" sz="3600" b="1" i="0" u="none" strike="noStrike">
              <a:solidFill>
                <a:schemeClr val="bg2">
                  <a:lumMod val="10000"/>
                </a:schemeClr>
              </a:solidFill>
              <a:latin typeface="Arial Rounded MT Bold" panose="020F0704030504030204" pitchFamily="34" charset="0"/>
              <a:ea typeface="+mn-ea"/>
              <a:cs typeface="Calibri"/>
            </a:rPr>
            <a:pPr marL="0" indent="0" algn="ctr"/>
            <a:t>25%</a:t>
          </a:fld>
          <a:endParaRPr lang="de-AT" sz="3600" b="1" i="0" u="none" strike="noStrike">
            <a:solidFill>
              <a:schemeClr val="bg2">
                <a:lumMod val="10000"/>
              </a:schemeClr>
            </a:solidFill>
            <a:latin typeface="Arial Rounded MT Bold" panose="020F0704030504030204" pitchFamily="34" charset="0"/>
            <a:ea typeface="+mn-ea"/>
            <a:cs typeface="Calibri"/>
          </a:endParaRPr>
        </a:p>
      </cdr:txBody>
    </cdr:sp>
  </cdr:relSizeAnchor>
</c:userShapes>
</file>

<file path=xl/drawings/drawing124.xml><?xml version="1.0" encoding="utf-8"?>
<xdr:wsDr xmlns:xdr="http://schemas.openxmlformats.org/drawingml/2006/spreadsheetDrawing" xmlns:a="http://schemas.openxmlformats.org/drawingml/2006/main">
  <xdr:twoCellAnchor>
    <xdr:from>
      <xdr:col>3</xdr:col>
      <xdr:colOff>201757</xdr:colOff>
      <xdr:row>1</xdr:row>
      <xdr:rowOff>1</xdr:rowOff>
    </xdr:from>
    <xdr:to>
      <xdr:col>9</xdr:col>
      <xdr:colOff>567169</xdr:colOff>
      <xdr:row>21</xdr:row>
      <xdr:rowOff>18185</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5.xml><?xml version="1.0" encoding="utf-8"?>
<c:userShapes xmlns:c="http://schemas.openxmlformats.org/drawingml/2006/chart">
  <cdr:relSizeAnchor xmlns:cdr="http://schemas.openxmlformats.org/drawingml/2006/chartDrawing">
    <cdr:from>
      <cdr:x>0.43774</cdr:x>
      <cdr:y>0.44589</cdr:y>
    </cdr:from>
    <cdr:to>
      <cdr:x>0.58759</cdr:x>
      <cdr:y>0.6773</cdr:y>
    </cdr:to>
    <cdr:sp macro="" textlink="GB!$B$2">
      <cdr:nvSpPr>
        <cdr:cNvPr id="2" name="TextBox 1">
          <a:extLst xmlns:a="http://schemas.openxmlformats.org/drawingml/2006/main">
            <a:ext uri="{FF2B5EF4-FFF2-40B4-BE49-F238E27FC236}">
              <a16:creationId xmlns:a16="http://schemas.microsoft.com/office/drawing/2014/main" id="{BDBD5805-59C9-4B04-9C58-5E7850D3FB4D}"/>
            </a:ext>
          </a:extLst>
        </cdr:cNvPr>
        <cdr:cNvSpPr txBox="1"/>
      </cdr:nvSpPr>
      <cdr:spPr>
        <a:xfrm xmlns:a="http://schemas.openxmlformats.org/drawingml/2006/main">
          <a:off x="2277522" y="1861404"/>
          <a:ext cx="779663" cy="966032"/>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none" rtlCol="0" anchor="ctr"/>
        <a:lstStyle xmlns:a="http://schemas.openxmlformats.org/drawingml/2006/main"/>
        <a:p xmlns:a="http://schemas.openxmlformats.org/drawingml/2006/main">
          <a:pPr marL="0" indent="0" algn="ctr"/>
          <a:fld id="{3161CD74-D0C8-4C91-B168-578B8150B825}" type="TxLink">
            <a:rPr lang="en-US" sz="3600" b="1" i="0" u="none" strike="noStrike">
              <a:solidFill>
                <a:schemeClr val="bg2">
                  <a:lumMod val="10000"/>
                </a:schemeClr>
              </a:solidFill>
              <a:latin typeface="Arial Rounded MT Bold" panose="020F0704030504030204" pitchFamily="34" charset="0"/>
              <a:ea typeface="+mn-ea"/>
              <a:cs typeface="Calibri"/>
            </a:rPr>
            <a:pPr marL="0" indent="0" algn="ctr"/>
            <a:t>45%</a:t>
          </a:fld>
          <a:endParaRPr lang="de-AT" sz="3600" b="1" i="0" u="none" strike="noStrike">
            <a:solidFill>
              <a:schemeClr val="bg2">
                <a:lumMod val="10000"/>
              </a:schemeClr>
            </a:solidFill>
            <a:latin typeface="Arial Rounded MT Bold" panose="020F0704030504030204" pitchFamily="34" charset="0"/>
            <a:ea typeface="+mn-ea"/>
            <a:cs typeface="Calibri"/>
          </a:endParaRPr>
        </a:p>
      </cdr:txBody>
    </cdr:sp>
  </cdr:relSizeAnchor>
</c:userShapes>
</file>

<file path=xl/drawings/drawing126.xml><?xml version="1.0" encoding="utf-8"?>
<xdr:wsDr xmlns:xdr="http://schemas.openxmlformats.org/drawingml/2006/spreadsheetDrawing" xmlns:a="http://schemas.openxmlformats.org/drawingml/2006/main">
  <xdr:twoCellAnchor>
    <xdr:from>
      <xdr:col>3</xdr:col>
      <xdr:colOff>193097</xdr:colOff>
      <xdr:row>2</xdr:row>
      <xdr:rowOff>95250</xdr:rowOff>
    </xdr:from>
    <xdr:to>
      <xdr:col>9</xdr:col>
      <xdr:colOff>558509</xdr:colOff>
      <xdr:row>22</xdr:row>
      <xdr:rowOff>113434</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7.xml><?xml version="1.0" encoding="utf-8"?>
<c:userShapes xmlns:c="http://schemas.openxmlformats.org/drawingml/2006/chart">
  <cdr:relSizeAnchor xmlns:cdr="http://schemas.openxmlformats.org/drawingml/2006/chartDrawing">
    <cdr:from>
      <cdr:x>0.43774</cdr:x>
      <cdr:y>0.44589</cdr:y>
    </cdr:from>
    <cdr:to>
      <cdr:x>0.58759</cdr:x>
      <cdr:y>0.6773</cdr:y>
    </cdr:to>
    <cdr:sp macro="" textlink="GM!$B$2">
      <cdr:nvSpPr>
        <cdr:cNvPr id="2" name="TextBox 1">
          <a:extLst xmlns:a="http://schemas.openxmlformats.org/drawingml/2006/main">
            <a:ext uri="{FF2B5EF4-FFF2-40B4-BE49-F238E27FC236}">
              <a16:creationId xmlns:a16="http://schemas.microsoft.com/office/drawing/2014/main" id="{BDBD5805-59C9-4B04-9C58-5E7850D3FB4D}"/>
            </a:ext>
          </a:extLst>
        </cdr:cNvPr>
        <cdr:cNvSpPr txBox="1"/>
      </cdr:nvSpPr>
      <cdr:spPr>
        <a:xfrm xmlns:a="http://schemas.openxmlformats.org/drawingml/2006/main">
          <a:off x="2277522" y="1861404"/>
          <a:ext cx="779663" cy="966032"/>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none" rtlCol="0" anchor="ctr"/>
        <a:lstStyle xmlns:a="http://schemas.openxmlformats.org/drawingml/2006/main"/>
        <a:p xmlns:a="http://schemas.openxmlformats.org/drawingml/2006/main">
          <a:pPr marL="0" indent="0" algn="ctr"/>
          <a:fld id="{3161CD74-D0C8-4C91-B168-578B8150B825}" type="TxLink">
            <a:rPr lang="en-US" sz="3600" b="1" i="0" u="none" strike="noStrike">
              <a:solidFill>
                <a:schemeClr val="bg2">
                  <a:lumMod val="10000"/>
                </a:schemeClr>
              </a:solidFill>
              <a:latin typeface="Arial Rounded MT Bold" panose="020F0704030504030204" pitchFamily="34" charset="0"/>
              <a:ea typeface="+mn-ea"/>
              <a:cs typeface="Calibri"/>
            </a:rPr>
            <a:pPr marL="0" indent="0" algn="ctr"/>
            <a:t>11%</a:t>
          </a:fld>
          <a:endParaRPr lang="de-AT" sz="3600" b="1" i="0" u="none" strike="noStrike">
            <a:solidFill>
              <a:schemeClr val="bg2">
                <a:lumMod val="10000"/>
              </a:schemeClr>
            </a:solidFill>
            <a:latin typeface="Arial Rounded MT Bold" panose="020F0704030504030204" pitchFamily="34" charset="0"/>
            <a:ea typeface="+mn-ea"/>
            <a:cs typeface="Calibri"/>
          </a:endParaRPr>
        </a:p>
      </cdr:txBody>
    </cdr:sp>
  </cdr:relSizeAnchor>
</c:userShapes>
</file>

<file path=xl/drawings/drawing128.xml><?xml version="1.0" encoding="utf-8"?>
<xdr:wsDr xmlns:xdr="http://schemas.openxmlformats.org/drawingml/2006/spreadsheetDrawing" xmlns:a="http://schemas.openxmlformats.org/drawingml/2006/main">
  <xdr:twoCellAnchor>
    <xdr:from>
      <xdr:col>3</xdr:col>
      <xdr:colOff>227734</xdr:colOff>
      <xdr:row>0</xdr:row>
      <xdr:rowOff>0</xdr:rowOff>
    </xdr:from>
    <xdr:to>
      <xdr:col>9</xdr:col>
      <xdr:colOff>593146</xdr:colOff>
      <xdr:row>20</xdr:row>
      <xdr:rowOff>18184</xdr:rowOff>
    </xdr:to>
    <xdr:graphicFrame macro="">
      <xdr:nvGraphicFramePr>
        <xdr:cNvPr id="2" name="Chart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9.xml><?xml version="1.0" encoding="utf-8"?>
<c:userShapes xmlns:c="http://schemas.openxmlformats.org/drawingml/2006/chart">
  <cdr:relSizeAnchor xmlns:cdr="http://schemas.openxmlformats.org/drawingml/2006/chartDrawing">
    <cdr:from>
      <cdr:x>0.43774</cdr:x>
      <cdr:y>0.44589</cdr:y>
    </cdr:from>
    <cdr:to>
      <cdr:x>0.58759</cdr:x>
      <cdr:y>0.6773</cdr:y>
    </cdr:to>
    <cdr:sp macro="" textlink="INV!$B$2">
      <cdr:nvSpPr>
        <cdr:cNvPr id="2" name="TextBox 1">
          <a:extLst xmlns:a="http://schemas.openxmlformats.org/drawingml/2006/main">
            <a:ext uri="{FF2B5EF4-FFF2-40B4-BE49-F238E27FC236}">
              <a16:creationId xmlns:a16="http://schemas.microsoft.com/office/drawing/2014/main" id="{BDBD5805-59C9-4B04-9C58-5E7850D3FB4D}"/>
            </a:ext>
          </a:extLst>
        </cdr:cNvPr>
        <cdr:cNvSpPr txBox="1"/>
      </cdr:nvSpPr>
      <cdr:spPr>
        <a:xfrm xmlns:a="http://schemas.openxmlformats.org/drawingml/2006/main">
          <a:off x="2277522" y="1861404"/>
          <a:ext cx="779663" cy="966032"/>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none" rtlCol="0" anchor="ctr"/>
        <a:lstStyle xmlns:a="http://schemas.openxmlformats.org/drawingml/2006/main"/>
        <a:p xmlns:a="http://schemas.openxmlformats.org/drawingml/2006/main">
          <a:pPr marL="0" indent="0" algn="ctr"/>
          <a:fld id="{3161CD74-D0C8-4C91-B168-578B8150B825}" type="TxLink">
            <a:rPr lang="en-US" sz="3600" b="1" i="0" u="none" strike="noStrike">
              <a:solidFill>
                <a:schemeClr val="bg2">
                  <a:lumMod val="10000"/>
                </a:schemeClr>
              </a:solidFill>
              <a:latin typeface="Arial Rounded MT Bold" panose="020F0704030504030204" pitchFamily="34" charset="0"/>
              <a:ea typeface="+mn-ea"/>
              <a:cs typeface="Calibri"/>
            </a:rPr>
            <a:pPr marL="0" indent="0" algn="ctr"/>
            <a:t>6%</a:t>
          </a:fld>
          <a:endParaRPr lang="de-AT" sz="3600" b="1" i="0" u="none" strike="noStrike">
            <a:solidFill>
              <a:schemeClr val="bg2">
                <a:lumMod val="10000"/>
              </a:schemeClr>
            </a:solidFill>
            <a:latin typeface="Arial Rounded MT Bold" panose="020F0704030504030204" pitchFamily="34" charset="0"/>
            <a:ea typeface="+mn-ea"/>
            <a:cs typeface="Calibri"/>
          </a:endParaRPr>
        </a:p>
      </cdr:txBody>
    </cdr:sp>
  </cdr:relSizeAnchor>
</c:userShapes>
</file>

<file path=xl/drawings/drawing13.xml><?xml version="1.0" encoding="utf-8"?>
<xdr:wsDr xmlns:xdr="http://schemas.openxmlformats.org/drawingml/2006/spreadsheetDrawing" xmlns:a="http://schemas.openxmlformats.org/drawingml/2006/main">
  <xdr:twoCellAnchor>
    <xdr:from>
      <xdr:col>3</xdr:col>
      <xdr:colOff>227734</xdr:colOff>
      <xdr:row>0</xdr:row>
      <xdr:rowOff>1</xdr:rowOff>
    </xdr:from>
    <xdr:to>
      <xdr:col>9</xdr:col>
      <xdr:colOff>593146</xdr:colOff>
      <xdr:row>25</xdr:row>
      <xdr:rowOff>174626</xdr:rowOff>
    </xdr:to>
    <xdr:graphicFrame macro="">
      <xdr:nvGraphicFramePr>
        <xdr:cNvPr id="2" name="Chart 1">
          <a:extLst>
            <a:ext uri="{FF2B5EF4-FFF2-40B4-BE49-F238E27FC236}">
              <a16:creationId xmlns:a16="http://schemas.microsoft.com/office/drawing/2014/main" id="{CBFDCAA6-85AA-4E6D-9B88-F5DFC145BA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31750</xdr:colOff>
      <xdr:row>52</xdr:row>
      <xdr:rowOff>127000</xdr:rowOff>
    </xdr:from>
    <xdr:to>
      <xdr:col>9</xdr:col>
      <xdr:colOff>746412</xdr:colOff>
      <xdr:row>72</xdr:row>
      <xdr:rowOff>145184</xdr:rowOff>
    </xdr:to>
    <xdr:graphicFrame macro="">
      <xdr:nvGraphicFramePr>
        <xdr:cNvPr id="3" name="Chart 1">
          <a:extLst>
            <a:ext uri="{FF2B5EF4-FFF2-40B4-BE49-F238E27FC236}">
              <a16:creationId xmlns:a16="http://schemas.microsoft.com/office/drawing/2014/main" id="{CA6B6251-8DA3-4786-8A5D-E969143AB9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31750</xdr:colOff>
      <xdr:row>103</xdr:row>
      <xdr:rowOff>127000</xdr:rowOff>
    </xdr:from>
    <xdr:to>
      <xdr:col>9</xdr:col>
      <xdr:colOff>746412</xdr:colOff>
      <xdr:row>123</xdr:row>
      <xdr:rowOff>145184</xdr:rowOff>
    </xdr:to>
    <xdr:graphicFrame macro="">
      <xdr:nvGraphicFramePr>
        <xdr:cNvPr id="5" name="Chart 1">
          <a:extLst>
            <a:ext uri="{FF2B5EF4-FFF2-40B4-BE49-F238E27FC236}">
              <a16:creationId xmlns:a16="http://schemas.microsoft.com/office/drawing/2014/main" id="{5A764DD0-E1DC-4E2F-B2C8-485CDE481B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227734</xdr:colOff>
      <xdr:row>27</xdr:row>
      <xdr:rowOff>2</xdr:rowOff>
    </xdr:from>
    <xdr:to>
      <xdr:col>9</xdr:col>
      <xdr:colOff>593146</xdr:colOff>
      <xdr:row>48</xdr:row>
      <xdr:rowOff>0</xdr:rowOff>
    </xdr:to>
    <xdr:graphicFrame macro="">
      <xdr:nvGraphicFramePr>
        <xdr:cNvPr id="6" name="Chart 1">
          <a:extLst>
            <a:ext uri="{FF2B5EF4-FFF2-40B4-BE49-F238E27FC236}">
              <a16:creationId xmlns:a16="http://schemas.microsoft.com/office/drawing/2014/main" id="{2753914E-E392-4F28-A535-BBA7AA77B8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206375</xdr:colOff>
      <xdr:row>75</xdr:row>
      <xdr:rowOff>127000</xdr:rowOff>
    </xdr:from>
    <xdr:to>
      <xdr:col>10</xdr:col>
      <xdr:colOff>143162</xdr:colOff>
      <xdr:row>95</xdr:row>
      <xdr:rowOff>145184</xdr:rowOff>
    </xdr:to>
    <xdr:graphicFrame macro="">
      <xdr:nvGraphicFramePr>
        <xdr:cNvPr id="7" name="Chart 1">
          <a:extLst>
            <a:ext uri="{FF2B5EF4-FFF2-40B4-BE49-F238E27FC236}">
              <a16:creationId xmlns:a16="http://schemas.microsoft.com/office/drawing/2014/main" id="{0A20B86D-50F9-4D48-9AD3-72ECC49C6C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30.xml><?xml version="1.0" encoding="utf-8"?>
<xdr:wsDr xmlns:xdr="http://schemas.openxmlformats.org/drawingml/2006/spreadsheetDrawing" xmlns:a="http://schemas.openxmlformats.org/drawingml/2006/main">
  <xdr:twoCellAnchor>
    <xdr:from>
      <xdr:col>3</xdr:col>
      <xdr:colOff>245052</xdr:colOff>
      <xdr:row>0</xdr:row>
      <xdr:rowOff>190500</xdr:rowOff>
    </xdr:from>
    <xdr:to>
      <xdr:col>9</xdr:col>
      <xdr:colOff>610464</xdr:colOff>
      <xdr:row>21</xdr:row>
      <xdr:rowOff>9525</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1.xml><?xml version="1.0" encoding="utf-8"?>
<c:userShapes xmlns:c="http://schemas.openxmlformats.org/drawingml/2006/chart">
  <cdr:relSizeAnchor xmlns:cdr="http://schemas.openxmlformats.org/drawingml/2006/chartDrawing">
    <cdr:from>
      <cdr:x>0.43774</cdr:x>
      <cdr:y>0.44589</cdr:y>
    </cdr:from>
    <cdr:to>
      <cdr:x>0.58759</cdr:x>
      <cdr:y>0.6773</cdr:y>
    </cdr:to>
    <cdr:sp macro="" textlink="COM!$B$2">
      <cdr:nvSpPr>
        <cdr:cNvPr id="2" name="TextBox 1">
          <a:extLst xmlns:a="http://schemas.openxmlformats.org/drawingml/2006/main">
            <a:ext uri="{FF2B5EF4-FFF2-40B4-BE49-F238E27FC236}">
              <a16:creationId xmlns:a16="http://schemas.microsoft.com/office/drawing/2014/main" id="{BDBD5805-59C9-4B04-9C58-5E7850D3FB4D}"/>
            </a:ext>
          </a:extLst>
        </cdr:cNvPr>
        <cdr:cNvSpPr txBox="1"/>
      </cdr:nvSpPr>
      <cdr:spPr>
        <a:xfrm xmlns:a="http://schemas.openxmlformats.org/drawingml/2006/main">
          <a:off x="2277522" y="1861404"/>
          <a:ext cx="779663" cy="966032"/>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none" rtlCol="0" anchor="ctr"/>
        <a:lstStyle xmlns:a="http://schemas.openxmlformats.org/drawingml/2006/main"/>
        <a:p xmlns:a="http://schemas.openxmlformats.org/drawingml/2006/main">
          <a:pPr marL="0" indent="0" algn="ctr"/>
          <a:fld id="{3161CD74-D0C8-4C91-B168-578B8150B825}" type="TxLink">
            <a:rPr lang="en-US" sz="3600" b="1" i="0" u="none" strike="noStrike">
              <a:solidFill>
                <a:schemeClr val="bg2">
                  <a:lumMod val="10000"/>
                </a:schemeClr>
              </a:solidFill>
              <a:latin typeface="Arial Rounded MT Bold" panose="020F0704030504030204" pitchFamily="34" charset="0"/>
              <a:ea typeface="+mn-ea"/>
              <a:cs typeface="Calibri"/>
            </a:rPr>
            <a:pPr marL="0" indent="0" algn="ctr"/>
            <a:t>25%</a:t>
          </a:fld>
          <a:endParaRPr lang="de-AT" sz="3600" b="1" i="0" u="none" strike="noStrike">
            <a:solidFill>
              <a:schemeClr val="bg2">
                <a:lumMod val="10000"/>
              </a:schemeClr>
            </a:solidFill>
            <a:latin typeface="Arial Rounded MT Bold" panose="020F0704030504030204" pitchFamily="34" charset="0"/>
            <a:ea typeface="+mn-ea"/>
            <a:cs typeface="Calibri"/>
          </a:endParaRPr>
        </a:p>
      </cdr:txBody>
    </cdr:sp>
  </cdr:relSizeAnchor>
</c:userShapes>
</file>

<file path=xl/drawings/drawing132.xml><?xml version="1.0" encoding="utf-8"?>
<xdr:wsDr xmlns:xdr="http://schemas.openxmlformats.org/drawingml/2006/spreadsheetDrawing" xmlns:a="http://schemas.openxmlformats.org/drawingml/2006/main">
  <xdr:twoCellAnchor>
    <xdr:from>
      <xdr:col>3</xdr:col>
      <xdr:colOff>236392</xdr:colOff>
      <xdr:row>2</xdr:row>
      <xdr:rowOff>25978</xdr:rowOff>
    </xdr:from>
    <xdr:to>
      <xdr:col>9</xdr:col>
      <xdr:colOff>601804</xdr:colOff>
      <xdr:row>22</xdr:row>
      <xdr:rowOff>44162</xdr:rowOff>
    </xdr:to>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3.xml><?xml version="1.0" encoding="utf-8"?>
<c:userShapes xmlns:c="http://schemas.openxmlformats.org/drawingml/2006/chart">
  <cdr:relSizeAnchor xmlns:cdr="http://schemas.openxmlformats.org/drawingml/2006/chartDrawing">
    <cdr:from>
      <cdr:x>0.43774</cdr:x>
      <cdr:y>0.44589</cdr:y>
    </cdr:from>
    <cdr:to>
      <cdr:x>0.58759</cdr:x>
      <cdr:y>0.6773</cdr:y>
    </cdr:to>
    <cdr:sp macro="" textlink="DIS!$B$2">
      <cdr:nvSpPr>
        <cdr:cNvPr id="2" name="TextBox 1">
          <a:extLst xmlns:a="http://schemas.openxmlformats.org/drawingml/2006/main">
            <a:ext uri="{FF2B5EF4-FFF2-40B4-BE49-F238E27FC236}">
              <a16:creationId xmlns:a16="http://schemas.microsoft.com/office/drawing/2014/main" id="{BDBD5805-59C9-4B04-9C58-5E7850D3FB4D}"/>
            </a:ext>
          </a:extLst>
        </cdr:cNvPr>
        <cdr:cNvSpPr txBox="1"/>
      </cdr:nvSpPr>
      <cdr:spPr>
        <a:xfrm xmlns:a="http://schemas.openxmlformats.org/drawingml/2006/main">
          <a:off x="2277522" y="1861404"/>
          <a:ext cx="779663" cy="966032"/>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none" rtlCol="0" anchor="ctr"/>
        <a:lstStyle xmlns:a="http://schemas.openxmlformats.org/drawingml/2006/main"/>
        <a:p xmlns:a="http://schemas.openxmlformats.org/drawingml/2006/main">
          <a:pPr marL="0" indent="0" algn="ctr"/>
          <a:fld id="{3161CD74-D0C8-4C91-B168-578B8150B825}" type="TxLink">
            <a:rPr lang="en-US" sz="3600" b="1" i="0" u="none" strike="noStrike">
              <a:solidFill>
                <a:schemeClr val="bg2">
                  <a:lumMod val="10000"/>
                </a:schemeClr>
              </a:solidFill>
              <a:latin typeface="Arial Rounded MT Bold" panose="020F0704030504030204" pitchFamily="34" charset="0"/>
              <a:ea typeface="+mn-ea"/>
              <a:cs typeface="Calibri"/>
            </a:rPr>
            <a:pPr marL="0" indent="0" algn="ctr"/>
            <a:t>28%</a:t>
          </a:fld>
          <a:endParaRPr lang="de-AT" sz="3600" b="1" i="0" u="none" strike="noStrike">
            <a:solidFill>
              <a:schemeClr val="bg2">
                <a:lumMod val="10000"/>
              </a:schemeClr>
            </a:solidFill>
            <a:latin typeface="Arial Rounded MT Bold" panose="020F0704030504030204" pitchFamily="34" charset="0"/>
            <a:ea typeface="+mn-ea"/>
            <a:cs typeface="Calibri"/>
          </a:endParaRPr>
        </a:p>
      </cdr:txBody>
    </cdr:sp>
  </cdr:relSizeAnchor>
</c:userShapes>
</file>

<file path=xl/drawings/drawing134.xml><?xml version="1.0" encoding="utf-8"?>
<xdr:wsDr xmlns:xdr="http://schemas.openxmlformats.org/drawingml/2006/spreadsheetDrawing" xmlns:a="http://schemas.openxmlformats.org/drawingml/2006/main">
  <xdr:twoCellAnchor>
    <xdr:from>
      <xdr:col>3</xdr:col>
      <xdr:colOff>245052</xdr:colOff>
      <xdr:row>0</xdr:row>
      <xdr:rowOff>190500</xdr:rowOff>
    </xdr:from>
    <xdr:to>
      <xdr:col>9</xdr:col>
      <xdr:colOff>610464</xdr:colOff>
      <xdr:row>21</xdr:row>
      <xdr:rowOff>9525</xdr:rowOff>
    </xdr:to>
    <xdr:graphicFrame macro="">
      <xdr:nvGraphicFramePr>
        <xdr:cNvPr id="2" name="Chart 1">
          <a:extLst>
            <a:ext uri="{FF2B5EF4-FFF2-40B4-BE49-F238E27FC236}">
              <a16:creationId xmlns:a16="http://schemas.microsoft.com/office/drawing/2014/main" id="{C0097476-1BA6-4D08-B926-00AE03C7EE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5.xml><?xml version="1.0" encoding="utf-8"?>
<c:userShapes xmlns:c="http://schemas.openxmlformats.org/drawingml/2006/chart">
  <cdr:relSizeAnchor xmlns:cdr="http://schemas.openxmlformats.org/drawingml/2006/chartDrawing">
    <cdr:from>
      <cdr:x>0.43774</cdr:x>
      <cdr:y>0.44589</cdr:y>
    </cdr:from>
    <cdr:to>
      <cdr:x>0.58759</cdr:x>
      <cdr:y>0.6773</cdr:y>
    </cdr:to>
    <cdr:sp macro="" textlink="COM!$B$2">
      <cdr:nvSpPr>
        <cdr:cNvPr id="2" name="TextBox 1">
          <a:extLst xmlns:a="http://schemas.openxmlformats.org/drawingml/2006/main">
            <a:ext uri="{FF2B5EF4-FFF2-40B4-BE49-F238E27FC236}">
              <a16:creationId xmlns:a16="http://schemas.microsoft.com/office/drawing/2014/main" id="{BDBD5805-59C9-4B04-9C58-5E7850D3FB4D}"/>
            </a:ext>
          </a:extLst>
        </cdr:cNvPr>
        <cdr:cNvSpPr txBox="1"/>
      </cdr:nvSpPr>
      <cdr:spPr>
        <a:xfrm xmlns:a="http://schemas.openxmlformats.org/drawingml/2006/main">
          <a:off x="2277522" y="1861404"/>
          <a:ext cx="779663" cy="966032"/>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none" rtlCol="0" anchor="ctr"/>
        <a:lstStyle xmlns:a="http://schemas.openxmlformats.org/drawingml/2006/main"/>
        <a:p xmlns:a="http://schemas.openxmlformats.org/drawingml/2006/main">
          <a:pPr marL="0" indent="0" algn="ctr"/>
          <a:r>
            <a:rPr lang="en-US" sz="3600" b="1" i="0" u="none" strike="noStrike">
              <a:solidFill>
                <a:schemeClr val="bg2">
                  <a:lumMod val="10000"/>
                </a:schemeClr>
              </a:solidFill>
              <a:latin typeface="Arial Rounded MT Bold" panose="020F0704030504030204" pitchFamily="34" charset="0"/>
              <a:ea typeface="+mn-ea"/>
              <a:cs typeface="Calibri"/>
            </a:rPr>
            <a:t>50%</a:t>
          </a:r>
          <a:endParaRPr lang="de-AT" sz="3600" b="1" i="0" u="none" strike="noStrike">
            <a:solidFill>
              <a:schemeClr val="bg2">
                <a:lumMod val="10000"/>
              </a:schemeClr>
            </a:solidFill>
            <a:latin typeface="Arial Rounded MT Bold" panose="020F0704030504030204" pitchFamily="34" charset="0"/>
            <a:ea typeface="+mn-ea"/>
            <a:cs typeface="Calibri"/>
          </a:endParaRPr>
        </a:p>
      </cdr:txBody>
    </cdr:sp>
  </cdr:relSizeAnchor>
</c:userShapes>
</file>

<file path=xl/drawings/drawing136.xml><?xml version="1.0" encoding="utf-8"?>
<xdr:wsDr xmlns:xdr="http://schemas.openxmlformats.org/drawingml/2006/spreadsheetDrawing" xmlns:a="http://schemas.openxmlformats.org/drawingml/2006/main">
  <xdr:twoCellAnchor>
    <xdr:from>
      <xdr:col>3</xdr:col>
      <xdr:colOff>227734</xdr:colOff>
      <xdr:row>0</xdr:row>
      <xdr:rowOff>0</xdr:rowOff>
    </xdr:from>
    <xdr:to>
      <xdr:col>9</xdr:col>
      <xdr:colOff>593146</xdr:colOff>
      <xdr:row>20</xdr:row>
      <xdr:rowOff>18184</xdr:rowOff>
    </xdr:to>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7.xml><?xml version="1.0" encoding="utf-8"?>
<c:userShapes xmlns:c="http://schemas.openxmlformats.org/drawingml/2006/chart">
  <cdr:relSizeAnchor xmlns:cdr="http://schemas.openxmlformats.org/drawingml/2006/chartDrawing">
    <cdr:from>
      <cdr:x>0.43774</cdr:x>
      <cdr:y>0.44589</cdr:y>
    </cdr:from>
    <cdr:to>
      <cdr:x>0.58759</cdr:x>
      <cdr:y>0.6773</cdr:y>
    </cdr:to>
    <cdr:sp macro="" textlink="FIN!$B$2">
      <cdr:nvSpPr>
        <cdr:cNvPr id="2" name="TextBox 1">
          <a:extLst xmlns:a="http://schemas.openxmlformats.org/drawingml/2006/main">
            <a:ext uri="{FF2B5EF4-FFF2-40B4-BE49-F238E27FC236}">
              <a16:creationId xmlns:a16="http://schemas.microsoft.com/office/drawing/2014/main" id="{BDBD5805-59C9-4B04-9C58-5E7850D3FB4D}"/>
            </a:ext>
          </a:extLst>
        </cdr:cNvPr>
        <cdr:cNvSpPr txBox="1"/>
      </cdr:nvSpPr>
      <cdr:spPr>
        <a:xfrm xmlns:a="http://schemas.openxmlformats.org/drawingml/2006/main">
          <a:off x="2277522" y="1861404"/>
          <a:ext cx="779663" cy="966032"/>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none" rtlCol="0" anchor="ctr"/>
        <a:lstStyle xmlns:a="http://schemas.openxmlformats.org/drawingml/2006/main"/>
        <a:p xmlns:a="http://schemas.openxmlformats.org/drawingml/2006/main">
          <a:pPr marL="0" indent="0" algn="ctr"/>
          <a:fld id="{3161CD74-D0C8-4C91-B168-578B8150B825}" type="TxLink">
            <a:rPr lang="en-US" sz="3600" b="1" i="0" u="none" strike="noStrike">
              <a:solidFill>
                <a:schemeClr val="bg2">
                  <a:lumMod val="10000"/>
                </a:schemeClr>
              </a:solidFill>
              <a:latin typeface="Arial Rounded MT Bold" panose="020F0704030504030204" pitchFamily="34" charset="0"/>
              <a:ea typeface="+mn-ea"/>
              <a:cs typeface="Calibri"/>
            </a:rPr>
            <a:pPr marL="0" indent="0" algn="ctr"/>
            <a:t>8%</a:t>
          </a:fld>
          <a:endParaRPr lang="de-AT" sz="3600" b="1" i="0" u="none" strike="noStrike">
            <a:solidFill>
              <a:schemeClr val="bg2">
                <a:lumMod val="10000"/>
              </a:schemeClr>
            </a:solidFill>
            <a:latin typeface="Arial Rounded MT Bold" panose="020F0704030504030204" pitchFamily="34" charset="0"/>
            <a:ea typeface="+mn-ea"/>
            <a:cs typeface="Calibri"/>
          </a:endParaRPr>
        </a:p>
      </cdr:txBody>
    </cdr:sp>
  </cdr:relSizeAnchor>
</c:userShapes>
</file>

<file path=xl/drawings/drawing138.xml><?xml version="1.0" encoding="utf-8"?>
<xdr:wsDr xmlns:xdr="http://schemas.openxmlformats.org/drawingml/2006/spreadsheetDrawing" xmlns:a="http://schemas.openxmlformats.org/drawingml/2006/main">
  <xdr:twoCellAnchor>
    <xdr:from>
      <xdr:col>4</xdr:col>
      <xdr:colOff>374938</xdr:colOff>
      <xdr:row>2</xdr:row>
      <xdr:rowOff>43296</xdr:rowOff>
    </xdr:from>
    <xdr:to>
      <xdr:col>10</xdr:col>
      <xdr:colOff>307396</xdr:colOff>
      <xdr:row>22</xdr:row>
      <xdr:rowOff>61480</xdr:rowOff>
    </xdr:to>
    <xdr:graphicFrame macro="">
      <xdr:nvGraphicFramePr>
        <xdr:cNvPr id="2" name="Chart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9.xml><?xml version="1.0" encoding="utf-8"?>
<c:userShapes xmlns:c="http://schemas.openxmlformats.org/drawingml/2006/chart">
  <cdr:relSizeAnchor xmlns:cdr="http://schemas.openxmlformats.org/drawingml/2006/chartDrawing">
    <cdr:from>
      <cdr:x>0.43774</cdr:x>
      <cdr:y>0.44589</cdr:y>
    </cdr:from>
    <cdr:to>
      <cdr:x>0.58759</cdr:x>
      <cdr:y>0.6773</cdr:y>
    </cdr:to>
    <cdr:sp macro="" textlink="GD!$B$2">
      <cdr:nvSpPr>
        <cdr:cNvPr id="2" name="TextBox 1">
          <a:extLst xmlns:a="http://schemas.openxmlformats.org/drawingml/2006/main">
            <a:ext uri="{FF2B5EF4-FFF2-40B4-BE49-F238E27FC236}">
              <a16:creationId xmlns:a16="http://schemas.microsoft.com/office/drawing/2014/main" id="{BDBD5805-59C9-4B04-9C58-5E7850D3FB4D}"/>
            </a:ext>
          </a:extLst>
        </cdr:cNvPr>
        <cdr:cNvSpPr txBox="1"/>
      </cdr:nvSpPr>
      <cdr:spPr>
        <a:xfrm xmlns:a="http://schemas.openxmlformats.org/drawingml/2006/main">
          <a:off x="2277522" y="1861404"/>
          <a:ext cx="779663" cy="966032"/>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none" rtlCol="0" anchor="ctr"/>
        <a:lstStyle xmlns:a="http://schemas.openxmlformats.org/drawingml/2006/main"/>
        <a:p xmlns:a="http://schemas.openxmlformats.org/drawingml/2006/main">
          <a:pPr marL="0" indent="0" algn="ctr"/>
          <a:fld id="{3161CD74-D0C8-4C91-B168-578B8150B825}" type="TxLink">
            <a:rPr lang="en-US" sz="3600" b="1" i="0" u="none" strike="noStrike">
              <a:solidFill>
                <a:schemeClr val="bg2">
                  <a:lumMod val="10000"/>
                </a:schemeClr>
              </a:solidFill>
              <a:latin typeface="Arial Rounded MT Bold" panose="020F0704030504030204" pitchFamily="34" charset="0"/>
              <a:ea typeface="+mn-ea"/>
              <a:cs typeface="Calibri"/>
            </a:rPr>
            <a:pPr marL="0" indent="0" algn="ctr"/>
            <a:t>23%</a:t>
          </a:fld>
          <a:endParaRPr lang="de-AT" sz="3600" b="1" i="0" u="none" strike="noStrike">
            <a:solidFill>
              <a:schemeClr val="bg2">
                <a:lumMod val="10000"/>
              </a:schemeClr>
            </a:solidFill>
            <a:latin typeface="Arial Rounded MT Bold" panose="020F0704030504030204" pitchFamily="34" charset="0"/>
            <a:ea typeface="+mn-ea"/>
            <a:cs typeface="Calibri"/>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0.36739</cdr:x>
      <cdr:y>0.46488</cdr:y>
    </cdr:from>
    <cdr:to>
      <cdr:x>0.66721</cdr:x>
      <cdr:y>0.63948</cdr:y>
    </cdr:to>
    <cdr:sp macro="" textlink="">
      <cdr:nvSpPr>
        <cdr:cNvPr id="3" name="1 Rectángulo"/>
        <cdr:cNvSpPr/>
      </cdr:nvSpPr>
      <cdr:spPr>
        <a:xfrm xmlns:a="http://schemas.openxmlformats.org/drawingml/2006/main">
          <a:off x="1693079" y="2496443"/>
          <a:ext cx="1381660" cy="937629"/>
        </a:xfrm>
        <a:prstGeom xmlns:a="http://schemas.openxmlformats.org/drawingml/2006/main" prst="rect">
          <a:avLst/>
        </a:prstGeom>
        <a:noFill xmlns:a="http://schemas.openxmlformats.org/drawingml/2006/main"/>
      </cdr:spPr>
      <cdr:txBody>
        <a:bodyPr xmlns:a="http://schemas.openxmlformats.org/drawingml/2006/main" wrap="non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5400" b="0" cap="none" spc="0">
              <a:ln w="10160">
                <a:solidFill>
                  <a:sysClr val="windowText" lastClr="000000"/>
                </a:solidFill>
                <a:prstDash val="solid"/>
              </a:ln>
              <a:solidFill>
                <a:sysClr val="windowText" lastClr="000000"/>
              </a:solidFill>
              <a:effectLst>
                <a:outerShdw blurRad="38100" dist="32000" dir="5400000" algn="tl">
                  <a:srgbClr val="000000">
                    <a:alpha val="30000"/>
                  </a:srgbClr>
                </a:outerShdw>
              </a:effectLst>
            </a:rPr>
            <a:t>45%</a:t>
          </a:r>
        </a:p>
      </cdr:txBody>
    </cdr:sp>
  </cdr:relSizeAnchor>
</c:userShapes>
</file>

<file path=xl/drawings/drawing140.xml><?xml version="1.0" encoding="utf-8"?>
<xdr:wsDr xmlns:xdr="http://schemas.openxmlformats.org/drawingml/2006/spreadsheetDrawing" xmlns:a="http://schemas.openxmlformats.org/drawingml/2006/main">
  <xdr:twoCellAnchor>
    <xdr:from>
      <xdr:col>3</xdr:col>
      <xdr:colOff>227734</xdr:colOff>
      <xdr:row>2</xdr:row>
      <xdr:rowOff>69273</xdr:rowOff>
    </xdr:from>
    <xdr:to>
      <xdr:col>9</xdr:col>
      <xdr:colOff>593146</xdr:colOff>
      <xdr:row>22</xdr:row>
      <xdr:rowOff>87457</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1.xml><?xml version="1.0" encoding="utf-8"?>
<c:userShapes xmlns:c="http://schemas.openxmlformats.org/drawingml/2006/chart">
  <cdr:relSizeAnchor xmlns:cdr="http://schemas.openxmlformats.org/drawingml/2006/chartDrawing">
    <cdr:from>
      <cdr:x>0.43774</cdr:x>
      <cdr:y>0.44589</cdr:y>
    </cdr:from>
    <cdr:to>
      <cdr:x>0.58759</cdr:x>
      <cdr:y>0.6773</cdr:y>
    </cdr:to>
    <cdr:sp macro="" textlink="INF!$B$2">
      <cdr:nvSpPr>
        <cdr:cNvPr id="2" name="TextBox 1">
          <a:extLst xmlns:a="http://schemas.openxmlformats.org/drawingml/2006/main">
            <a:ext uri="{FF2B5EF4-FFF2-40B4-BE49-F238E27FC236}">
              <a16:creationId xmlns:a16="http://schemas.microsoft.com/office/drawing/2014/main" id="{BDBD5805-59C9-4B04-9C58-5E7850D3FB4D}"/>
            </a:ext>
          </a:extLst>
        </cdr:cNvPr>
        <cdr:cNvSpPr txBox="1"/>
      </cdr:nvSpPr>
      <cdr:spPr>
        <a:xfrm xmlns:a="http://schemas.openxmlformats.org/drawingml/2006/main">
          <a:off x="2277522" y="1861404"/>
          <a:ext cx="779663" cy="966032"/>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none" rtlCol="0" anchor="ctr"/>
        <a:lstStyle xmlns:a="http://schemas.openxmlformats.org/drawingml/2006/main"/>
        <a:p xmlns:a="http://schemas.openxmlformats.org/drawingml/2006/main">
          <a:pPr marL="0" indent="0" algn="ctr"/>
          <a:fld id="{3161CD74-D0C8-4C91-B168-578B8150B825}" type="TxLink">
            <a:rPr lang="en-US" sz="3600" b="1" i="0" u="none" strike="noStrike">
              <a:solidFill>
                <a:schemeClr val="bg2">
                  <a:lumMod val="10000"/>
                </a:schemeClr>
              </a:solidFill>
              <a:latin typeface="Arial Rounded MT Bold" panose="020F0704030504030204" pitchFamily="34" charset="0"/>
              <a:ea typeface="+mn-ea"/>
              <a:cs typeface="Calibri"/>
            </a:rPr>
            <a:pPr marL="0" indent="0" algn="ctr"/>
            <a:t>26%</a:t>
          </a:fld>
          <a:endParaRPr lang="de-AT" sz="3600" b="1" i="0" u="none" strike="noStrike">
            <a:solidFill>
              <a:schemeClr val="bg2">
                <a:lumMod val="10000"/>
              </a:schemeClr>
            </a:solidFill>
            <a:latin typeface="Arial Rounded MT Bold" panose="020F0704030504030204" pitchFamily="34" charset="0"/>
            <a:ea typeface="+mn-ea"/>
            <a:cs typeface="Calibri"/>
          </a:endParaRPr>
        </a:p>
      </cdr:txBody>
    </cdr:sp>
  </cdr:relSizeAnchor>
</c:userShapes>
</file>

<file path=xl/drawings/drawing142.xml><?xml version="1.0" encoding="utf-8"?>
<xdr:wsDr xmlns:xdr="http://schemas.openxmlformats.org/drawingml/2006/spreadsheetDrawing" xmlns:a="http://schemas.openxmlformats.org/drawingml/2006/main">
  <xdr:twoCellAnchor>
    <xdr:from>
      <xdr:col>3</xdr:col>
      <xdr:colOff>262371</xdr:colOff>
      <xdr:row>2</xdr:row>
      <xdr:rowOff>60614</xdr:rowOff>
    </xdr:from>
    <xdr:to>
      <xdr:col>9</xdr:col>
      <xdr:colOff>627783</xdr:colOff>
      <xdr:row>22</xdr:row>
      <xdr:rowOff>78798</xdr:rowOff>
    </xdr:to>
    <xdr:graphicFrame macro="">
      <xdr:nvGraphicFramePr>
        <xdr:cNvPr id="2" name="Chart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3.xml><?xml version="1.0" encoding="utf-8"?>
<c:userShapes xmlns:c="http://schemas.openxmlformats.org/drawingml/2006/chart">
  <cdr:relSizeAnchor xmlns:cdr="http://schemas.openxmlformats.org/drawingml/2006/chartDrawing">
    <cdr:from>
      <cdr:x>0.43774</cdr:x>
      <cdr:y>0.44589</cdr:y>
    </cdr:from>
    <cdr:to>
      <cdr:x>0.58759</cdr:x>
      <cdr:y>0.6773</cdr:y>
    </cdr:to>
    <cdr:sp macro="" textlink="SC!$B$2">
      <cdr:nvSpPr>
        <cdr:cNvPr id="2" name="TextBox 1">
          <a:extLst xmlns:a="http://schemas.openxmlformats.org/drawingml/2006/main">
            <a:ext uri="{FF2B5EF4-FFF2-40B4-BE49-F238E27FC236}">
              <a16:creationId xmlns:a16="http://schemas.microsoft.com/office/drawing/2014/main" id="{BDBD5805-59C9-4B04-9C58-5E7850D3FB4D}"/>
            </a:ext>
          </a:extLst>
        </cdr:cNvPr>
        <cdr:cNvSpPr txBox="1"/>
      </cdr:nvSpPr>
      <cdr:spPr>
        <a:xfrm xmlns:a="http://schemas.openxmlformats.org/drawingml/2006/main">
          <a:off x="2277522" y="1861404"/>
          <a:ext cx="779663" cy="966032"/>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none" rtlCol="0" anchor="ctr"/>
        <a:lstStyle xmlns:a="http://schemas.openxmlformats.org/drawingml/2006/main"/>
        <a:p xmlns:a="http://schemas.openxmlformats.org/drawingml/2006/main">
          <a:pPr marL="0" indent="0" algn="ctr"/>
          <a:fld id="{3161CD74-D0C8-4C91-B168-578B8150B825}" type="TxLink">
            <a:rPr lang="en-US" sz="3600" b="1" i="0" u="none" strike="noStrike">
              <a:solidFill>
                <a:schemeClr val="bg2">
                  <a:lumMod val="10000"/>
                </a:schemeClr>
              </a:solidFill>
              <a:latin typeface="Arial Rounded MT Bold" panose="020F0704030504030204" pitchFamily="34" charset="0"/>
              <a:ea typeface="+mn-ea"/>
              <a:cs typeface="Calibri"/>
            </a:rPr>
            <a:pPr marL="0" indent="0" algn="ctr"/>
            <a:t>22%</a:t>
          </a:fld>
          <a:endParaRPr lang="de-AT" sz="3600" b="1" i="0" u="none" strike="noStrike">
            <a:solidFill>
              <a:schemeClr val="bg2">
                <a:lumMod val="10000"/>
              </a:schemeClr>
            </a:solidFill>
            <a:latin typeface="Arial Rounded MT Bold" panose="020F0704030504030204" pitchFamily="34" charset="0"/>
            <a:ea typeface="+mn-ea"/>
            <a:cs typeface="Calibri"/>
          </a:endParaRPr>
        </a:p>
      </cdr:txBody>
    </cdr:sp>
  </cdr:relSizeAnchor>
</c:userShapes>
</file>

<file path=xl/drawings/drawing144.xml><?xml version="1.0" encoding="utf-8"?>
<xdr:wsDr xmlns:xdr="http://schemas.openxmlformats.org/drawingml/2006/spreadsheetDrawing" xmlns:a="http://schemas.openxmlformats.org/drawingml/2006/main">
  <xdr:twoCellAnchor>
    <xdr:from>
      <xdr:col>3</xdr:col>
      <xdr:colOff>279689</xdr:colOff>
      <xdr:row>1</xdr:row>
      <xdr:rowOff>25978</xdr:rowOff>
    </xdr:from>
    <xdr:to>
      <xdr:col>9</xdr:col>
      <xdr:colOff>645101</xdr:colOff>
      <xdr:row>21</xdr:row>
      <xdr:rowOff>44162</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5.xml><?xml version="1.0" encoding="utf-8"?>
<c:userShapes xmlns:c="http://schemas.openxmlformats.org/drawingml/2006/chart">
  <cdr:relSizeAnchor xmlns:cdr="http://schemas.openxmlformats.org/drawingml/2006/chartDrawing">
    <cdr:from>
      <cdr:x>0.43774</cdr:x>
      <cdr:y>0.44589</cdr:y>
    </cdr:from>
    <cdr:to>
      <cdr:x>0.58759</cdr:x>
      <cdr:y>0.6773</cdr:y>
    </cdr:to>
    <cdr:sp macro="" textlink="TH!$B$2">
      <cdr:nvSpPr>
        <cdr:cNvPr id="2" name="TextBox 1">
          <a:extLst xmlns:a="http://schemas.openxmlformats.org/drawingml/2006/main">
            <a:ext uri="{FF2B5EF4-FFF2-40B4-BE49-F238E27FC236}">
              <a16:creationId xmlns:a16="http://schemas.microsoft.com/office/drawing/2014/main" id="{BDBD5805-59C9-4B04-9C58-5E7850D3FB4D}"/>
            </a:ext>
          </a:extLst>
        </cdr:cNvPr>
        <cdr:cNvSpPr txBox="1"/>
      </cdr:nvSpPr>
      <cdr:spPr>
        <a:xfrm xmlns:a="http://schemas.openxmlformats.org/drawingml/2006/main">
          <a:off x="2277522" y="1861404"/>
          <a:ext cx="779663" cy="966032"/>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none" rtlCol="0" anchor="ctr"/>
        <a:lstStyle xmlns:a="http://schemas.openxmlformats.org/drawingml/2006/main"/>
        <a:p xmlns:a="http://schemas.openxmlformats.org/drawingml/2006/main">
          <a:pPr marL="0" indent="0" algn="ctr"/>
          <a:fld id="{3161CD74-D0C8-4C91-B168-578B8150B825}" type="TxLink">
            <a:rPr lang="en-US" sz="3600" b="1" i="0" u="none" strike="noStrike">
              <a:solidFill>
                <a:schemeClr val="bg2">
                  <a:lumMod val="10000"/>
                </a:schemeClr>
              </a:solidFill>
              <a:latin typeface="Arial Rounded MT Bold" panose="020F0704030504030204" pitchFamily="34" charset="0"/>
              <a:ea typeface="+mn-ea"/>
              <a:cs typeface="Calibri"/>
            </a:rPr>
            <a:pPr marL="0" indent="0" algn="ctr"/>
            <a:t>25%</a:t>
          </a:fld>
          <a:endParaRPr lang="de-AT" sz="3600" b="1" i="0" u="none" strike="noStrike">
            <a:solidFill>
              <a:schemeClr val="bg2">
                <a:lumMod val="10000"/>
              </a:schemeClr>
            </a:solidFill>
            <a:latin typeface="Arial Rounded MT Bold" panose="020F0704030504030204" pitchFamily="34" charset="0"/>
            <a:ea typeface="+mn-ea"/>
            <a:cs typeface="Calibri"/>
          </a:endParaRPr>
        </a:p>
      </cdr:txBody>
    </cdr:sp>
  </cdr:relSizeAnchor>
</c:userShapes>
</file>

<file path=xl/drawings/drawing146.xml><?xml version="1.0" encoding="utf-8"?>
<xdr:wsDr xmlns:xdr="http://schemas.openxmlformats.org/drawingml/2006/spreadsheetDrawing" xmlns:a="http://schemas.openxmlformats.org/drawingml/2006/main">
  <xdr:twoCellAnchor>
    <xdr:from>
      <xdr:col>3</xdr:col>
      <xdr:colOff>236393</xdr:colOff>
      <xdr:row>1</xdr:row>
      <xdr:rowOff>43295</xdr:rowOff>
    </xdr:from>
    <xdr:to>
      <xdr:col>9</xdr:col>
      <xdr:colOff>601805</xdr:colOff>
      <xdr:row>21</xdr:row>
      <xdr:rowOff>61479</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7.xml><?xml version="1.0" encoding="utf-8"?>
<c:userShapes xmlns:c="http://schemas.openxmlformats.org/drawingml/2006/chart">
  <cdr:relSizeAnchor xmlns:cdr="http://schemas.openxmlformats.org/drawingml/2006/chartDrawing">
    <cdr:from>
      <cdr:x>0.43774</cdr:x>
      <cdr:y>0.44589</cdr:y>
    </cdr:from>
    <cdr:to>
      <cdr:x>0.58759</cdr:x>
      <cdr:y>0.6773</cdr:y>
    </cdr:to>
    <cdr:sp macro="" textlink="CIG!$B$2">
      <cdr:nvSpPr>
        <cdr:cNvPr id="2" name="TextBox 1">
          <a:extLst xmlns:a="http://schemas.openxmlformats.org/drawingml/2006/main">
            <a:ext uri="{FF2B5EF4-FFF2-40B4-BE49-F238E27FC236}">
              <a16:creationId xmlns:a16="http://schemas.microsoft.com/office/drawing/2014/main" id="{BDBD5805-59C9-4B04-9C58-5E7850D3FB4D}"/>
            </a:ext>
          </a:extLst>
        </cdr:cNvPr>
        <cdr:cNvSpPr txBox="1"/>
      </cdr:nvSpPr>
      <cdr:spPr>
        <a:xfrm xmlns:a="http://schemas.openxmlformats.org/drawingml/2006/main">
          <a:off x="2277522" y="1861404"/>
          <a:ext cx="779663" cy="966032"/>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none" rtlCol="0" anchor="ctr"/>
        <a:lstStyle xmlns:a="http://schemas.openxmlformats.org/drawingml/2006/main"/>
        <a:p xmlns:a="http://schemas.openxmlformats.org/drawingml/2006/main">
          <a:pPr marL="0" indent="0" algn="ctr"/>
          <a:fld id="{3161CD74-D0C8-4C91-B168-578B8150B825}" type="TxLink">
            <a:rPr lang="en-US" sz="3600" b="1" i="0" u="none" strike="noStrike">
              <a:solidFill>
                <a:schemeClr val="bg2">
                  <a:lumMod val="10000"/>
                </a:schemeClr>
              </a:solidFill>
              <a:latin typeface="Arial Rounded MT Bold" panose="020F0704030504030204" pitchFamily="34" charset="0"/>
              <a:ea typeface="+mn-ea"/>
              <a:cs typeface="Calibri"/>
            </a:rPr>
            <a:pPr marL="0" indent="0" algn="ctr"/>
            <a:t>33%</a:t>
          </a:fld>
          <a:endParaRPr lang="de-AT" sz="3600" b="1" i="0" u="none" strike="noStrike">
            <a:solidFill>
              <a:schemeClr val="bg2">
                <a:lumMod val="10000"/>
              </a:schemeClr>
            </a:solidFill>
            <a:latin typeface="Arial Rounded MT Bold" panose="020F0704030504030204" pitchFamily="34" charset="0"/>
            <a:ea typeface="+mn-ea"/>
            <a:cs typeface="Calibri"/>
          </a:endParaRPr>
        </a:p>
      </cdr:txBody>
    </cdr:sp>
  </cdr:relSizeAnchor>
</c:userShapes>
</file>

<file path=xl/drawings/drawing148.xml><?xml version="1.0" encoding="utf-8"?>
<xdr:wsDr xmlns:xdr="http://schemas.openxmlformats.org/drawingml/2006/spreadsheetDrawing" xmlns:a="http://schemas.openxmlformats.org/drawingml/2006/main">
  <xdr:twoCellAnchor>
    <xdr:from>
      <xdr:col>3</xdr:col>
      <xdr:colOff>336591</xdr:colOff>
      <xdr:row>3</xdr:row>
      <xdr:rowOff>27214</xdr:rowOff>
    </xdr:from>
    <xdr:to>
      <xdr:col>9</xdr:col>
      <xdr:colOff>702003</xdr:colOff>
      <xdr:row>23</xdr:row>
      <xdr:rowOff>45398</xdr:rowOff>
    </xdr:to>
    <xdr:graphicFrame macro="">
      <xdr:nvGraphicFramePr>
        <xdr:cNvPr id="2" name="Chart 1">
          <a:extLst>
            <a:ext uri="{FF2B5EF4-FFF2-40B4-BE49-F238E27FC236}">
              <a16:creationId xmlns:a16="http://schemas.microsoft.com/office/drawing/2014/main" id="{0810603C-5D20-41EB-9F12-9F55A6938F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9.xml><?xml version="1.0" encoding="utf-8"?>
<c:userShapes xmlns:c="http://schemas.openxmlformats.org/drawingml/2006/chart">
  <cdr:relSizeAnchor xmlns:cdr="http://schemas.openxmlformats.org/drawingml/2006/chartDrawing">
    <cdr:from>
      <cdr:x>0.43774</cdr:x>
      <cdr:y>0.44589</cdr:y>
    </cdr:from>
    <cdr:to>
      <cdr:x>0.58759</cdr:x>
      <cdr:y>0.6773</cdr:y>
    </cdr:to>
    <cdr:sp macro="" textlink="CIG!$B$2">
      <cdr:nvSpPr>
        <cdr:cNvPr id="2" name="TextBox 1">
          <a:extLst xmlns:a="http://schemas.openxmlformats.org/drawingml/2006/main">
            <a:ext uri="{FF2B5EF4-FFF2-40B4-BE49-F238E27FC236}">
              <a16:creationId xmlns:a16="http://schemas.microsoft.com/office/drawing/2014/main" id="{BDBD5805-59C9-4B04-9C58-5E7850D3FB4D}"/>
            </a:ext>
          </a:extLst>
        </cdr:cNvPr>
        <cdr:cNvSpPr txBox="1"/>
      </cdr:nvSpPr>
      <cdr:spPr>
        <a:xfrm xmlns:a="http://schemas.openxmlformats.org/drawingml/2006/main">
          <a:off x="2277522" y="1861404"/>
          <a:ext cx="779663" cy="966032"/>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none" rtlCol="0" anchor="ctr"/>
        <a:lstStyle xmlns:a="http://schemas.openxmlformats.org/drawingml/2006/main"/>
        <a:p xmlns:a="http://schemas.openxmlformats.org/drawingml/2006/main">
          <a:pPr marL="0" indent="0" algn="ctr"/>
          <a:r>
            <a:rPr lang="en-US" sz="3600" b="1" i="0" u="none" strike="noStrike">
              <a:solidFill>
                <a:schemeClr val="bg2">
                  <a:lumMod val="10000"/>
                </a:schemeClr>
              </a:solidFill>
              <a:latin typeface="Arial Rounded MT Bold" panose="020F0704030504030204" pitchFamily="34" charset="0"/>
              <a:ea typeface="+mn-ea"/>
              <a:cs typeface="Calibri"/>
            </a:rPr>
            <a:t>33%</a:t>
          </a:r>
          <a:endParaRPr lang="de-AT" sz="3600" b="1" i="0" u="none" strike="noStrike">
            <a:solidFill>
              <a:schemeClr val="bg2">
                <a:lumMod val="10000"/>
              </a:schemeClr>
            </a:solidFill>
            <a:latin typeface="Arial Rounded MT Bold" panose="020F0704030504030204" pitchFamily="34" charset="0"/>
            <a:ea typeface="+mn-ea"/>
            <a:cs typeface="Calibri"/>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0.36036</cdr:x>
      <cdr:y>0.45262</cdr:y>
    </cdr:from>
    <cdr:to>
      <cdr:x>0.66045</cdr:x>
      <cdr:y>0.67879</cdr:y>
    </cdr:to>
    <cdr:sp macro="" textlink="">
      <cdr:nvSpPr>
        <cdr:cNvPr id="3" name="1 Rectángulo"/>
        <cdr:cNvSpPr/>
      </cdr:nvSpPr>
      <cdr:spPr>
        <a:xfrm xmlns:a="http://schemas.openxmlformats.org/drawingml/2006/main">
          <a:off x="1659094" y="1876419"/>
          <a:ext cx="1381660" cy="937629"/>
        </a:xfrm>
        <a:prstGeom xmlns:a="http://schemas.openxmlformats.org/drawingml/2006/main" prst="rect">
          <a:avLst/>
        </a:prstGeom>
        <a:noFill xmlns:a="http://schemas.openxmlformats.org/drawingml/2006/main"/>
      </cdr:spPr>
      <cdr:txBody>
        <a:bodyPr xmlns:a="http://schemas.openxmlformats.org/drawingml/2006/main" wrap="non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5400" b="0" cap="none" spc="0">
              <a:ln w="10160">
                <a:solidFill>
                  <a:sysClr val="windowText" lastClr="000000"/>
                </a:solidFill>
                <a:prstDash val="solid"/>
              </a:ln>
              <a:solidFill>
                <a:sysClr val="windowText" lastClr="000000"/>
              </a:solidFill>
              <a:effectLst>
                <a:outerShdw blurRad="38100" dist="32000" dir="5400000" algn="tl">
                  <a:srgbClr val="000000">
                    <a:alpha val="30000"/>
                  </a:srgbClr>
                </a:outerShdw>
              </a:effectLst>
            </a:rPr>
            <a:t>66%</a:t>
          </a:r>
        </a:p>
      </cdr:txBody>
    </cdr:sp>
  </cdr:relSizeAnchor>
</c:userShapes>
</file>

<file path=xl/drawings/drawing150.xml><?xml version="1.0" encoding="utf-8"?>
<xdr:wsDr xmlns:xdr="http://schemas.openxmlformats.org/drawingml/2006/spreadsheetDrawing" xmlns:a="http://schemas.openxmlformats.org/drawingml/2006/main">
  <xdr:twoCellAnchor>
    <xdr:from>
      <xdr:col>0</xdr:col>
      <xdr:colOff>847725</xdr:colOff>
      <xdr:row>21</xdr:row>
      <xdr:rowOff>142874</xdr:rowOff>
    </xdr:from>
    <xdr:to>
      <xdr:col>2</xdr:col>
      <xdr:colOff>180975</xdr:colOff>
      <xdr:row>39</xdr:row>
      <xdr:rowOff>133349</xdr:rowOff>
    </xdr:to>
    <xdr:graphicFrame macro="">
      <xdr:nvGraphicFramePr>
        <xdr:cNvPr id="2" name="Gráfico 1">
          <a:extLst>
            <a:ext uri="{FF2B5EF4-FFF2-40B4-BE49-F238E27FC236}">
              <a16:creationId xmlns:a16="http://schemas.microsoft.com/office/drawing/2014/main" id="{29B244A6-7B43-4AA2-BC65-4F480CAD0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895350</xdr:colOff>
      <xdr:row>41</xdr:row>
      <xdr:rowOff>9525</xdr:rowOff>
    </xdr:from>
    <xdr:to>
      <xdr:col>2</xdr:col>
      <xdr:colOff>228600</xdr:colOff>
      <xdr:row>59</xdr:row>
      <xdr:rowOff>0</xdr:rowOff>
    </xdr:to>
    <xdr:graphicFrame macro="">
      <xdr:nvGraphicFramePr>
        <xdr:cNvPr id="3" name="Gráfico 2">
          <a:extLst>
            <a:ext uri="{FF2B5EF4-FFF2-40B4-BE49-F238E27FC236}">
              <a16:creationId xmlns:a16="http://schemas.microsoft.com/office/drawing/2014/main" id="{8F846C7D-975C-4C61-907A-E92419E28B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22</xdr:row>
      <xdr:rowOff>0</xdr:rowOff>
    </xdr:from>
    <xdr:to>
      <xdr:col>10</xdr:col>
      <xdr:colOff>95250</xdr:colOff>
      <xdr:row>39</xdr:row>
      <xdr:rowOff>180975</xdr:rowOff>
    </xdr:to>
    <xdr:graphicFrame macro="">
      <xdr:nvGraphicFramePr>
        <xdr:cNvPr id="4" name="Gráfico 3">
          <a:extLst>
            <a:ext uri="{FF2B5EF4-FFF2-40B4-BE49-F238E27FC236}">
              <a16:creationId xmlns:a16="http://schemas.microsoft.com/office/drawing/2014/main" id="{C805CB57-B90C-4095-A748-122DA35358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485775</xdr:colOff>
      <xdr:row>40</xdr:row>
      <xdr:rowOff>104775</xdr:rowOff>
    </xdr:from>
    <xdr:to>
      <xdr:col>10</xdr:col>
      <xdr:colOff>76200</xdr:colOff>
      <xdr:row>58</xdr:row>
      <xdr:rowOff>95250</xdr:rowOff>
    </xdr:to>
    <xdr:graphicFrame macro="">
      <xdr:nvGraphicFramePr>
        <xdr:cNvPr id="5" name="Gráfico 4">
          <a:extLst>
            <a:ext uri="{FF2B5EF4-FFF2-40B4-BE49-F238E27FC236}">
              <a16:creationId xmlns:a16="http://schemas.microsoft.com/office/drawing/2014/main" id="{BE3C8387-55B9-499A-AB74-98A070213C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895350</xdr:colOff>
      <xdr:row>60</xdr:row>
      <xdr:rowOff>0</xdr:rowOff>
    </xdr:from>
    <xdr:to>
      <xdr:col>2</xdr:col>
      <xdr:colOff>228600</xdr:colOff>
      <xdr:row>77</xdr:row>
      <xdr:rowOff>180975</xdr:rowOff>
    </xdr:to>
    <xdr:graphicFrame macro="">
      <xdr:nvGraphicFramePr>
        <xdr:cNvPr id="6" name="Gráfico 5">
          <a:extLst>
            <a:ext uri="{FF2B5EF4-FFF2-40B4-BE49-F238E27FC236}">
              <a16:creationId xmlns:a16="http://schemas.microsoft.com/office/drawing/2014/main" id="{4EBAE2D7-63C8-45EE-912A-7178ED2E19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60</xdr:row>
      <xdr:rowOff>0</xdr:rowOff>
    </xdr:from>
    <xdr:to>
      <xdr:col>10</xdr:col>
      <xdr:colOff>95250</xdr:colOff>
      <xdr:row>77</xdr:row>
      <xdr:rowOff>180975</xdr:rowOff>
    </xdr:to>
    <xdr:graphicFrame macro="">
      <xdr:nvGraphicFramePr>
        <xdr:cNvPr id="7" name="Gráfico 6">
          <a:extLst>
            <a:ext uri="{FF2B5EF4-FFF2-40B4-BE49-F238E27FC236}">
              <a16:creationId xmlns:a16="http://schemas.microsoft.com/office/drawing/2014/main" id="{812C76B8-78A1-4394-9C4D-8ABCF76EFF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857250</xdr:colOff>
      <xdr:row>79</xdr:row>
      <xdr:rowOff>19050</xdr:rowOff>
    </xdr:from>
    <xdr:to>
      <xdr:col>2</xdr:col>
      <xdr:colOff>190500</xdr:colOff>
      <xdr:row>97</xdr:row>
      <xdr:rowOff>9525</xdr:rowOff>
    </xdr:to>
    <xdr:graphicFrame macro="">
      <xdr:nvGraphicFramePr>
        <xdr:cNvPr id="8" name="Gráfico 7">
          <a:extLst>
            <a:ext uri="{FF2B5EF4-FFF2-40B4-BE49-F238E27FC236}">
              <a16:creationId xmlns:a16="http://schemas.microsoft.com/office/drawing/2014/main" id="{1266128C-2EF7-4AC1-870F-80250A3E2F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0.375</cdr:x>
      <cdr:y>0.4373</cdr:y>
    </cdr:from>
    <cdr:to>
      <cdr:x>0.64581</cdr:x>
      <cdr:y>0.63942</cdr:y>
    </cdr:to>
    <cdr:sp macro="" textlink="">
      <cdr:nvSpPr>
        <cdr:cNvPr id="3" name="1 Rectángulo"/>
        <cdr:cNvSpPr/>
      </cdr:nvSpPr>
      <cdr:spPr>
        <a:xfrm xmlns:a="http://schemas.openxmlformats.org/drawingml/2006/main">
          <a:off x="1729236" y="1825529"/>
          <a:ext cx="1248740" cy="843757"/>
        </a:xfrm>
        <a:prstGeom xmlns:a="http://schemas.openxmlformats.org/drawingml/2006/main" prst="rect">
          <a:avLst/>
        </a:prstGeom>
        <a:noFill xmlns:a="http://schemas.openxmlformats.org/drawingml/2006/main"/>
      </cdr:spPr>
      <cdr:txBody>
        <a:bodyPr xmlns:a="http://schemas.openxmlformats.org/drawingml/2006/main" wrap="non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4800" b="0" cap="none" spc="0">
              <a:ln w="10160">
                <a:solidFill>
                  <a:sysClr val="windowText" lastClr="000000"/>
                </a:solidFill>
                <a:prstDash val="solid"/>
              </a:ln>
              <a:solidFill>
                <a:sysClr val="windowText" lastClr="000000"/>
              </a:solidFill>
              <a:effectLst>
                <a:outerShdw blurRad="38100" dist="32000" dir="5400000" algn="tl">
                  <a:srgbClr val="000000">
                    <a:alpha val="30000"/>
                  </a:srgbClr>
                </a:outerShdw>
              </a:effectLst>
            </a:rPr>
            <a:t>50%</a:t>
          </a:r>
        </a:p>
      </cdr:txBody>
    </cdr:sp>
  </cdr:relSizeAnchor>
</c:userShapes>
</file>

<file path=xl/drawings/drawing17.xml><?xml version="1.0" encoding="utf-8"?>
<c:userShapes xmlns:c="http://schemas.openxmlformats.org/drawingml/2006/chart">
  <cdr:relSizeAnchor xmlns:cdr="http://schemas.openxmlformats.org/drawingml/2006/chartDrawing">
    <cdr:from>
      <cdr:x>0.36389</cdr:x>
      <cdr:y>0.45043</cdr:y>
    </cdr:from>
    <cdr:to>
      <cdr:x>0.6637</cdr:x>
      <cdr:y>0.66528</cdr:y>
    </cdr:to>
    <cdr:sp macro="" textlink="">
      <cdr:nvSpPr>
        <cdr:cNvPr id="3" name="2 Rectángulo"/>
        <cdr:cNvSpPr/>
      </cdr:nvSpPr>
      <cdr:spPr>
        <a:xfrm xmlns:a="http://schemas.openxmlformats.org/drawingml/2006/main">
          <a:off x="1676926" y="1965757"/>
          <a:ext cx="1381660" cy="937629"/>
        </a:xfrm>
        <a:prstGeom xmlns:a="http://schemas.openxmlformats.org/drawingml/2006/main" prst="rect">
          <a:avLst/>
        </a:prstGeom>
        <a:noFill xmlns:a="http://schemas.openxmlformats.org/drawingml/2006/main"/>
      </cdr:spPr>
      <cdr:txBody>
        <a:bodyPr xmlns:a="http://schemas.openxmlformats.org/drawingml/2006/main" wrap="none" lIns="91440" tIns="45720" rIns="91440" bIns="45720">
          <a:spAutoFit/>
        </a:bodyPr>
        <a:lstStyle xmlns:a="http://schemas.openxmlformats.org/drawingml/2006/main"/>
        <a:p xmlns:a="http://schemas.openxmlformats.org/drawingml/2006/main">
          <a:pPr algn="ctr"/>
          <a:r>
            <a:rPr lang="es-ES" sz="5400" b="0" cap="none" spc="0">
              <a:ln w="10160">
                <a:solidFill>
                  <a:sysClr val="windowText" lastClr="000000"/>
                </a:solidFill>
                <a:prstDash val="solid"/>
              </a:ln>
              <a:solidFill>
                <a:sysClr val="windowText" lastClr="000000"/>
              </a:solidFill>
              <a:effectLst>
                <a:outerShdw blurRad="38100" dist="32000" dir="5400000" algn="tl">
                  <a:srgbClr val="000000">
                    <a:alpha val="30000"/>
                  </a:srgbClr>
                </a:outerShdw>
              </a:effectLst>
            </a:rPr>
            <a:t>40%</a:t>
          </a:r>
        </a:p>
      </cdr:txBody>
    </cdr:sp>
  </cdr:relSizeAnchor>
</c:userShapes>
</file>

<file path=xl/drawings/drawing18.xml><?xml version="1.0" encoding="utf-8"?>
<c:userShapes xmlns:c="http://schemas.openxmlformats.org/drawingml/2006/chart">
  <cdr:relSizeAnchor xmlns:cdr="http://schemas.openxmlformats.org/drawingml/2006/chartDrawing">
    <cdr:from>
      <cdr:x>0.36064</cdr:x>
      <cdr:y>0.45262</cdr:y>
    </cdr:from>
    <cdr:to>
      <cdr:x>0.66017</cdr:x>
      <cdr:y>0.67723</cdr:y>
    </cdr:to>
    <cdr:sp macro="" textlink="">
      <cdr:nvSpPr>
        <cdr:cNvPr id="3" name="1 Rectángulo"/>
        <cdr:cNvSpPr/>
      </cdr:nvSpPr>
      <cdr:spPr>
        <a:xfrm xmlns:a="http://schemas.openxmlformats.org/drawingml/2006/main">
          <a:off x="1663514" y="1889483"/>
          <a:ext cx="1381660" cy="937629"/>
        </a:xfrm>
        <a:prstGeom xmlns:a="http://schemas.openxmlformats.org/drawingml/2006/main" prst="rect">
          <a:avLst/>
        </a:prstGeom>
        <a:noFill xmlns:a="http://schemas.openxmlformats.org/drawingml/2006/main"/>
      </cdr:spPr>
      <cdr:txBody>
        <a:bodyPr xmlns:a="http://schemas.openxmlformats.org/drawingml/2006/main" wrap="non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5400" b="0" cap="none" spc="0">
              <a:ln w="10160">
                <a:solidFill>
                  <a:sysClr val="windowText" lastClr="000000"/>
                </a:solidFill>
                <a:prstDash val="solid"/>
              </a:ln>
              <a:solidFill>
                <a:sysClr val="windowText" lastClr="000000"/>
              </a:solidFill>
              <a:effectLst>
                <a:outerShdw blurRad="38100" dist="32000" dir="5400000" algn="tl">
                  <a:srgbClr val="000000">
                    <a:alpha val="30000"/>
                  </a:srgbClr>
                </a:outerShdw>
              </a:effectLst>
            </a:rPr>
            <a:t>43%</a:t>
          </a:r>
        </a:p>
      </cdr:txBody>
    </cdr:sp>
  </cdr:relSizeAnchor>
</c:userShapes>
</file>

<file path=xl/drawings/drawing19.xml><?xml version="1.0" encoding="utf-8"?>
<xdr:wsDr xmlns:xdr="http://schemas.openxmlformats.org/drawingml/2006/spreadsheetDrawing" xmlns:a="http://schemas.openxmlformats.org/drawingml/2006/main">
  <xdr:twoCellAnchor>
    <xdr:from>
      <xdr:col>3</xdr:col>
      <xdr:colOff>227734</xdr:colOff>
      <xdr:row>0</xdr:row>
      <xdr:rowOff>1</xdr:rowOff>
    </xdr:from>
    <xdr:to>
      <xdr:col>9</xdr:col>
      <xdr:colOff>593146</xdr:colOff>
      <xdr:row>25</xdr:row>
      <xdr:rowOff>174626</xdr:rowOff>
    </xdr:to>
    <xdr:graphicFrame macro="">
      <xdr:nvGraphicFramePr>
        <xdr:cNvPr id="2" name="Chart 1">
          <a:extLst>
            <a:ext uri="{FF2B5EF4-FFF2-40B4-BE49-F238E27FC236}">
              <a16:creationId xmlns:a16="http://schemas.microsoft.com/office/drawing/2014/main" id="{C2A20859-1AE1-4E33-8E95-16B7F72373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31750</xdr:colOff>
      <xdr:row>52</xdr:row>
      <xdr:rowOff>127000</xdr:rowOff>
    </xdr:from>
    <xdr:to>
      <xdr:col>9</xdr:col>
      <xdr:colOff>746412</xdr:colOff>
      <xdr:row>72</xdr:row>
      <xdr:rowOff>145184</xdr:rowOff>
    </xdr:to>
    <xdr:graphicFrame macro="">
      <xdr:nvGraphicFramePr>
        <xdr:cNvPr id="3" name="Chart 1">
          <a:extLst>
            <a:ext uri="{FF2B5EF4-FFF2-40B4-BE49-F238E27FC236}">
              <a16:creationId xmlns:a16="http://schemas.microsoft.com/office/drawing/2014/main" id="{B95AC69A-D6C8-4DAA-9985-547CA3D728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31750</xdr:colOff>
      <xdr:row>103</xdr:row>
      <xdr:rowOff>127000</xdr:rowOff>
    </xdr:from>
    <xdr:to>
      <xdr:col>9</xdr:col>
      <xdr:colOff>746412</xdr:colOff>
      <xdr:row>123</xdr:row>
      <xdr:rowOff>145184</xdr:rowOff>
    </xdr:to>
    <xdr:graphicFrame macro="">
      <xdr:nvGraphicFramePr>
        <xdr:cNvPr id="4" name="Chart 1">
          <a:extLst>
            <a:ext uri="{FF2B5EF4-FFF2-40B4-BE49-F238E27FC236}">
              <a16:creationId xmlns:a16="http://schemas.microsoft.com/office/drawing/2014/main" id="{25F4B6C6-C580-4592-9174-51914DDB06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227734</xdr:colOff>
      <xdr:row>27</xdr:row>
      <xdr:rowOff>2</xdr:rowOff>
    </xdr:from>
    <xdr:to>
      <xdr:col>9</xdr:col>
      <xdr:colOff>593146</xdr:colOff>
      <xdr:row>48</xdr:row>
      <xdr:rowOff>0</xdr:rowOff>
    </xdr:to>
    <xdr:graphicFrame macro="">
      <xdr:nvGraphicFramePr>
        <xdr:cNvPr id="5" name="Chart 1">
          <a:extLst>
            <a:ext uri="{FF2B5EF4-FFF2-40B4-BE49-F238E27FC236}">
              <a16:creationId xmlns:a16="http://schemas.microsoft.com/office/drawing/2014/main" id="{85E260E3-DF8E-4398-ACFA-6EE7549844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206375</xdr:colOff>
      <xdr:row>75</xdr:row>
      <xdr:rowOff>127000</xdr:rowOff>
    </xdr:from>
    <xdr:to>
      <xdr:col>10</xdr:col>
      <xdr:colOff>143162</xdr:colOff>
      <xdr:row>95</xdr:row>
      <xdr:rowOff>145184</xdr:rowOff>
    </xdr:to>
    <xdr:graphicFrame macro="">
      <xdr:nvGraphicFramePr>
        <xdr:cNvPr id="6" name="Chart 1">
          <a:extLst>
            <a:ext uri="{FF2B5EF4-FFF2-40B4-BE49-F238E27FC236}">
              <a16:creationId xmlns:a16="http://schemas.microsoft.com/office/drawing/2014/main" id="{083A1617-5580-42E4-A576-3ED479879A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601549</xdr:colOff>
      <xdr:row>0</xdr:row>
      <xdr:rowOff>30953</xdr:rowOff>
    </xdr:from>
    <xdr:to>
      <xdr:col>0</xdr:col>
      <xdr:colOff>1447307</xdr:colOff>
      <xdr:row>0</xdr:row>
      <xdr:rowOff>766948</xdr:rowOff>
    </xdr:to>
    <xdr:pic>
      <xdr:nvPicPr>
        <xdr:cNvPr id="3" name="2 Imagen" descr="logo-icc-300px.png">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cstate="print"/>
        <a:stretch>
          <a:fillRect/>
        </a:stretch>
      </xdr:blipFill>
      <xdr:spPr>
        <a:xfrm>
          <a:off x="601549" y="30953"/>
          <a:ext cx="845758" cy="735995"/>
        </a:xfrm>
        <a:prstGeom prst="rect">
          <a:avLst/>
        </a:prstGeom>
      </xdr:spPr>
    </xdr:pic>
    <xdr:clientData/>
  </xdr:twoCellAnchor>
  <xdr:twoCellAnchor editAs="oneCell">
    <xdr:from>
      <xdr:col>0</xdr:col>
      <xdr:colOff>1935481</xdr:colOff>
      <xdr:row>0</xdr:row>
      <xdr:rowOff>61060</xdr:rowOff>
    </xdr:from>
    <xdr:to>
      <xdr:col>0</xdr:col>
      <xdr:colOff>2659940</xdr:colOff>
      <xdr:row>0</xdr:row>
      <xdr:rowOff>847354</xdr:rowOff>
    </xdr:to>
    <xdr:pic macro="[5]!Hoja17.Integración_PAA">
      <xdr:nvPicPr>
        <xdr:cNvPr id="4" name="Imagen 3">
          <a:hlinkClick xmlns:r="http://schemas.openxmlformats.org/officeDocument/2006/relationships" r:id="rId2"/>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3"/>
        <a:srcRect l="4961"/>
        <a:stretch/>
      </xdr:blipFill>
      <xdr:spPr>
        <a:xfrm>
          <a:off x="1935481" y="61060"/>
          <a:ext cx="710852" cy="792479"/>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0.36739</cdr:x>
      <cdr:y>0.46488</cdr:y>
    </cdr:from>
    <cdr:to>
      <cdr:x>0.66721</cdr:x>
      <cdr:y>0.63948</cdr:y>
    </cdr:to>
    <cdr:sp macro="" textlink="">
      <cdr:nvSpPr>
        <cdr:cNvPr id="3" name="1 Rectángulo"/>
        <cdr:cNvSpPr/>
      </cdr:nvSpPr>
      <cdr:spPr>
        <a:xfrm xmlns:a="http://schemas.openxmlformats.org/drawingml/2006/main">
          <a:off x="1693079" y="2496443"/>
          <a:ext cx="1381660" cy="937629"/>
        </a:xfrm>
        <a:prstGeom xmlns:a="http://schemas.openxmlformats.org/drawingml/2006/main" prst="rect">
          <a:avLst/>
        </a:prstGeom>
        <a:noFill xmlns:a="http://schemas.openxmlformats.org/drawingml/2006/main"/>
      </cdr:spPr>
      <cdr:txBody>
        <a:bodyPr xmlns:a="http://schemas.openxmlformats.org/drawingml/2006/main" wrap="non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5400" b="0" cap="none" spc="0">
              <a:ln w="10160">
                <a:solidFill>
                  <a:sysClr val="windowText" lastClr="000000"/>
                </a:solidFill>
                <a:prstDash val="solid"/>
              </a:ln>
              <a:solidFill>
                <a:sysClr val="windowText" lastClr="000000"/>
              </a:solidFill>
              <a:effectLst>
                <a:outerShdw blurRad="38100" dist="32000" dir="5400000" algn="tl">
                  <a:srgbClr val="000000">
                    <a:alpha val="30000"/>
                  </a:srgbClr>
                </a:outerShdw>
              </a:effectLst>
            </a:rPr>
            <a:t>78%</a:t>
          </a:r>
        </a:p>
      </cdr:txBody>
    </cdr:sp>
  </cdr:relSizeAnchor>
</c:userShapes>
</file>

<file path=xl/drawings/drawing21.xml><?xml version="1.0" encoding="utf-8"?>
<c:userShapes xmlns:c="http://schemas.openxmlformats.org/drawingml/2006/chart">
  <cdr:relSizeAnchor xmlns:cdr="http://schemas.openxmlformats.org/drawingml/2006/chartDrawing">
    <cdr:from>
      <cdr:x>0.32253</cdr:x>
      <cdr:y>0.45262</cdr:y>
    </cdr:from>
    <cdr:to>
      <cdr:x>0.69828</cdr:x>
      <cdr:y>0.67723</cdr:y>
    </cdr:to>
    <cdr:sp macro="" textlink="">
      <cdr:nvSpPr>
        <cdr:cNvPr id="3" name="1 Rectángulo"/>
        <cdr:cNvSpPr/>
      </cdr:nvSpPr>
      <cdr:spPr>
        <a:xfrm xmlns:a="http://schemas.openxmlformats.org/drawingml/2006/main">
          <a:off x="1487280" y="1889484"/>
          <a:ext cx="1732654" cy="937629"/>
        </a:xfrm>
        <a:prstGeom xmlns:a="http://schemas.openxmlformats.org/drawingml/2006/main" prst="rect">
          <a:avLst/>
        </a:prstGeom>
        <a:noFill xmlns:a="http://schemas.openxmlformats.org/drawingml/2006/main"/>
      </cdr:spPr>
      <cdr:txBody>
        <a:bodyPr xmlns:a="http://schemas.openxmlformats.org/drawingml/2006/main" wrap="non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5400" b="0" cap="none" spc="0">
              <a:ln w="10160">
                <a:solidFill>
                  <a:sysClr val="windowText" lastClr="000000"/>
                </a:solidFill>
                <a:prstDash val="solid"/>
              </a:ln>
              <a:solidFill>
                <a:sysClr val="windowText" lastClr="000000"/>
              </a:solidFill>
              <a:effectLst>
                <a:outerShdw blurRad="38100" dist="32000" dir="5400000" algn="tl">
                  <a:srgbClr val="000000">
                    <a:alpha val="30000"/>
                  </a:srgbClr>
                </a:outerShdw>
              </a:effectLst>
            </a:rPr>
            <a:t>100%</a:t>
          </a:r>
        </a:p>
      </cdr:txBody>
    </cdr:sp>
  </cdr:relSizeAnchor>
</c:userShapes>
</file>

<file path=xl/drawings/drawing22.xml><?xml version="1.0" encoding="utf-8"?>
<c:userShapes xmlns:c="http://schemas.openxmlformats.org/drawingml/2006/chart">
  <cdr:relSizeAnchor xmlns:cdr="http://schemas.openxmlformats.org/drawingml/2006/chartDrawing">
    <cdr:from>
      <cdr:x>0.36059</cdr:x>
      <cdr:y>0.4373</cdr:y>
    </cdr:from>
    <cdr:to>
      <cdr:x>0.66022</cdr:x>
      <cdr:y>0.66191</cdr:y>
    </cdr:to>
    <cdr:sp macro="" textlink="">
      <cdr:nvSpPr>
        <cdr:cNvPr id="3" name="1 Rectángulo"/>
        <cdr:cNvSpPr/>
      </cdr:nvSpPr>
      <cdr:spPr>
        <a:xfrm xmlns:a="http://schemas.openxmlformats.org/drawingml/2006/main">
          <a:off x="1662777" y="1825529"/>
          <a:ext cx="1381660" cy="937629"/>
        </a:xfrm>
        <a:prstGeom xmlns:a="http://schemas.openxmlformats.org/drawingml/2006/main" prst="rect">
          <a:avLst/>
        </a:prstGeom>
        <a:noFill xmlns:a="http://schemas.openxmlformats.org/drawingml/2006/main"/>
      </cdr:spPr>
      <cdr:txBody>
        <a:bodyPr xmlns:a="http://schemas.openxmlformats.org/drawingml/2006/main" wrap="non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5400" b="0" cap="none" spc="0">
              <a:ln w="10160">
                <a:solidFill>
                  <a:sysClr val="windowText" lastClr="000000"/>
                </a:solidFill>
                <a:prstDash val="solid"/>
              </a:ln>
              <a:solidFill>
                <a:sysClr val="windowText" lastClr="000000"/>
              </a:solidFill>
              <a:effectLst>
                <a:outerShdw blurRad="38100" dist="32000" dir="5400000" algn="tl">
                  <a:srgbClr val="000000">
                    <a:alpha val="30000"/>
                  </a:srgbClr>
                </a:outerShdw>
              </a:effectLst>
            </a:rPr>
            <a:t>83%</a:t>
          </a:r>
        </a:p>
      </cdr:txBody>
    </cdr:sp>
  </cdr:relSizeAnchor>
</c:userShapes>
</file>

<file path=xl/drawings/drawing23.xml><?xml version="1.0" encoding="utf-8"?>
<c:userShapes xmlns:c="http://schemas.openxmlformats.org/drawingml/2006/chart">
  <cdr:relSizeAnchor xmlns:cdr="http://schemas.openxmlformats.org/drawingml/2006/chartDrawing">
    <cdr:from>
      <cdr:x>0.36389</cdr:x>
      <cdr:y>0.45043</cdr:y>
    </cdr:from>
    <cdr:to>
      <cdr:x>0.6637</cdr:x>
      <cdr:y>0.66528</cdr:y>
    </cdr:to>
    <cdr:sp macro="" textlink="">
      <cdr:nvSpPr>
        <cdr:cNvPr id="3" name="2 Rectángulo"/>
        <cdr:cNvSpPr/>
      </cdr:nvSpPr>
      <cdr:spPr>
        <a:xfrm xmlns:a="http://schemas.openxmlformats.org/drawingml/2006/main">
          <a:off x="1676926" y="1965758"/>
          <a:ext cx="1381660" cy="937629"/>
        </a:xfrm>
        <a:prstGeom xmlns:a="http://schemas.openxmlformats.org/drawingml/2006/main" prst="rect">
          <a:avLst/>
        </a:prstGeom>
        <a:noFill xmlns:a="http://schemas.openxmlformats.org/drawingml/2006/main"/>
      </cdr:spPr>
      <cdr:txBody>
        <a:bodyPr xmlns:a="http://schemas.openxmlformats.org/drawingml/2006/main" wrap="none" lIns="91440" tIns="45720" rIns="91440" bIns="45720">
          <a:spAutoFit/>
        </a:bodyPr>
        <a:lstStyle xmlns:a="http://schemas.openxmlformats.org/drawingml/2006/main"/>
        <a:p xmlns:a="http://schemas.openxmlformats.org/drawingml/2006/main">
          <a:pPr algn="ctr"/>
          <a:r>
            <a:rPr lang="es-ES" sz="5400" b="0" cap="none" spc="0">
              <a:ln w="10160">
                <a:solidFill>
                  <a:sysClr val="windowText" lastClr="000000"/>
                </a:solidFill>
                <a:prstDash val="solid"/>
              </a:ln>
              <a:solidFill>
                <a:sysClr val="windowText" lastClr="000000"/>
              </a:solidFill>
              <a:effectLst>
                <a:outerShdw blurRad="38100" dist="32000" dir="5400000" algn="tl">
                  <a:srgbClr val="000000">
                    <a:alpha val="30000"/>
                  </a:srgbClr>
                </a:outerShdw>
              </a:effectLst>
            </a:rPr>
            <a:t>68%</a:t>
          </a:r>
        </a:p>
      </cdr:txBody>
    </cdr:sp>
  </cdr:relSizeAnchor>
</c:userShapes>
</file>

<file path=xl/drawings/drawing24.xml><?xml version="1.0" encoding="utf-8"?>
<c:userShapes xmlns:c="http://schemas.openxmlformats.org/drawingml/2006/chart">
  <cdr:relSizeAnchor xmlns:cdr="http://schemas.openxmlformats.org/drawingml/2006/chartDrawing">
    <cdr:from>
      <cdr:x>0.36064</cdr:x>
      <cdr:y>0.45262</cdr:y>
    </cdr:from>
    <cdr:to>
      <cdr:x>0.66017</cdr:x>
      <cdr:y>0.67723</cdr:y>
    </cdr:to>
    <cdr:sp macro="" textlink="">
      <cdr:nvSpPr>
        <cdr:cNvPr id="3" name="1 Rectángulo"/>
        <cdr:cNvSpPr/>
      </cdr:nvSpPr>
      <cdr:spPr>
        <a:xfrm xmlns:a="http://schemas.openxmlformats.org/drawingml/2006/main">
          <a:off x="1663514" y="1889483"/>
          <a:ext cx="1381660" cy="937629"/>
        </a:xfrm>
        <a:prstGeom xmlns:a="http://schemas.openxmlformats.org/drawingml/2006/main" prst="rect">
          <a:avLst/>
        </a:prstGeom>
        <a:noFill xmlns:a="http://schemas.openxmlformats.org/drawingml/2006/main"/>
      </cdr:spPr>
      <cdr:txBody>
        <a:bodyPr xmlns:a="http://schemas.openxmlformats.org/drawingml/2006/main" wrap="non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5400" b="0" cap="none" spc="0">
              <a:ln w="10160">
                <a:solidFill>
                  <a:sysClr val="windowText" lastClr="000000"/>
                </a:solidFill>
                <a:prstDash val="solid"/>
              </a:ln>
              <a:solidFill>
                <a:sysClr val="windowText" lastClr="000000"/>
              </a:solidFill>
              <a:effectLst>
                <a:outerShdw blurRad="38100" dist="32000" dir="5400000" algn="tl">
                  <a:srgbClr val="000000">
                    <a:alpha val="30000"/>
                  </a:srgbClr>
                </a:outerShdw>
              </a:effectLst>
            </a:rPr>
            <a:t>81%</a:t>
          </a:r>
        </a:p>
      </cdr:txBody>
    </cdr:sp>
  </cdr:relSizeAnchor>
</c:userShapes>
</file>

<file path=xl/drawings/drawing25.xml><?xml version="1.0" encoding="utf-8"?>
<xdr:wsDr xmlns:xdr="http://schemas.openxmlformats.org/drawingml/2006/spreadsheetDrawing" xmlns:a="http://schemas.openxmlformats.org/drawingml/2006/main">
  <xdr:twoCellAnchor>
    <xdr:from>
      <xdr:col>3</xdr:col>
      <xdr:colOff>227734</xdr:colOff>
      <xdr:row>0</xdr:row>
      <xdr:rowOff>0</xdr:rowOff>
    </xdr:from>
    <xdr:to>
      <xdr:col>9</xdr:col>
      <xdr:colOff>593146</xdr:colOff>
      <xdr:row>20</xdr:row>
      <xdr:rowOff>18184</xdr:rowOff>
    </xdr:to>
    <xdr:graphicFrame macro="">
      <xdr:nvGraphicFramePr>
        <xdr:cNvPr id="2" name="Chart 1">
          <a:extLst>
            <a:ext uri="{FF2B5EF4-FFF2-40B4-BE49-F238E27FC236}">
              <a16:creationId xmlns:a16="http://schemas.microsoft.com/office/drawing/2014/main" id="{7893957B-9C1B-4706-946C-80F59502BA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0.43774</cdr:x>
      <cdr:y>0.44589</cdr:y>
    </cdr:from>
    <cdr:to>
      <cdr:x>0.58759</cdr:x>
      <cdr:y>0.6773</cdr:y>
    </cdr:to>
    <cdr:sp macro="" textlink="ORG!$B$2">
      <cdr:nvSpPr>
        <cdr:cNvPr id="2" name="TextBox 1">
          <a:extLst xmlns:a="http://schemas.openxmlformats.org/drawingml/2006/main">
            <a:ext uri="{FF2B5EF4-FFF2-40B4-BE49-F238E27FC236}">
              <a16:creationId xmlns:a16="http://schemas.microsoft.com/office/drawing/2014/main" id="{BDBD5805-59C9-4B04-9C58-5E7850D3FB4D}"/>
            </a:ext>
          </a:extLst>
        </cdr:cNvPr>
        <cdr:cNvSpPr txBox="1"/>
      </cdr:nvSpPr>
      <cdr:spPr>
        <a:xfrm xmlns:a="http://schemas.openxmlformats.org/drawingml/2006/main">
          <a:off x="2277522" y="1861404"/>
          <a:ext cx="779663" cy="966032"/>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none" rtlCol="0" anchor="ctr"/>
        <a:lstStyle xmlns:a="http://schemas.openxmlformats.org/drawingml/2006/main"/>
        <a:p xmlns:a="http://schemas.openxmlformats.org/drawingml/2006/main">
          <a:pPr marL="0" indent="0" algn="ctr"/>
          <a:r>
            <a:rPr lang="en-US" sz="3600" b="1" i="0" u="none" strike="noStrike">
              <a:solidFill>
                <a:schemeClr val="bg2">
                  <a:lumMod val="10000"/>
                </a:schemeClr>
              </a:solidFill>
              <a:latin typeface="Arial Rounded MT Bold" panose="020F0704030504030204" pitchFamily="34" charset="0"/>
              <a:ea typeface="+mn-ea"/>
              <a:cs typeface="Calibri"/>
            </a:rPr>
            <a:t>31%</a:t>
          </a:r>
          <a:endParaRPr lang="de-AT" sz="3600" b="1" i="0" u="none" strike="noStrike">
            <a:solidFill>
              <a:schemeClr val="bg2">
                <a:lumMod val="10000"/>
              </a:schemeClr>
            </a:solidFill>
            <a:latin typeface="Arial Rounded MT Bold" panose="020F0704030504030204" pitchFamily="34" charset="0"/>
            <a:ea typeface="+mn-ea"/>
            <a:cs typeface="Calibri"/>
          </a:endParaRPr>
        </a:p>
      </cdr:txBody>
    </cdr:sp>
  </cdr:relSizeAnchor>
</c:userShapes>
</file>

<file path=xl/drawings/drawing27.xml><?xml version="1.0" encoding="utf-8"?>
<xdr:wsDr xmlns:xdr="http://schemas.openxmlformats.org/drawingml/2006/spreadsheetDrawing" xmlns:a="http://schemas.openxmlformats.org/drawingml/2006/main">
  <xdr:twoCellAnchor>
    <xdr:from>
      <xdr:col>3</xdr:col>
      <xdr:colOff>227734</xdr:colOff>
      <xdr:row>0</xdr:row>
      <xdr:rowOff>0</xdr:rowOff>
    </xdr:from>
    <xdr:to>
      <xdr:col>9</xdr:col>
      <xdr:colOff>593146</xdr:colOff>
      <xdr:row>20</xdr:row>
      <xdr:rowOff>18184</xdr:rowOff>
    </xdr:to>
    <xdr:graphicFrame macro="">
      <xdr:nvGraphicFramePr>
        <xdr:cNvPr id="2" name="Chart 1">
          <a:extLst>
            <a:ext uri="{FF2B5EF4-FFF2-40B4-BE49-F238E27FC236}">
              <a16:creationId xmlns:a16="http://schemas.microsoft.com/office/drawing/2014/main" id="{1910CA39-4422-4326-A887-D6C882148C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0.43774</cdr:x>
      <cdr:y>0.44589</cdr:y>
    </cdr:from>
    <cdr:to>
      <cdr:x>0.58759</cdr:x>
      <cdr:y>0.6773</cdr:y>
    </cdr:to>
    <cdr:sp macro="" textlink="ORG!$B$2">
      <cdr:nvSpPr>
        <cdr:cNvPr id="2" name="TextBox 1">
          <a:extLst xmlns:a="http://schemas.openxmlformats.org/drawingml/2006/main">
            <a:ext uri="{FF2B5EF4-FFF2-40B4-BE49-F238E27FC236}">
              <a16:creationId xmlns:a16="http://schemas.microsoft.com/office/drawing/2014/main" id="{BDBD5805-59C9-4B04-9C58-5E7850D3FB4D}"/>
            </a:ext>
          </a:extLst>
        </cdr:cNvPr>
        <cdr:cNvSpPr txBox="1"/>
      </cdr:nvSpPr>
      <cdr:spPr>
        <a:xfrm xmlns:a="http://schemas.openxmlformats.org/drawingml/2006/main">
          <a:off x="2277522" y="1861404"/>
          <a:ext cx="779663" cy="966032"/>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none" rtlCol="0" anchor="ctr"/>
        <a:lstStyle xmlns:a="http://schemas.openxmlformats.org/drawingml/2006/main"/>
        <a:p xmlns:a="http://schemas.openxmlformats.org/drawingml/2006/main">
          <a:pPr marL="0" indent="0" algn="ctr"/>
          <a:r>
            <a:rPr lang="en-US" sz="3600" b="1" i="0" u="none" strike="noStrike">
              <a:solidFill>
                <a:schemeClr val="bg2">
                  <a:lumMod val="10000"/>
                </a:schemeClr>
              </a:solidFill>
              <a:latin typeface="Arial Rounded MT Bold" panose="020F0704030504030204" pitchFamily="34" charset="0"/>
              <a:ea typeface="+mn-ea"/>
              <a:cs typeface="Calibri"/>
            </a:rPr>
            <a:t>52%</a:t>
          </a:r>
          <a:endParaRPr lang="de-AT" sz="3600" b="1" i="0" u="none" strike="noStrike">
            <a:solidFill>
              <a:schemeClr val="bg2">
                <a:lumMod val="10000"/>
              </a:schemeClr>
            </a:solidFill>
            <a:latin typeface="Arial Rounded MT Bold" panose="020F0704030504030204" pitchFamily="34" charset="0"/>
            <a:ea typeface="+mn-ea"/>
            <a:cs typeface="Calibri"/>
          </a:endParaRPr>
        </a:p>
      </cdr:txBody>
    </cdr:sp>
  </cdr:relSizeAnchor>
</c:userShapes>
</file>

<file path=xl/drawings/drawing29.xml><?xml version="1.0" encoding="utf-8"?>
<xdr:wsDr xmlns:xdr="http://schemas.openxmlformats.org/drawingml/2006/spreadsheetDrawing" xmlns:a="http://schemas.openxmlformats.org/drawingml/2006/main">
  <xdr:twoCellAnchor>
    <xdr:from>
      <xdr:col>3</xdr:col>
      <xdr:colOff>262370</xdr:colOff>
      <xdr:row>0</xdr:row>
      <xdr:rowOff>181842</xdr:rowOff>
    </xdr:from>
    <xdr:to>
      <xdr:col>9</xdr:col>
      <xdr:colOff>627782</xdr:colOff>
      <xdr:row>21</xdr:row>
      <xdr:rowOff>867</xdr:rowOff>
    </xdr:to>
    <xdr:graphicFrame macro="">
      <xdr:nvGraphicFramePr>
        <xdr:cNvPr id="2" name="Chart 1">
          <a:extLst>
            <a:ext uri="{FF2B5EF4-FFF2-40B4-BE49-F238E27FC236}">
              <a16:creationId xmlns:a16="http://schemas.microsoft.com/office/drawing/2014/main" id="{6DC9D792-9295-40CC-94C9-6AE0A352B3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734750</xdr:colOff>
      <xdr:row>0</xdr:row>
      <xdr:rowOff>200371</xdr:rowOff>
    </xdr:from>
    <xdr:to>
      <xdr:col>1</xdr:col>
      <xdr:colOff>2443369</xdr:colOff>
      <xdr:row>0</xdr:row>
      <xdr:rowOff>2001631</xdr:rowOff>
    </xdr:to>
    <xdr:pic>
      <xdr:nvPicPr>
        <xdr:cNvPr id="2" name="2 Imagen" descr="logo-icc-300px.png">
          <a:extLst>
            <a:ext uri="{FF2B5EF4-FFF2-40B4-BE49-F238E27FC236}">
              <a16:creationId xmlns:a16="http://schemas.microsoft.com/office/drawing/2014/main" id="{CE15897D-F5EF-4BDD-9519-33914DE5565A}"/>
            </a:ext>
          </a:extLst>
        </xdr:cNvPr>
        <xdr:cNvPicPr/>
      </xdr:nvPicPr>
      <xdr:blipFill>
        <a:blip xmlns:r="http://schemas.openxmlformats.org/officeDocument/2006/relationships" r:embed="rId1" cstate="print"/>
        <a:stretch>
          <a:fillRect/>
        </a:stretch>
      </xdr:blipFill>
      <xdr:spPr>
        <a:xfrm>
          <a:off x="734750" y="200371"/>
          <a:ext cx="1708619" cy="1801260"/>
        </a:xfrm>
        <a:prstGeom prst="rect">
          <a:avLst/>
        </a:prstGeom>
      </xdr:spPr>
    </xdr:pic>
    <xdr:clientData/>
  </xdr:twoCellAnchor>
  <xdr:twoCellAnchor editAs="oneCell">
    <xdr:from>
      <xdr:col>2</xdr:col>
      <xdr:colOff>141811</xdr:colOff>
      <xdr:row>0</xdr:row>
      <xdr:rowOff>85801</xdr:rowOff>
    </xdr:from>
    <xdr:to>
      <xdr:col>3</xdr:col>
      <xdr:colOff>256734</xdr:colOff>
      <xdr:row>0</xdr:row>
      <xdr:rowOff>2056849</xdr:rowOff>
    </xdr:to>
    <xdr:pic macro="[8]!Hoja17.Integración_PAA">
      <xdr:nvPicPr>
        <xdr:cNvPr id="3" name="Imagen 2">
          <a:hlinkClick xmlns:r="http://schemas.openxmlformats.org/officeDocument/2006/relationships" r:id="rId2"/>
          <a:extLst>
            <a:ext uri="{FF2B5EF4-FFF2-40B4-BE49-F238E27FC236}">
              <a16:creationId xmlns:a16="http://schemas.microsoft.com/office/drawing/2014/main" id="{27DBB8AC-86B0-44C5-A60D-9A6437FC6CE5}"/>
            </a:ext>
          </a:extLst>
        </xdr:cNvPr>
        <xdr:cNvPicPr>
          <a:picLocks noChangeAspect="1"/>
        </xdr:cNvPicPr>
      </xdr:nvPicPr>
      <xdr:blipFill rotWithShape="1">
        <a:blip xmlns:r="http://schemas.openxmlformats.org/officeDocument/2006/relationships" r:embed="rId3"/>
        <a:srcRect l="4961"/>
        <a:stretch/>
      </xdr:blipFill>
      <xdr:spPr>
        <a:xfrm>
          <a:off x="17191561" y="85801"/>
          <a:ext cx="1753223" cy="1971048"/>
        </a:xfrm>
        <a:prstGeom prst="rect">
          <a:avLst/>
        </a:prstGeom>
      </xdr:spPr>
    </xdr:pic>
    <xdr:clientData/>
  </xdr:twoCellAnchor>
</xdr:wsDr>
</file>

<file path=xl/drawings/drawing30.xml><?xml version="1.0" encoding="utf-8"?>
<c:userShapes xmlns:c="http://schemas.openxmlformats.org/drawingml/2006/chart">
  <cdr:relSizeAnchor xmlns:cdr="http://schemas.openxmlformats.org/drawingml/2006/chartDrawing">
    <cdr:from>
      <cdr:x>0.43774</cdr:x>
      <cdr:y>0.44589</cdr:y>
    </cdr:from>
    <cdr:to>
      <cdr:x>0.58759</cdr:x>
      <cdr:y>0.6773</cdr:y>
    </cdr:to>
    <cdr:sp macro="" textlink="PLA!$B$2">
      <cdr:nvSpPr>
        <cdr:cNvPr id="2" name="TextBox 1">
          <a:extLst xmlns:a="http://schemas.openxmlformats.org/drawingml/2006/main">
            <a:ext uri="{FF2B5EF4-FFF2-40B4-BE49-F238E27FC236}">
              <a16:creationId xmlns:a16="http://schemas.microsoft.com/office/drawing/2014/main" id="{BDBD5805-59C9-4B04-9C58-5E7850D3FB4D}"/>
            </a:ext>
          </a:extLst>
        </cdr:cNvPr>
        <cdr:cNvSpPr txBox="1"/>
      </cdr:nvSpPr>
      <cdr:spPr>
        <a:xfrm xmlns:a="http://schemas.openxmlformats.org/drawingml/2006/main">
          <a:off x="2277522" y="1861404"/>
          <a:ext cx="779663" cy="966032"/>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none" rtlCol="0" anchor="ctr"/>
        <a:lstStyle xmlns:a="http://schemas.openxmlformats.org/drawingml/2006/main"/>
        <a:p xmlns:a="http://schemas.openxmlformats.org/drawingml/2006/main">
          <a:pPr marL="0" indent="0" algn="ctr"/>
          <a:r>
            <a:rPr lang="en-US" sz="3600" b="1" i="0" u="none" strike="noStrike">
              <a:solidFill>
                <a:schemeClr val="bg2">
                  <a:lumMod val="10000"/>
                </a:schemeClr>
              </a:solidFill>
              <a:latin typeface="Arial Rounded MT Bold" panose="020F0704030504030204" pitchFamily="34" charset="0"/>
              <a:ea typeface="+mn-ea"/>
              <a:cs typeface="Calibri"/>
            </a:rPr>
            <a:t>51%</a:t>
          </a:r>
          <a:endParaRPr lang="de-AT" sz="3600" b="1" i="0" u="none" strike="noStrike">
            <a:solidFill>
              <a:schemeClr val="bg2">
                <a:lumMod val="10000"/>
              </a:schemeClr>
            </a:solidFill>
            <a:latin typeface="Arial Rounded MT Bold" panose="020F0704030504030204" pitchFamily="34" charset="0"/>
            <a:ea typeface="+mn-ea"/>
            <a:cs typeface="Calibri"/>
          </a:endParaRPr>
        </a:p>
      </cdr:txBody>
    </cdr:sp>
  </cdr:relSizeAnchor>
</c:userShapes>
</file>

<file path=xl/drawings/drawing31.xml><?xml version="1.0" encoding="utf-8"?>
<xdr:wsDr xmlns:xdr="http://schemas.openxmlformats.org/drawingml/2006/spreadsheetDrawing" xmlns:a="http://schemas.openxmlformats.org/drawingml/2006/main">
  <xdr:twoCellAnchor>
    <xdr:from>
      <xdr:col>3</xdr:col>
      <xdr:colOff>262370</xdr:colOff>
      <xdr:row>0</xdr:row>
      <xdr:rowOff>181842</xdr:rowOff>
    </xdr:from>
    <xdr:to>
      <xdr:col>9</xdr:col>
      <xdr:colOff>627782</xdr:colOff>
      <xdr:row>21</xdr:row>
      <xdr:rowOff>867</xdr:rowOff>
    </xdr:to>
    <xdr:graphicFrame macro="">
      <xdr:nvGraphicFramePr>
        <xdr:cNvPr id="2" name="Chart 1">
          <a:extLst>
            <a:ext uri="{FF2B5EF4-FFF2-40B4-BE49-F238E27FC236}">
              <a16:creationId xmlns:a16="http://schemas.microsoft.com/office/drawing/2014/main" id="{61B4C29D-3CE4-4BF0-9FE5-2FFE572468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0.43774</cdr:x>
      <cdr:y>0.44589</cdr:y>
    </cdr:from>
    <cdr:to>
      <cdr:x>0.58759</cdr:x>
      <cdr:y>0.6773</cdr:y>
    </cdr:to>
    <cdr:sp macro="" textlink="PLA!$B$2">
      <cdr:nvSpPr>
        <cdr:cNvPr id="2" name="TextBox 1">
          <a:extLst xmlns:a="http://schemas.openxmlformats.org/drawingml/2006/main">
            <a:ext uri="{FF2B5EF4-FFF2-40B4-BE49-F238E27FC236}">
              <a16:creationId xmlns:a16="http://schemas.microsoft.com/office/drawing/2014/main" id="{BDBD5805-59C9-4B04-9C58-5E7850D3FB4D}"/>
            </a:ext>
          </a:extLst>
        </cdr:cNvPr>
        <cdr:cNvSpPr txBox="1"/>
      </cdr:nvSpPr>
      <cdr:spPr>
        <a:xfrm xmlns:a="http://schemas.openxmlformats.org/drawingml/2006/main">
          <a:off x="2277522" y="1861404"/>
          <a:ext cx="779663" cy="966032"/>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none" rtlCol="0" anchor="ctr"/>
        <a:lstStyle xmlns:a="http://schemas.openxmlformats.org/drawingml/2006/main"/>
        <a:p xmlns:a="http://schemas.openxmlformats.org/drawingml/2006/main">
          <a:pPr marL="0" indent="0" algn="ctr"/>
          <a:r>
            <a:rPr lang="en-US" sz="3600" b="1" i="0" u="none" strike="noStrike">
              <a:solidFill>
                <a:schemeClr val="bg2">
                  <a:lumMod val="10000"/>
                </a:schemeClr>
              </a:solidFill>
              <a:latin typeface="Arial Rounded MT Bold" panose="020F0704030504030204" pitchFamily="34" charset="0"/>
              <a:ea typeface="+mn-ea"/>
              <a:cs typeface="Calibri"/>
            </a:rPr>
            <a:t>51%</a:t>
          </a:r>
          <a:endParaRPr lang="de-AT" sz="3600" b="1" i="0" u="none" strike="noStrike">
            <a:solidFill>
              <a:schemeClr val="bg2">
                <a:lumMod val="10000"/>
              </a:schemeClr>
            </a:solidFill>
            <a:latin typeface="Arial Rounded MT Bold" panose="020F0704030504030204" pitchFamily="34" charset="0"/>
            <a:ea typeface="+mn-ea"/>
            <a:cs typeface="Calibri"/>
          </a:endParaRPr>
        </a:p>
      </cdr:txBody>
    </cdr:sp>
  </cdr:relSizeAnchor>
</c:userShapes>
</file>

<file path=xl/drawings/drawing33.xml><?xml version="1.0" encoding="utf-8"?>
<xdr:wsDr xmlns:xdr="http://schemas.openxmlformats.org/drawingml/2006/spreadsheetDrawing" xmlns:a="http://schemas.openxmlformats.org/drawingml/2006/main">
  <xdr:twoCellAnchor>
    <xdr:from>
      <xdr:col>3</xdr:col>
      <xdr:colOff>132484</xdr:colOff>
      <xdr:row>2</xdr:row>
      <xdr:rowOff>63500</xdr:rowOff>
    </xdr:from>
    <xdr:to>
      <xdr:col>9</xdr:col>
      <xdr:colOff>497896</xdr:colOff>
      <xdr:row>22</xdr:row>
      <xdr:rowOff>81684</xdr:rowOff>
    </xdr:to>
    <xdr:graphicFrame macro="">
      <xdr:nvGraphicFramePr>
        <xdr:cNvPr id="2" name="Chart 1">
          <a:extLst>
            <a:ext uri="{FF2B5EF4-FFF2-40B4-BE49-F238E27FC236}">
              <a16:creationId xmlns:a16="http://schemas.microsoft.com/office/drawing/2014/main" id="{901311C8-5BEC-434A-A560-F0927FE369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0.43774</cdr:x>
      <cdr:y>0.44589</cdr:y>
    </cdr:from>
    <cdr:to>
      <cdr:x>0.58759</cdr:x>
      <cdr:y>0.6773</cdr:y>
    </cdr:to>
    <cdr:sp macro="" textlink="TI!$B$2">
      <cdr:nvSpPr>
        <cdr:cNvPr id="2" name="TextBox 1">
          <a:extLst xmlns:a="http://schemas.openxmlformats.org/drawingml/2006/main">
            <a:ext uri="{FF2B5EF4-FFF2-40B4-BE49-F238E27FC236}">
              <a16:creationId xmlns:a16="http://schemas.microsoft.com/office/drawing/2014/main" id="{BDBD5805-59C9-4B04-9C58-5E7850D3FB4D}"/>
            </a:ext>
          </a:extLst>
        </cdr:cNvPr>
        <cdr:cNvSpPr txBox="1"/>
      </cdr:nvSpPr>
      <cdr:spPr>
        <a:xfrm xmlns:a="http://schemas.openxmlformats.org/drawingml/2006/main">
          <a:off x="2277522" y="1861404"/>
          <a:ext cx="779663" cy="966032"/>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none" rtlCol="0" anchor="ctr"/>
        <a:lstStyle xmlns:a="http://schemas.openxmlformats.org/drawingml/2006/main"/>
        <a:p xmlns:a="http://schemas.openxmlformats.org/drawingml/2006/main">
          <a:pPr marL="0" indent="0" algn="ctr"/>
          <a:r>
            <a:rPr lang="de-AT" sz="3600" b="1" i="0" u="none" strike="noStrike">
              <a:solidFill>
                <a:schemeClr val="bg2">
                  <a:lumMod val="10000"/>
                </a:schemeClr>
              </a:solidFill>
              <a:latin typeface="Arial Rounded MT Bold" panose="020F0704030504030204" pitchFamily="34" charset="0"/>
              <a:ea typeface="+mn-ea"/>
              <a:cs typeface="Calibri"/>
            </a:rPr>
            <a:t>33%</a:t>
          </a:r>
        </a:p>
      </cdr:txBody>
    </cdr:sp>
  </cdr:relSizeAnchor>
</c:userShapes>
</file>

<file path=xl/drawings/drawing35.xml><?xml version="1.0" encoding="utf-8"?>
<xdr:wsDr xmlns:xdr="http://schemas.openxmlformats.org/drawingml/2006/spreadsheetDrawing" xmlns:a="http://schemas.openxmlformats.org/drawingml/2006/main">
  <xdr:twoCellAnchor>
    <xdr:from>
      <xdr:col>3</xdr:col>
      <xdr:colOff>132484</xdr:colOff>
      <xdr:row>2</xdr:row>
      <xdr:rowOff>63500</xdr:rowOff>
    </xdr:from>
    <xdr:to>
      <xdr:col>9</xdr:col>
      <xdr:colOff>497896</xdr:colOff>
      <xdr:row>22</xdr:row>
      <xdr:rowOff>81684</xdr:rowOff>
    </xdr:to>
    <xdr:graphicFrame macro="">
      <xdr:nvGraphicFramePr>
        <xdr:cNvPr id="2" name="Chart 1">
          <a:extLst>
            <a:ext uri="{FF2B5EF4-FFF2-40B4-BE49-F238E27FC236}">
              <a16:creationId xmlns:a16="http://schemas.microsoft.com/office/drawing/2014/main" id="{884D4490-397D-477C-A36B-D70252EC8F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c:userShapes xmlns:c="http://schemas.openxmlformats.org/drawingml/2006/chart">
  <cdr:relSizeAnchor xmlns:cdr="http://schemas.openxmlformats.org/drawingml/2006/chartDrawing">
    <cdr:from>
      <cdr:x>0.43774</cdr:x>
      <cdr:y>0.44589</cdr:y>
    </cdr:from>
    <cdr:to>
      <cdr:x>0.58759</cdr:x>
      <cdr:y>0.6773</cdr:y>
    </cdr:to>
    <cdr:sp macro="" textlink="TI!$B$2">
      <cdr:nvSpPr>
        <cdr:cNvPr id="2" name="TextBox 1">
          <a:extLst xmlns:a="http://schemas.openxmlformats.org/drawingml/2006/main">
            <a:ext uri="{FF2B5EF4-FFF2-40B4-BE49-F238E27FC236}">
              <a16:creationId xmlns:a16="http://schemas.microsoft.com/office/drawing/2014/main" id="{BDBD5805-59C9-4B04-9C58-5E7850D3FB4D}"/>
            </a:ext>
          </a:extLst>
        </cdr:cNvPr>
        <cdr:cNvSpPr txBox="1"/>
      </cdr:nvSpPr>
      <cdr:spPr>
        <a:xfrm xmlns:a="http://schemas.openxmlformats.org/drawingml/2006/main">
          <a:off x="2277522" y="1861404"/>
          <a:ext cx="779663" cy="966032"/>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none" rtlCol="0" anchor="ctr"/>
        <a:lstStyle xmlns:a="http://schemas.openxmlformats.org/drawingml/2006/main"/>
        <a:p xmlns:a="http://schemas.openxmlformats.org/drawingml/2006/main">
          <a:pPr marL="0" indent="0" algn="ctr"/>
          <a:r>
            <a:rPr lang="de-AT" sz="3600" b="1" i="0" u="none" strike="noStrike">
              <a:solidFill>
                <a:schemeClr val="bg2">
                  <a:lumMod val="10000"/>
                </a:schemeClr>
              </a:solidFill>
              <a:latin typeface="Arial Rounded MT Bold" panose="020F0704030504030204" pitchFamily="34" charset="0"/>
              <a:ea typeface="+mn-ea"/>
              <a:cs typeface="Calibri"/>
            </a:rPr>
            <a:t>57%</a:t>
          </a:r>
        </a:p>
      </cdr:txBody>
    </cdr:sp>
  </cdr:relSizeAnchor>
</c:userShapes>
</file>

<file path=xl/drawings/drawing37.xml><?xml version="1.0" encoding="utf-8"?>
<xdr:wsDr xmlns:xdr="http://schemas.openxmlformats.org/drawingml/2006/spreadsheetDrawing" xmlns:a="http://schemas.openxmlformats.org/drawingml/2006/main">
  <xdr:twoCellAnchor>
    <xdr:from>
      <xdr:col>3</xdr:col>
      <xdr:colOff>336591</xdr:colOff>
      <xdr:row>3</xdr:row>
      <xdr:rowOff>27214</xdr:rowOff>
    </xdr:from>
    <xdr:to>
      <xdr:col>9</xdr:col>
      <xdr:colOff>702003</xdr:colOff>
      <xdr:row>23</xdr:row>
      <xdr:rowOff>45398</xdr:rowOff>
    </xdr:to>
    <xdr:graphicFrame macro="">
      <xdr:nvGraphicFramePr>
        <xdr:cNvPr id="2" name="Chart 1">
          <a:extLst>
            <a:ext uri="{FF2B5EF4-FFF2-40B4-BE49-F238E27FC236}">
              <a16:creationId xmlns:a16="http://schemas.microsoft.com/office/drawing/2014/main" id="{669724F5-FE66-47EC-A5C5-7D7015BAA9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c:userShapes xmlns:c="http://schemas.openxmlformats.org/drawingml/2006/chart">
  <cdr:relSizeAnchor xmlns:cdr="http://schemas.openxmlformats.org/drawingml/2006/chartDrawing">
    <cdr:from>
      <cdr:x>0.43774</cdr:x>
      <cdr:y>0.44589</cdr:y>
    </cdr:from>
    <cdr:to>
      <cdr:x>0.58759</cdr:x>
      <cdr:y>0.6773</cdr:y>
    </cdr:to>
    <cdr:sp macro="" textlink="CIG!$B$2">
      <cdr:nvSpPr>
        <cdr:cNvPr id="2" name="TextBox 1">
          <a:extLst xmlns:a="http://schemas.openxmlformats.org/drawingml/2006/main">
            <a:ext uri="{FF2B5EF4-FFF2-40B4-BE49-F238E27FC236}">
              <a16:creationId xmlns:a16="http://schemas.microsoft.com/office/drawing/2014/main" id="{BDBD5805-59C9-4B04-9C58-5E7850D3FB4D}"/>
            </a:ext>
          </a:extLst>
        </cdr:cNvPr>
        <cdr:cNvSpPr txBox="1"/>
      </cdr:nvSpPr>
      <cdr:spPr>
        <a:xfrm xmlns:a="http://schemas.openxmlformats.org/drawingml/2006/main">
          <a:off x="2277522" y="1861404"/>
          <a:ext cx="779663" cy="966032"/>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none" rtlCol="0" anchor="ctr"/>
        <a:lstStyle xmlns:a="http://schemas.openxmlformats.org/drawingml/2006/main"/>
        <a:p xmlns:a="http://schemas.openxmlformats.org/drawingml/2006/main">
          <a:pPr marL="0" indent="0" algn="ctr"/>
          <a:r>
            <a:rPr lang="en-US" sz="3600" b="1" i="0" u="none" strike="noStrike">
              <a:solidFill>
                <a:schemeClr val="bg2">
                  <a:lumMod val="10000"/>
                </a:schemeClr>
              </a:solidFill>
              <a:latin typeface="Arial Rounded MT Bold" panose="020F0704030504030204" pitchFamily="34" charset="0"/>
              <a:ea typeface="+mn-ea"/>
              <a:cs typeface="Calibri"/>
            </a:rPr>
            <a:t>52%</a:t>
          </a:r>
          <a:endParaRPr lang="de-AT" sz="3600" b="1" i="0" u="none" strike="noStrike">
            <a:solidFill>
              <a:schemeClr val="bg2">
                <a:lumMod val="10000"/>
              </a:schemeClr>
            </a:solidFill>
            <a:latin typeface="Arial Rounded MT Bold" panose="020F0704030504030204" pitchFamily="34" charset="0"/>
            <a:ea typeface="+mn-ea"/>
            <a:cs typeface="Calibri"/>
          </a:endParaRPr>
        </a:p>
      </cdr:txBody>
    </cdr:sp>
  </cdr:relSizeAnchor>
</c:userShapes>
</file>

<file path=xl/drawings/drawing39.xml><?xml version="1.0" encoding="utf-8"?>
<xdr:wsDr xmlns:xdr="http://schemas.openxmlformats.org/drawingml/2006/spreadsheetDrawing" xmlns:a="http://schemas.openxmlformats.org/drawingml/2006/main">
  <xdr:twoCellAnchor>
    <xdr:from>
      <xdr:col>3</xdr:col>
      <xdr:colOff>336591</xdr:colOff>
      <xdr:row>3</xdr:row>
      <xdr:rowOff>27214</xdr:rowOff>
    </xdr:from>
    <xdr:to>
      <xdr:col>9</xdr:col>
      <xdr:colOff>702003</xdr:colOff>
      <xdr:row>23</xdr:row>
      <xdr:rowOff>45398</xdr:rowOff>
    </xdr:to>
    <xdr:graphicFrame macro="">
      <xdr:nvGraphicFramePr>
        <xdr:cNvPr id="2" name="Chart 1">
          <a:extLst>
            <a:ext uri="{FF2B5EF4-FFF2-40B4-BE49-F238E27FC236}">
              <a16:creationId xmlns:a16="http://schemas.microsoft.com/office/drawing/2014/main" id="{218CE8D2-8129-46D3-8423-8CB8B44934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1</xdr:col>
      <xdr:colOff>609602</xdr:colOff>
      <xdr:row>1</xdr:row>
      <xdr:rowOff>17699</xdr:rowOff>
    </xdr:from>
    <xdr:ext cx="820502" cy="820502"/>
    <xdr:pic>
      <xdr:nvPicPr>
        <xdr:cNvPr id="2" name="Imagen 1">
          <a:extLst>
            <a:ext uri="{FF2B5EF4-FFF2-40B4-BE49-F238E27FC236}">
              <a16:creationId xmlns:a16="http://schemas.microsoft.com/office/drawing/2014/main" id="{A0307850-6903-485F-A8F0-EB6BE835F5C1}"/>
            </a:ext>
          </a:extLst>
        </xdr:cNvPr>
        <xdr:cNvPicPr>
          <a:picLocks noChangeAspect="1"/>
        </xdr:cNvPicPr>
      </xdr:nvPicPr>
      <xdr:blipFill>
        <a:blip xmlns:r="http://schemas.openxmlformats.org/officeDocument/2006/relationships" r:embed="rId1"/>
        <a:stretch>
          <a:fillRect/>
        </a:stretch>
      </xdr:blipFill>
      <xdr:spPr>
        <a:xfrm>
          <a:off x="1371602" y="208199"/>
          <a:ext cx="820502" cy="820502"/>
        </a:xfrm>
        <a:prstGeom prst="rect">
          <a:avLst/>
        </a:prstGeom>
      </xdr:spPr>
    </xdr:pic>
    <xdr:clientData/>
  </xdr:oneCellAnchor>
</xdr:wsDr>
</file>

<file path=xl/drawings/drawing40.xml><?xml version="1.0" encoding="utf-8"?>
<c:userShapes xmlns:c="http://schemas.openxmlformats.org/drawingml/2006/chart">
  <cdr:relSizeAnchor xmlns:cdr="http://schemas.openxmlformats.org/drawingml/2006/chartDrawing">
    <cdr:from>
      <cdr:x>0.43774</cdr:x>
      <cdr:y>0.44589</cdr:y>
    </cdr:from>
    <cdr:to>
      <cdr:x>0.58759</cdr:x>
      <cdr:y>0.6773</cdr:y>
    </cdr:to>
    <cdr:sp macro="" textlink="CIG!$B$2">
      <cdr:nvSpPr>
        <cdr:cNvPr id="2" name="TextBox 1">
          <a:extLst xmlns:a="http://schemas.openxmlformats.org/drawingml/2006/main">
            <a:ext uri="{FF2B5EF4-FFF2-40B4-BE49-F238E27FC236}">
              <a16:creationId xmlns:a16="http://schemas.microsoft.com/office/drawing/2014/main" id="{BDBD5805-59C9-4B04-9C58-5E7850D3FB4D}"/>
            </a:ext>
          </a:extLst>
        </cdr:cNvPr>
        <cdr:cNvSpPr txBox="1"/>
      </cdr:nvSpPr>
      <cdr:spPr>
        <a:xfrm xmlns:a="http://schemas.openxmlformats.org/drawingml/2006/main">
          <a:off x="2277522" y="1861404"/>
          <a:ext cx="779663" cy="966032"/>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none" rtlCol="0" anchor="ctr"/>
        <a:lstStyle xmlns:a="http://schemas.openxmlformats.org/drawingml/2006/main"/>
        <a:p xmlns:a="http://schemas.openxmlformats.org/drawingml/2006/main">
          <a:pPr marL="0" indent="0" algn="ctr"/>
          <a:r>
            <a:rPr lang="en-US" sz="3600" b="1" i="0" u="none" strike="noStrike">
              <a:solidFill>
                <a:schemeClr val="bg2">
                  <a:lumMod val="10000"/>
                </a:schemeClr>
              </a:solidFill>
              <a:latin typeface="Arial Rounded MT Bold" panose="020F0704030504030204" pitchFamily="34" charset="0"/>
              <a:ea typeface="+mn-ea"/>
              <a:cs typeface="Calibri"/>
            </a:rPr>
            <a:t>100%</a:t>
          </a:r>
          <a:endParaRPr lang="de-AT" sz="3600" b="1" i="0" u="none" strike="noStrike">
            <a:solidFill>
              <a:schemeClr val="bg2">
                <a:lumMod val="10000"/>
              </a:schemeClr>
            </a:solidFill>
            <a:latin typeface="Arial Rounded MT Bold" panose="020F0704030504030204" pitchFamily="34" charset="0"/>
            <a:ea typeface="+mn-ea"/>
            <a:cs typeface="Calibri"/>
          </a:endParaRPr>
        </a:p>
      </cdr:txBody>
    </cdr:sp>
  </cdr:relSizeAnchor>
</c:userShapes>
</file>

<file path=xl/drawings/drawing41.xml><?xml version="1.0" encoding="utf-8"?>
<xdr:wsDr xmlns:xdr="http://schemas.openxmlformats.org/drawingml/2006/spreadsheetDrawing" xmlns:a="http://schemas.openxmlformats.org/drawingml/2006/main">
  <xdr:twoCellAnchor>
    <xdr:from>
      <xdr:col>3</xdr:col>
      <xdr:colOff>236393</xdr:colOff>
      <xdr:row>1</xdr:row>
      <xdr:rowOff>43295</xdr:rowOff>
    </xdr:from>
    <xdr:to>
      <xdr:col>9</xdr:col>
      <xdr:colOff>601805</xdr:colOff>
      <xdr:row>21</xdr:row>
      <xdr:rowOff>61479</xdr:rowOff>
    </xdr:to>
    <xdr:graphicFrame macro="">
      <xdr:nvGraphicFramePr>
        <xdr:cNvPr id="2" name="Chart 1">
          <a:extLst>
            <a:ext uri="{FF2B5EF4-FFF2-40B4-BE49-F238E27FC236}">
              <a16:creationId xmlns:a16="http://schemas.microsoft.com/office/drawing/2014/main" id="{0A8FBE58-D9AA-483A-9824-BE9BAC168A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c:userShapes xmlns:c="http://schemas.openxmlformats.org/drawingml/2006/chart">
  <cdr:relSizeAnchor xmlns:cdr="http://schemas.openxmlformats.org/drawingml/2006/chartDrawing">
    <cdr:from>
      <cdr:x>0.43774</cdr:x>
      <cdr:y>0.44589</cdr:y>
    </cdr:from>
    <cdr:to>
      <cdr:x>0.58759</cdr:x>
      <cdr:y>0.6773</cdr:y>
    </cdr:to>
    <cdr:sp macro="" textlink="CIG!$B$2">
      <cdr:nvSpPr>
        <cdr:cNvPr id="2" name="TextBox 1">
          <a:extLst xmlns:a="http://schemas.openxmlformats.org/drawingml/2006/main">
            <a:ext uri="{FF2B5EF4-FFF2-40B4-BE49-F238E27FC236}">
              <a16:creationId xmlns:a16="http://schemas.microsoft.com/office/drawing/2014/main" id="{BDBD5805-59C9-4B04-9C58-5E7850D3FB4D}"/>
            </a:ext>
          </a:extLst>
        </cdr:cNvPr>
        <cdr:cNvSpPr txBox="1"/>
      </cdr:nvSpPr>
      <cdr:spPr>
        <a:xfrm xmlns:a="http://schemas.openxmlformats.org/drawingml/2006/main">
          <a:off x="2277522" y="1861404"/>
          <a:ext cx="779663" cy="966032"/>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none" rtlCol="0" anchor="ctr"/>
        <a:lstStyle xmlns:a="http://schemas.openxmlformats.org/drawingml/2006/main"/>
        <a:p xmlns:a="http://schemas.openxmlformats.org/drawingml/2006/main">
          <a:pPr marL="0" indent="0" algn="ctr"/>
          <a:r>
            <a:rPr lang="de-AT" sz="3600" b="1" i="0" u="none" strike="noStrike">
              <a:solidFill>
                <a:schemeClr val="bg2">
                  <a:lumMod val="10000"/>
                </a:schemeClr>
              </a:solidFill>
              <a:latin typeface="Arial Rounded MT Bold" panose="020F0704030504030204" pitchFamily="34" charset="0"/>
              <a:ea typeface="+mn-ea"/>
              <a:cs typeface="Calibri"/>
            </a:rPr>
            <a:t>79%</a:t>
          </a:r>
        </a:p>
      </cdr:txBody>
    </cdr:sp>
  </cdr:relSizeAnchor>
</c:userShapes>
</file>

<file path=xl/drawings/drawing43.xml><?xml version="1.0" encoding="utf-8"?>
<xdr:wsDr xmlns:xdr="http://schemas.openxmlformats.org/drawingml/2006/spreadsheetDrawing" xmlns:a="http://schemas.openxmlformats.org/drawingml/2006/main">
  <xdr:twoCellAnchor>
    <xdr:from>
      <xdr:col>3</xdr:col>
      <xdr:colOff>236393</xdr:colOff>
      <xdr:row>1</xdr:row>
      <xdr:rowOff>43295</xdr:rowOff>
    </xdr:from>
    <xdr:to>
      <xdr:col>9</xdr:col>
      <xdr:colOff>601805</xdr:colOff>
      <xdr:row>21</xdr:row>
      <xdr:rowOff>61479</xdr:rowOff>
    </xdr:to>
    <xdr:graphicFrame macro="">
      <xdr:nvGraphicFramePr>
        <xdr:cNvPr id="2" name="Chart 1">
          <a:extLst>
            <a:ext uri="{FF2B5EF4-FFF2-40B4-BE49-F238E27FC236}">
              <a16:creationId xmlns:a16="http://schemas.microsoft.com/office/drawing/2014/main" id="{0383A411-BCBB-4D6B-B68D-493CC3521B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c:userShapes xmlns:c="http://schemas.openxmlformats.org/drawingml/2006/chart">
  <cdr:relSizeAnchor xmlns:cdr="http://schemas.openxmlformats.org/drawingml/2006/chartDrawing">
    <cdr:from>
      <cdr:x>0.43774</cdr:x>
      <cdr:y>0.44589</cdr:y>
    </cdr:from>
    <cdr:to>
      <cdr:x>0.58759</cdr:x>
      <cdr:y>0.6773</cdr:y>
    </cdr:to>
    <cdr:sp macro="" textlink="CIG!$B$2">
      <cdr:nvSpPr>
        <cdr:cNvPr id="2" name="TextBox 1">
          <a:extLst xmlns:a="http://schemas.openxmlformats.org/drawingml/2006/main">
            <a:ext uri="{FF2B5EF4-FFF2-40B4-BE49-F238E27FC236}">
              <a16:creationId xmlns:a16="http://schemas.microsoft.com/office/drawing/2014/main" id="{BDBD5805-59C9-4B04-9C58-5E7850D3FB4D}"/>
            </a:ext>
          </a:extLst>
        </cdr:cNvPr>
        <cdr:cNvSpPr txBox="1"/>
      </cdr:nvSpPr>
      <cdr:spPr>
        <a:xfrm xmlns:a="http://schemas.openxmlformats.org/drawingml/2006/main">
          <a:off x="2277522" y="1861404"/>
          <a:ext cx="779663" cy="966032"/>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none" rtlCol="0" anchor="ctr"/>
        <a:lstStyle xmlns:a="http://schemas.openxmlformats.org/drawingml/2006/main"/>
        <a:p xmlns:a="http://schemas.openxmlformats.org/drawingml/2006/main">
          <a:pPr marL="0" indent="0" algn="ctr"/>
          <a:r>
            <a:rPr lang="de-AT" sz="3600" b="1" i="0" u="none" strike="noStrike">
              <a:solidFill>
                <a:schemeClr val="bg2">
                  <a:lumMod val="10000"/>
                </a:schemeClr>
              </a:solidFill>
              <a:latin typeface="Arial Rounded MT Bold" panose="020F0704030504030204" pitchFamily="34" charset="0"/>
              <a:ea typeface="+mn-ea"/>
              <a:cs typeface="Calibri"/>
            </a:rPr>
            <a:t>100%</a:t>
          </a:r>
        </a:p>
      </cdr:txBody>
    </cdr:sp>
  </cdr:relSizeAnchor>
</c:userShapes>
</file>

<file path=xl/drawings/drawing45.xml><?xml version="1.0" encoding="utf-8"?>
<xdr:wsDr xmlns:xdr="http://schemas.openxmlformats.org/drawingml/2006/spreadsheetDrawing" xmlns:a="http://schemas.openxmlformats.org/drawingml/2006/main">
  <xdr:twoCellAnchor>
    <xdr:from>
      <xdr:col>4</xdr:col>
      <xdr:colOff>71870</xdr:colOff>
      <xdr:row>1</xdr:row>
      <xdr:rowOff>164522</xdr:rowOff>
    </xdr:from>
    <xdr:to>
      <xdr:col>10</xdr:col>
      <xdr:colOff>588818</xdr:colOff>
      <xdr:row>19</xdr:row>
      <xdr:rowOff>164522</xdr:rowOff>
    </xdr:to>
    <xdr:graphicFrame macro="">
      <xdr:nvGraphicFramePr>
        <xdr:cNvPr id="2" name="Chart 1">
          <a:extLst>
            <a:ext uri="{FF2B5EF4-FFF2-40B4-BE49-F238E27FC236}">
              <a16:creationId xmlns:a16="http://schemas.microsoft.com/office/drawing/2014/main" id="{C1C6EF19-A745-4227-9B6F-1C3952A40C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c:userShapes xmlns:c="http://schemas.openxmlformats.org/drawingml/2006/chart">
  <cdr:relSizeAnchor xmlns:cdr="http://schemas.openxmlformats.org/drawingml/2006/chartDrawing">
    <cdr:from>
      <cdr:x>0.43774</cdr:x>
      <cdr:y>0.44589</cdr:y>
    </cdr:from>
    <cdr:to>
      <cdr:x>0.58759</cdr:x>
      <cdr:y>0.6773</cdr:y>
    </cdr:to>
    <cdr:sp macro="" textlink="ALI!$B$2">
      <cdr:nvSpPr>
        <cdr:cNvPr id="2" name="TextBox 1">
          <a:extLst xmlns:a="http://schemas.openxmlformats.org/drawingml/2006/main">
            <a:ext uri="{FF2B5EF4-FFF2-40B4-BE49-F238E27FC236}">
              <a16:creationId xmlns:a16="http://schemas.microsoft.com/office/drawing/2014/main" id="{BDBD5805-59C9-4B04-9C58-5E7850D3FB4D}"/>
            </a:ext>
          </a:extLst>
        </cdr:cNvPr>
        <cdr:cNvSpPr txBox="1"/>
      </cdr:nvSpPr>
      <cdr:spPr>
        <a:xfrm xmlns:a="http://schemas.openxmlformats.org/drawingml/2006/main">
          <a:off x="2277522" y="1861404"/>
          <a:ext cx="779663" cy="966032"/>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none" rtlCol="0" anchor="ctr"/>
        <a:lstStyle xmlns:a="http://schemas.openxmlformats.org/drawingml/2006/main"/>
        <a:p xmlns:a="http://schemas.openxmlformats.org/drawingml/2006/main">
          <a:pPr marL="0" indent="0" algn="ctr"/>
          <a:r>
            <a:rPr lang="en-US" sz="3600" b="1" i="0" u="none" strike="noStrike">
              <a:solidFill>
                <a:schemeClr val="bg2">
                  <a:lumMod val="10000"/>
                </a:schemeClr>
              </a:solidFill>
              <a:latin typeface="Arial Rounded MT Bold" panose="020F0704030504030204" pitchFamily="34" charset="0"/>
              <a:ea typeface="+mn-ea"/>
              <a:cs typeface="Calibri"/>
            </a:rPr>
            <a:t>64%</a:t>
          </a:r>
          <a:endParaRPr lang="de-AT" sz="3600" b="1" i="0" u="none" strike="noStrike">
            <a:solidFill>
              <a:schemeClr val="bg2">
                <a:lumMod val="10000"/>
              </a:schemeClr>
            </a:solidFill>
            <a:latin typeface="Arial Rounded MT Bold" panose="020F0704030504030204" pitchFamily="34" charset="0"/>
            <a:ea typeface="+mn-ea"/>
            <a:cs typeface="Calibri"/>
          </a:endParaRPr>
        </a:p>
      </cdr:txBody>
    </cdr:sp>
  </cdr:relSizeAnchor>
</c:userShapes>
</file>

<file path=xl/drawings/drawing47.xml><?xml version="1.0" encoding="utf-8"?>
<xdr:wsDr xmlns:xdr="http://schemas.openxmlformats.org/drawingml/2006/spreadsheetDrawing" xmlns:a="http://schemas.openxmlformats.org/drawingml/2006/main">
  <xdr:twoCellAnchor>
    <xdr:from>
      <xdr:col>4</xdr:col>
      <xdr:colOff>71870</xdr:colOff>
      <xdr:row>1</xdr:row>
      <xdr:rowOff>164522</xdr:rowOff>
    </xdr:from>
    <xdr:to>
      <xdr:col>10</xdr:col>
      <xdr:colOff>588818</xdr:colOff>
      <xdr:row>19</xdr:row>
      <xdr:rowOff>164522</xdr:rowOff>
    </xdr:to>
    <xdr:graphicFrame macro="">
      <xdr:nvGraphicFramePr>
        <xdr:cNvPr id="2" name="Chart 1">
          <a:extLst>
            <a:ext uri="{FF2B5EF4-FFF2-40B4-BE49-F238E27FC236}">
              <a16:creationId xmlns:a16="http://schemas.microsoft.com/office/drawing/2014/main" id="{A68D51DD-B7FF-4012-BEEE-C3148EB9AE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c:userShapes xmlns:c="http://schemas.openxmlformats.org/drawingml/2006/chart">
  <cdr:relSizeAnchor xmlns:cdr="http://schemas.openxmlformats.org/drawingml/2006/chartDrawing">
    <cdr:from>
      <cdr:x>0.43774</cdr:x>
      <cdr:y>0.44589</cdr:y>
    </cdr:from>
    <cdr:to>
      <cdr:x>0.58759</cdr:x>
      <cdr:y>0.6773</cdr:y>
    </cdr:to>
    <cdr:sp macro="" textlink="ALI!$B$2">
      <cdr:nvSpPr>
        <cdr:cNvPr id="2" name="TextBox 1">
          <a:extLst xmlns:a="http://schemas.openxmlformats.org/drawingml/2006/main">
            <a:ext uri="{FF2B5EF4-FFF2-40B4-BE49-F238E27FC236}">
              <a16:creationId xmlns:a16="http://schemas.microsoft.com/office/drawing/2014/main" id="{BDBD5805-59C9-4B04-9C58-5E7850D3FB4D}"/>
            </a:ext>
          </a:extLst>
        </cdr:cNvPr>
        <cdr:cNvSpPr txBox="1"/>
      </cdr:nvSpPr>
      <cdr:spPr>
        <a:xfrm xmlns:a="http://schemas.openxmlformats.org/drawingml/2006/main">
          <a:off x="2277522" y="1861404"/>
          <a:ext cx="779663" cy="966032"/>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none" rtlCol="0" anchor="ctr"/>
        <a:lstStyle xmlns:a="http://schemas.openxmlformats.org/drawingml/2006/main"/>
        <a:p xmlns:a="http://schemas.openxmlformats.org/drawingml/2006/main">
          <a:pPr marL="0" indent="0" algn="ctr"/>
          <a:r>
            <a:rPr lang="en-US" sz="3600" b="1" i="0" u="none" strike="noStrike">
              <a:solidFill>
                <a:schemeClr val="bg2">
                  <a:lumMod val="10000"/>
                </a:schemeClr>
              </a:solidFill>
              <a:latin typeface="Arial Rounded MT Bold" panose="020F0704030504030204" pitchFamily="34" charset="0"/>
              <a:ea typeface="+mn-ea"/>
              <a:cs typeface="Calibri"/>
            </a:rPr>
            <a:t>100%</a:t>
          </a:r>
          <a:endParaRPr lang="de-AT" sz="3600" b="1" i="0" u="none" strike="noStrike">
            <a:solidFill>
              <a:schemeClr val="bg2">
                <a:lumMod val="10000"/>
              </a:schemeClr>
            </a:solidFill>
            <a:latin typeface="Arial Rounded MT Bold" panose="020F0704030504030204" pitchFamily="34" charset="0"/>
            <a:ea typeface="+mn-ea"/>
            <a:cs typeface="Calibri"/>
          </a:endParaRPr>
        </a:p>
      </cdr:txBody>
    </cdr:sp>
  </cdr:relSizeAnchor>
</c:userShapes>
</file>

<file path=xl/drawings/drawing49.xml><?xml version="1.0" encoding="utf-8"?>
<xdr:wsDr xmlns:xdr="http://schemas.openxmlformats.org/drawingml/2006/spreadsheetDrawing" xmlns:a="http://schemas.openxmlformats.org/drawingml/2006/main">
  <xdr:twoCellAnchor>
    <xdr:from>
      <xdr:col>3</xdr:col>
      <xdr:colOff>227734</xdr:colOff>
      <xdr:row>0</xdr:row>
      <xdr:rowOff>0</xdr:rowOff>
    </xdr:from>
    <xdr:to>
      <xdr:col>9</xdr:col>
      <xdr:colOff>593146</xdr:colOff>
      <xdr:row>20</xdr:row>
      <xdr:rowOff>18184</xdr:rowOff>
    </xdr:to>
    <xdr:graphicFrame macro="">
      <xdr:nvGraphicFramePr>
        <xdr:cNvPr id="2" name="Chart 1">
          <a:extLst>
            <a:ext uri="{FF2B5EF4-FFF2-40B4-BE49-F238E27FC236}">
              <a16:creationId xmlns:a16="http://schemas.microsoft.com/office/drawing/2014/main" id="{90619945-6401-4FEA-AE19-DEE94D988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3</xdr:col>
      <xdr:colOff>203921</xdr:colOff>
      <xdr:row>2</xdr:row>
      <xdr:rowOff>11905</xdr:rowOff>
    </xdr:from>
    <xdr:to>
      <xdr:col>9</xdr:col>
      <xdr:colOff>569333</xdr:colOff>
      <xdr:row>19</xdr:row>
      <xdr:rowOff>95250</xdr:rowOff>
    </xdr:to>
    <xdr:graphicFrame macro="">
      <xdr:nvGraphicFramePr>
        <xdr:cNvPr id="2" name="Chart 1">
          <a:extLst>
            <a:ext uri="{FF2B5EF4-FFF2-40B4-BE49-F238E27FC236}">
              <a16:creationId xmlns:a16="http://schemas.microsoft.com/office/drawing/2014/main" id="{7CA3335C-E155-40A8-B7D8-792C6DC08F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341313</xdr:colOff>
      <xdr:row>48</xdr:row>
      <xdr:rowOff>115094</xdr:rowOff>
    </xdr:from>
    <xdr:to>
      <xdr:col>9</xdr:col>
      <xdr:colOff>710694</xdr:colOff>
      <xdr:row>68</xdr:row>
      <xdr:rowOff>133278</xdr:rowOff>
    </xdr:to>
    <xdr:graphicFrame macro="">
      <xdr:nvGraphicFramePr>
        <xdr:cNvPr id="3" name="Chart 1">
          <a:extLst>
            <a:ext uri="{FF2B5EF4-FFF2-40B4-BE49-F238E27FC236}">
              <a16:creationId xmlns:a16="http://schemas.microsoft.com/office/drawing/2014/main" id="{ED49CC1A-599E-4367-81A9-0F728B605F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246062</xdr:colOff>
      <xdr:row>100</xdr:row>
      <xdr:rowOff>19844</xdr:rowOff>
    </xdr:from>
    <xdr:to>
      <xdr:col>9</xdr:col>
      <xdr:colOff>615443</xdr:colOff>
      <xdr:row>120</xdr:row>
      <xdr:rowOff>38028</xdr:rowOff>
    </xdr:to>
    <xdr:graphicFrame macro="">
      <xdr:nvGraphicFramePr>
        <xdr:cNvPr id="4" name="Chart 1">
          <a:extLst>
            <a:ext uri="{FF2B5EF4-FFF2-40B4-BE49-F238E27FC236}">
              <a16:creationId xmlns:a16="http://schemas.microsoft.com/office/drawing/2014/main" id="{73BBC09A-589C-47F2-A454-F57755E454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227734</xdr:colOff>
      <xdr:row>27</xdr:row>
      <xdr:rowOff>2</xdr:rowOff>
    </xdr:from>
    <xdr:to>
      <xdr:col>9</xdr:col>
      <xdr:colOff>593146</xdr:colOff>
      <xdr:row>48</xdr:row>
      <xdr:rowOff>0</xdr:rowOff>
    </xdr:to>
    <xdr:graphicFrame macro="">
      <xdr:nvGraphicFramePr>
        <xdr:cNvPr id="5" name="Chart 1">
          <a:extLst>
            <a:ext uri="{FF2B5EF4-FFF2-40B4-BE49-F238E27FC236}">
              <a16:creationId xmlns:a16="http://schemas.microsoft.com/office/drawing/2014/main" id="{4CE3F572-974E-4C3B-9FC0-FE094BD076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182562</xdr:colOff>
      <xdr:row>76</xdr:row>
      <xdr:rowOff>119063</xdr:rowOff>
    </xdr:from>
    <xdr:to>
      <xdr:col>10</xdr:col>
      <xdr:colOff>119349</xdr:colOff>
      <xdr:row>94</xdr:row>
      <xdr:rowOff>49934</xdr:rowOff>
    </xdr:to>
    <xdr:graphicFrame macro="">
      <xdr:nvGraphicFramePr>
        <xdr:cNvPr id="6" name="Chart 1">
          <a:extLst>
            <a:ext uri="{FF2B5EF4-FFF2-40B4-BE49-F238E27FC236}">
              <a16:creationId xmlns:a16="http://schemas.microsoft.com/office/drawing/2014/main" id="{0329E85C-4234-4814-A77A-8145B09DEA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0</xdr:colOff>
      <xdr:row>123</xdr:row>
      <xdr:rowOff>0</xdr:rowOff>
    </xdr:from>
    <xdr:to>
      <xdr:col>9</xdr:col>
      <xdr:colOff>714662</xdr:colOff>
      <xdr:row>143</xdr:row>
      <xdr:rowOff>18184</xdr:rowOff>
    </xdr:to>
    <xdr:graphicFrame macro="">
      <xdr:nvGraphicFramePr>
        <xdr:cNvPr id="7" name="Chart 1">
          <a:extLst>
            <a:ext uri="{FF2B5EF4-FFF2-40B4-BE49-F238E27FC236}">
              <a16:creationId xmlns:a16="http://schemas.microsoft.com/office/drawing/2014/main" id="{6DC0C595-5928-4A8D-B0E0-07C73A88BF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206375</xdr:colOff>
      <xdr:row>145</xdr:row>
      <xdr:rowOff>79375</xdr:rowOff>
    </xdr:from>
    <xdr:to>
      <xdr:col>10</xdr:col>
      <xdr:colOff>143162</xdr:colOff>
      <xdr:row>165</xdr:row>
      <xdr:rowOff>97559</xdr:rowOff>
    </xdr:to>
    <xdr:graphicFrame macro="">
      <xdr:nvGraphicFramePr>
        <xdr:cNvPr id="8" name="Chart 1">
          <a:extLst>
            <a:ext uri="{FF2B5EF4-FFF2-40B4-BE49-F238E27FC236}">
              <a16:creationId xmlns:a16="http://schemas.microsoft.com/office/drawing/2014/main" id="{A1F7BC2A-CDFD-4DE5-9CF9-A460ECE955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50.xml><?xml version="1.0" encoding="utf-8"?>
<c:userShapes xmlns:c="http://schemas.openxmlformats.org/drawingml/2006/chart">
  <cdr:relSizeAnchor xmlns:cdr="http://schemas.openxmlformats.org/drawingml/2006/chartDrawing">
    <cdr:from>
      <cdr:x>0.43774</cdr:x>
      <cdr:y>0.44589</cdr:y>
    </cdr:from>
    <cdr:to>
      <cdr:x>0.58759</cdr:x>
      <cdr:y>0.6773</cdr:y>
    </cdr:to>
    <cdr:sp macro="" textlink="EDI!$B$2">
      <cdr:nvSpPr>
        <cdr:cNvPr id="2" name="TextBox 1">
          <a:extLst xmlns:a="http://schemas.openxmlformats.org/drawingml/2006/main">
            <a:ext uri="{FF2B5EF4-FFF2-40B4-BE49-F238E27FC236}">
              <a16:creationId xmlns:a16="http://schemas.microsoft.com/office/drawing/2014/main" id="{BDBD5805-59C9-4B04-9C58-5E7850D3FB4D}"/>
            </a:ext>
          </a:extLst>
        </cdr:cNvPr>
        <cdr:cNvSpPr txBox="1"/>
      </cdr:nvSpPr>
      <cdr:spPr>
        <a:xfrm xmlns:a="http://schemas.openxmlformats.org/drawingml/2006/main">
          <a:off x="2277522" y="1861404"/>
          <a:ext cx="779663" cy="966032"/>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none" rtlCol="0" anchor="ctr"/>
        <a:lstStyle xmlns:a="http://schemas.openxmlformats.org/drawingml/2006/main"/>
        <a:p xmlns:a="http://schemas.openxmlformats.org/drawingml/2006/main">
          <a:pPr marL="0" indent="0" algn="ctr"/>
          <a:r>
            <a:rPr lang="en-US" sz="3600" b="1" i="0" u="none" strike="noStrike">
              <a:solidFill>
                <a:schemeClr val="bg2">
                  <a:lumMod val="10000"/>
                </a:schemeClr>
              </a:solidFill>
              <a:latin typeface="Arial Rounded MT Bold" panose="020F0704030504030204" pitchFamily="34" charset="0"/>
              <a:ea typeface="+mn-ea"/>
              <a:cs typeface="Calibri"/>
            </a:rPr>
            <a:t>18%</a:t>
          </a:r>
          <a:endParaRPr lang="de-AT" sz="3600" b="1" i="0" u="none" strike="noStrike">
            <a:solidFill>
              <a:schemeClr val="bg2">
                <a:lumMod val="10000"/>
              </a:schemeClr>
            </a:solidFill>
            <a:latin typeface="Arial Rounded MT Bold" panose="020F0704030504030204" pitchFamily="34" charset="0"/>
            <a:ea typeface="+mn-ea"/>
            <a:cs typeface="Calibri"/>
          </a:endParaRPr>
        </a:p>
      </cdr:txBody>
    </cdr:sp>
  </cdr:relSizeAnchor>
</c:userShapes>
</file>

<file path=xl/drawings/drawing51.xml><?xml version="1.0" encoding="utf-8"?>
<xdr:wsDr xmlns:xdr="http://schemas.openxmlformats.org/drawingml/2006/spreadsheetDrawing" xmlns:a="http://schemas.openxmlformats.org/drawingml/2006/main">
  <xdr:twoCellAnchor>
    <xdr:from>
      <xdr:col>3</xdr:col>
      <xdr:colOff>227734</xdr:colOff>
      <xdr:row>0</xdr:row>
      <xdr:rowOff>0</xdr:rowOff>
    </xdr:from>
    <xdr:to>
      <xdr:col>9</xdr:col>
      <xdr:colOff>593146</xdr:colOff>
      <xdr:row>20</xdr:row>
      <xdr:rowOff>18184</xdr:rowOff>
    </xdr:to>
    <xdr:graphicFrame macro="">
      <xdr:nvGraphicFramePr>
        <xdr:cNvPr id="2" name="Chart 1">
          <a:extLst>
            <a:ext uri="{FF2B5EF4-FFF2-40B4-BE49-F238E27FC236}">
              <a16:creationId xmlns:a16="http://schemas.microsoft.com/office/drawing/2014/main" id="{49EBED03-EF34-4ECC-8CF0-2476D28799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c:userShapes xmlns:c="http://schemas.openxmlformats.org/drawingml/2006/chart">
  <cdr:relSizeAnchor xmlns:cdr="http://schemas.openxmlformats.org/drawingml/2006/chartDrawing">
    <cdr:from>
      <cdr:x>0.43545</cdr:x>
      <cdr:y>0.44589</cdr:y>
    </cdr:from>
    <cdr:to>
      <cdr:x>0.5853</cdr:x>
      <cdr:y>0.6773</cdr:y>
    </cdr:to>
    <cdr:sp macro="" textlink="EDI!$B$2">
      <cdr:nvSpPr>
        <cdr:cNvPr id="2" name="TextBox 1">
          <a:extLst xmlns:a="http://schemas.openxmlformats.org/drawingml/2006/main">
            <a:ext uri="{FF2B5EF4-FFF2-40B4-BE49-F238E27FC236}">
              <a16:creationId xmlns:a16="http://schemas.microsoft.com/office/drawing/2014/main" id="{BDBD5805-59C9-4B04-9C58-5E7850D3FB4D}"/>
            </a:ext>
          </a:extLst>
        </cdr:cNvPr>
        <cdr:cNvSpPr txBox="1"/>
      </cdr:nvSpPr>
      <cdr:spPr>
        <a:xfrm xmlns:a="http://schemas.openxmlformats.org/drawingml/2006/main">
          <a:off x="2011737" y="1801329"/>
          <a:ext cx="692294" cy="934862"/>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none" rtlCol="0" anchor="ctr"/>
        <a:lstStyle xmlns:a="http://schemas.openxmlformats.org/drawingml/2006/main"/>
        <a:p xmlns:a="http://schemas.openxmlformats.org/drawingml/2006/main">
          <a:pPr marL="0" indent="0" algn="ctr"/>
          <a:r>
            <a:rPr lang="en-US" sz="3600" b="1" i="0" u="none" strike="noStrike">
              <a:solidFill>
                <a:schemeClr val="bg2">
                  <a:lumMod val="10000"/>
                </a:schemeClr>
              </a:solidFill>
              <a:latin typeface="Arial Rounded MT Bold" panose="020F0704030504030204" pitchFamily="34" charset="0"/>
              <a:ea typeface="+mn-ea"/>
              <a:cs typeface="Calibri"/>
            </a:rPr>
            <a:t>28%</a:t>
          </a:r>
          <a:endParaRPr lang="de-AT" sz="3600" b="1" i="0" u="none" strike="noStrike">
            <a:solidFill>
              <a:schemeClr val="bg2">
                <a:lumMod val="10000"/>
              </a:schemeClr>
            </a:solidFill>
            <a:latin typeface="Arial Rounded MT Bold" panose="020F0704030504030204" pitchFamily="34" charset="0"/>
            <a:ea typeface="+mn-ea"/>
            <a:cs typeface="Calibri"/>
          </a:endParaRPr>
        </a:p>
      </cdr:txBody>
    </cdr:sp>
  </cdr:relSizeAnchor>
</c:userShapes>
</file>

<file path=xl/drawings/drawing53.xml><?xml version="1.0" encoding="utf-8"?>
<xdr:wsDr xmlns:xdr="http://schemas.openxmlformats.org/drawingml/2006/spreadsheetDrawing" xmlns:a="http://schemas.openxmlformats.org/drawingml/2006/main">
  <xdr:twoCellAnchor>
    <xdr:from>
      <xdr:col>3</xdr:col>
      <xdr:colOff>219075</xdr:colOff>
      <xdr:row>0</xdr:row>
      <xdr:rowOff>86591</xdr:rowOff>
    </xdr:from>
    <xdr:to>
      <xdr:col>9</xdr:col>
      <xdr:colOff>584487</xdr:colOff>
      <xdr:row>20</xdr:row>
      <xdr:rowOff>104775</xdr:rowOff>
    </xdr:to>
    <xdr:graphicFrame macro="">
      <xdr:nvGraphicFramePr>
        <xdr:cNvPr id="2" name="Chart 1">
          <a:extLst>
            <a:ext uri="{FF2B5EF4-FFF2-40B4-BE49-F238E27FC236}">
              <a16:creationId xmlns:a16="http://schemas.microsoft.com/office/drawing/2014/main" id="{E129FB6B-7726-4BC5-9024-782B77F6D5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0.43774</cdr:x>
      <cdr:y>0.44589</cdr:y>
    </cdr:from>
    <cdr:to>
      <cdr:x>0.58759</cdr:x>
      <cdr:y>0.6773</cdr:y>
    </cdr:to>
    <cdr:sp macro="" textlink="FOR!$B$2">
      <cdr:nvSpPr>
        <cdr:cNvPr id="2" name="TextBox 1">
          <a:extLst xmlns:a="http://schemas.openxmlformats.org/drawingml/2006/main">
            <a:ext uri="{FF2B5EF4-FFF2-40B4-BE49-F238E27FC236}">
              <a16:creationId xmlns:a16="http://schemas.microsoft.com/office/drawing/2014/main" id="{BDBD5805-59C9-4B04-9C58-5E7850D3FB4D}"/>
            </a:ext>
          </a:extLst>
        </cdr:cNvPr>
        <cdr:cNvSpPr txBox="1"/>
      </cdr:nvSpPr>
      <cdr:spPr>
        <a:xfrm xmlns:a="http://schemas.openxmlformats.org/drawingml/2006/main">
          <a:off x="2277522" y="1861404"/>
          <a:ext cx="779663" cy="966032"/>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none" rtlCol="0" anchor="ctr"/>
        <a:lstStyle xmlns:a="http://schemas.openxmlformats.org/drawingml/2006/main"/>
        <a:p xmlns:a="http://schemas.openxmlformats.org/drawingml/2006/main">
          <a:pPr marL="0" indent="0" algn="ctr"/>
          <a:r>
            <a:rPr lang="en-US" sz="3600" b="1" i="0" u="none" strike="noStrike">
              <a:solidFill>
                <a:schemeClr val="bg2">
                  <a:lumMod val="10000"/>
                </a:schemeClr>
              </a:solidFill>
              <a:latin typeface="Arial Rounded MT Bold" panose="020F0704030504030204" pitchFamily="34" charset="0"/>
              <a:ea typeface="+mn-ea"/>
              <a:cs typeface="Calibri"/>
            </a:rPr>
            <a:t>30%</a:t>
          </a:r>
          <a:endParaRPr lang="de-AT" sz="3600" b="1" i="0" u="none" strike="noStrike">
            <a:solidFill>
              <a:schemeClr val="bg2">
                <a:lumMod val="10000"/>
              </a:schemeClr>
            </a:solidFill>
            <a:latin typeface="Arial Rounded MT Bold" panose="020F0704030504030204" pitchFamily="34" charset="0"/>
            <a:ea typeface="+mn-ea"/>
            <a:cs typeface="Calibri"/>
          </a:endParaRPr>
        </a:p>
      </cdr:txBody>
    </cdr:sp>
  </cdr:relSizeAnchor>
</c:userShapes>
</file>

<file path=xl/drawings/drawing55.xml><?xml version="1.0" encoding="utf-8"?>
<xdr:wsDr xmlns:xdr="http://schemas.openxmlformats.org/drawingml/2006/spreadsheetDrawing" xmlns:a="http://schemas.openxmlformats.org/drawingml/2006/main">
  <xdr:twoCellAnchor>
    <xdr:from>
      <xdr:col>3</xdr:col>
      <xdr:colOff>219075</xdr:colOff>
      <xdr:row>0</xdr:row>
      <xdr:rowOff>86591</xdr:rowOff>
    </xdr:from>
    <xdr:to>
      <xdr:col>9</xdr:col>
      <xdr:colOff>584487</xdr:colOff>
      <xdr:row>20</xdr:row>
      <xdr:rowOff>104775</xdr:rowOff>
    </xdr:to>
    <xdr:graphicFrame macro="">
      <xdr:nvGraphicFramePr>
        <xdr:cNvPr id="2" name="Chart 1">
          <a:extLst>
            <a:ext uri="{FF2B5EF4-FFF2-40B4-BE49-F238E27FC236}">
              <a16:creationId xmlns:a16="http://schemas.microsoft.com/office/drawing/2014/main" id="{DDB37372-9D12-4BF3-ABD9-D27F9E8A98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c:userShapes xmlns:c="http://schemas.openxmlformats.org/drawingml/2006/chart">
  <cdr:relSizeAnchor xmlns:cdr="http://schemas.openxmlformats.org/drawingml/2006/chartDrawing">
    <cdr:from>
      <cdr:x>0.43774</cdr:x>
      <cdr:y>0.44589</cdr:y>
    </cdr:from>
    <cdr:to>
      <cdr:x>0.58759</cdr:x>
      <cdr:y>0.6773</cdr:y>
    </cdr:to>
    <cdr:sp macro="" textlink="FOR!$B$2">
      <cdr:nvSpPr>
        <cdr:cNvPr id="2" name="TextBox 1">
          <a:extLst xmlns:a="http://schemas.openxmlformats.org/drawingml/2006/main">
            <a:ext uri="{FF2B5EF4-FFF2-40B4-BE49-F238E27FC236}">
              <a16:creationId xmlns:a16="http://schemas.microsoft.com/office/drawing/2014/main" id="{BDBD5805-59C9-4B04-9C58-5E7850D3FB4D}"/>
            </a:ext>
          </a:extLst>
        </cdr:cNvPr>
        <cdr:cNvSpPr txBox="1"/>
      </cdr:nvSpPr>
      <cdr:spPr>
        <a:xfrm xmlns:a="http://schemas.openxmlformats.org/drawingml/2006/main">
          <a:off x="2277522" y="1861404"/>
          <a:ext cx="779663" cy="966032"/>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none" rtlCol="0" anchor="ctr"/>
        <a:lstStyle xmlns:a="http://schemas.openxmlformats.org/drawingml/2006/main"/>
        <a:p xmlns:a="http://schemas.openxmlformats.org/drawingml/2006/main">
          <a:pPr marL="0" indent="0" algn="ctr"/>
          <a:r>
            <a:rPr lang="en-US" sz="3600" b="1" i="0" u="none" strike="noStrike">
              <a:solidFill>
                <a:schemeClr val="bg2">
                  <a:lumMod val="10000"/>
                </a:schemeClr>
              </a:solidFill>
              <a:latin typeface="Arial Rounded MT Bold" panose="020F0704030504030204" pitchFamily="34" charset="0"/>
              <a:ea typeface="+mn-ea"/>
              <a:cs typeface="Calibri"/>
            </a:rPr>
            <a:t>60%</a:t>
          </a:r>
          <a:endParaRPr lang="de-AT" sz="3600" b="1" i="0" u="none" strike="noStrike">
            <a:solidFill>
              <a:schemeClr val="bg2">
                <a:lumMod val="10000"/>
              </a:schemeClr>
            </a:solidFill>
            <a:latin typeface="Arial Rounded MT Bold" panose="020F0704030504030204" pitchFamily="34" charset="0"/>
            <a:ea typeface="+mn-ea"/>
            <a:cs typeface="Calibri"/>
          </a:endParaRPr>
        </a:p>
      </cdr:txBody>
    </cdr:sp>
  </cdr:relSizeAnchor>
</c:userShapes>
</file>

<file path=xl/drawings/drawing57.xml><?xml version="1.0" encoding="utf-8"?>
<xdr:wsDr xmlns:xdr="http://schemas.openxmlformats.org/drawingml/2006/spreadsheetDrawing" xmlns:a="http://schemas.openxmlformats.org/drawingml/2006/main">
  <xdr:twoCellAnchor>
    <xdr:from>
      <xdr:col>3</xdr:col>
      <xdr:colOff>201757</xdr:colOff>
      <xdr:row>1</xdr:row>
      <xdr:rowOff>1</xdr:rowOff>
    </xdr:from>
    <xdr:to>
      <xdr:col>9</xdr:col>
      <xdr:colOff>567169</xdr:colOff>
      <xdr:row>21</xdr:row>
      <xdr:rowOff>18185</xdr:rowOff>
    </xdr:to>
    <xdr:graphicFrame macro="">
      <xdr:nvGraphicFramePr>
        <xdr:cNvPr id="2" name="Chart 1">
          <a:extLst>
            <a:ext uri="{FF2B5EF4-FFF2-40B4-BE49-F238E27FC236}">
              <a16:creationId xmlns:a16="http://schemas.microsoft.com/office/drawing/2014/main" id="{F89AF8AE-6D65-4FF7-8FB0-C5E5BA42D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c:userShapes xmlns:c="http://schemas.openxmlformats.org/drawingml/2006/chart">
  <cdr:relSizeAnchor xmlns:cdr="http://schemas.openxmlformats.org/drawingml/2006/chartDrawing">
    <cdr:from>
      <cdr:x>0.43774</cdr:x>
      <cdr:y>0.45455</cdr:y>
    </cdr:from>
    <cdr:to>
      <cdr:x>0.58759</cdr:x>
      <cdr:y>0.68596</cdr:y>
    </cdr:to>
    <cdr:sp macro="" textlink="GB!$B$2">
      <cdr:nvSpPr>
        <cdr:cNvPr id="2" name="TextBox 1">
          <a:extLst xmlns:a="http://schemas.openxmlformats.org/drawingml/2006/main">
            <a:ext uri="{FF2B5EF4-FFF2-40B4-BE49-F238E27FC236}">
              <a16:creationId xmlns:a16="http://schemas.microsoft.com/office/drawing/2014/main" id="{BDBD5805-59C9-4B04-9C58-5E7850D3FB4D}"/>
            </a:ext>
          </a:extLst>
        </cdr:cNvPr>
        <cdr:cNvSpPr txBox="1"/>
      </cdr:nvSpPr>
      <cdr:spPr>
        <a:xfrm xmlns:a="http://schemas.openxmlformats.org/drawingml/2006/main">
          <a:off x="2017267" y="1818806"/>
          <a:ext cx="690563" cy="925956"/>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none" rtlCol="0" anchor="ctr"/>
        <a:lstStyle xmlns:a="http://schemas.openxmlformats.org/drawingml/2006/main"/>
        <a:p xmlns:a="http://schemas.openxmlformats.org/drawingml/2006/main">
          <a:pPr marL="0" indent="0" algn="ctr"/>
          <a:r>
            <a:rPr lang="en-US" sz="3600" b="1" i="0" u="none" strike="noStrike">
              <a:solidFill>
                <a:schemeClr val="bg2">
                  <a:lumMod val="10000"/>
                </a:schemeClr>
              </a:solidFill>
              <a:latin typeface="Arial Rounded MT Bold" panose="020F0704030504030204" pitchFamily="34" charset="0"/>
              <a:ea typeface="+mn-ea"/>
              <a:cs typeface="Calibri"/>
            </a:rPr>
            <a:t>60%</a:t>
          </a:r>
          <a:endParaRPr lang="de-AT" sz="3600" b="1" i="0" u="none" strike="noStrike">
            <a:solidFill>
              <a:schemeClr val="bg2">
                <a:lumMod val="10000"/>
              </a:schemeClr>
            </a:solidFill>
            <a:latin typeface="Arial Rounded MT Bold" panose="020F0704030504030204" pitchFamily="34" charset="0"/>
            <a:ea typeface="+mn-ea"/>
            <a:cs typeface="Calibri"/>
          </a:endParaRPr>
        </a:p>
      </cdr:txBody>
    </cdr:sp>
  </cdr:relSizeAnchor>
</c:userShapes>
</file>

<file path=xl/drawings/drawing59.xml><?xml version="1.0" encoding="utf-8"?>
<xdr:wsDr xmlns:xdr="http://schemas.openxmlformats.org/drawingml/2006/spreadsheetDrawing" xmlns:a="http://schemas.openxmlformats.org/drawingml/2006/main">
  <xdr:twoCellAnchor>
    <xdr:from>
      <xdr:col>3</xdr:col>
      <xdr:colOff>201757</xdr:colOff>
      <xdr:row>1</xdr:row>
      <xdr:rowOff>1</xdr:rowOff>
    </xdr:from>
    <xdr:to>
      <xdr:col>9</xdr:col>
      <xdr:colOff>567169</xdr:colOff>
      <xdr:row>21</xdr:row>
      <xdr:rowOff>18185</xdr:rowOff>
    </xdr:to>
    <xdr:graphicFrame macro="">
      <xdr:nvGraphicFramePr>
        <xdr:cNvPr id="2" name="Chart 1">
          <a:extLst>
            <a:ext uri="{FF2B5EF4-FFF2-40B4-BE49-F238E27FC236}">
              <a16:creationId xmlns:a16="http://schemas.microsoft.com/office/drawing/2014/main" id="{01CDDB29-691D-4E8F-AC8A-6EF538B37C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0.37084</cdr:x>
      <cdr:y>0.45239</cdr:y>
    </cdr:from>
    <cdr:to>
      <cdr:x>0.65236</cdr:x>
      <cdr:y>0.58964</cdr:y>
    </cdr:to>
    <cdr:sp macro="" textlink="">
      <cdr:nvSpPr>
        <cdr:cNvPr id="3" name="1 Rectángulo"/>
        <cdr:cNvSpPr/>
      </cdr:nvSpPr>
      <cdr:spPr>
        <a:xfrm xmlns:a="http://schemas.openxmlformats.org/drawingml/2006/main">
          <a:off x="1707352" y="1624862"/>
          <a:ext cx="1296129" cy="492963"/>
        </a:xfrm>
        <a:prstGeom xmlns:a="http://schemas.openxmlformats.org/drawingml/2006/main" prst="rect">
          <a:avLst/>
        </a:prstGeom>
        <a:noFill xmlns:a="http://schemas.openxmlformats.org/drawingml/2006/main"/>
      </cdr:spPr>
      <cdr:txBody>
        <a:bodyPr xmlns:a="http://schemas.openxmlformats.org/drawingml/2006/main" wrap="squar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4000" b="0" cap="none" spc="0">
              <a:ln w="10160">
                <a:solidFill>
                  <a:sysClr val="windowText" lastClr="000000"/>
                </a:solidFill>
                <a:prstDash val="solid"/>
              </a:ln>
              <a:solidFill>
                <a:sysClr val="windowText" lastClr="000000"/>
              </a:solidFill>
              <a:effectLst>
                <a:outerShdw blurRad="38100" dist="32000" dir="5400000" algn="tl">
                  <a:srgbClr val="000000">
                    <a:alpha val="30000"/>
                  </a:srgbClr>
                </a:outerShdw>
              </a:effectLst>
            </a:rPr>
            <a:t>37%</a:t>
          </a:r>
        </a:p>
      </cdr:txBody>
    </cdr:sp>
  </cdr:relSizeAnchor>
</c:userShapes>
</file>

<file path=xl/drawings/drawing60.xml><?xml version="1.0" encoding="utf-8"?>
<c:userShapes xmlns:c="http://schemas.openxmlformats.org/drawingml/2006/chart">
  <cdr:relSizeAnchor xmlns:cdr="http://schemas.openxmlformats.org/drawingml/2006/chartDrawing">
    <cdr:from>
      <cdr:x>0.43774</cdr:x>
      <cdr:y>0.45455</cdr:y>
    </cdr:from>
    <cdr:to>
      <cdr:x>0.58759</cdr:x>
      <cdr:y>0.68596</cdr:y>
    </cdr:to>
    <cdr:sp macro="" textlink="GB!$B$2">
      <cdr:nvSpPr>
        <cdr:cNvPr id="2" name="TextBox 1">
          <a:extLst xmlns:a="http://schemas.openxmlformats.org/drawingml/2006/main">
            <a:ext uri="{FF2B5EF4-FFF2-40B4-BE49-F238E27FC236}">
              <a16:creationId xmlns:a16="http://schemas.microsoft.com/office/drawing/2014/main" id="{BDBD5805-59C9-4B04-9C58-5E7850D3FB4D}"/>
            </a:ext>
          </a:extLst>
        </cdr:cNvPr>
        <cdr:cNvSpPr txBox="1"/>
      </cdr:nvSpPr>
      <cdr:spPr>
        <a:xfrm xmlns:a="http://schemas.openxmlformats.org/drawingml/2006/main">
          <a:off x="2017267" y="1818806"/>
          <a:ext cx="690563" cy="925956"/>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none" rtlCol="0" anchor="ctr"/>
        <a:lstStyle xmlns:a="http://schemas.openxmlformats.org/drawingml/2006/main"/>
        <a:p xmlns:a="http://schemas.openxmlformats.org/drawingml/2006/main">
          <a:pPr marL="0" indent="0" algn="ctr"/>
          <a:r>
            <a:rPr lang="en-US" sz="3600" b="1" i="0" u="none" strike="noStrike">
              <a:solidFill>
                <a:schemeClr val="bg2">
                  <a:lumMod val="10000"/>
                </a:schemeClr>
              </a:solidFill>
              <a:latin typeface="Arial Rounded MT Bold" panose="020F0704030504030204" pitchFamily="34" charset="0"/>
              <a:ea typeface="+mn-ea"/>
              <a:cs typeface="Calibri"/>
            </a:rPr>
            <a:t>100%</a:t>
          </a:r>
          <a:endParaRPr lang="de-AT" sz="3600" b="1" i="0" u="none" strike="noStrike">
            <a:solidFill>
              <a:schemeClr val="bg2">
                <a:lumMod val="10000"/>
              </a:schemeClr>
            </a:solidFill>
            <a:latin typeface="Arial Rounded MT Bold" panose="020F0704030504030204" pitchFamily="34" charset="0"/>
            <a:ea typeface="+mn-ea"/>
            <a:cs typeface="Calibri"/>
          </a:endParaRPr>
        </a:p>
      </cdr:txBody>
    </cdr:sp>
  </cdr:relSizeAnchor>
</c:userShapes>
</file>

<file path=xl/drawings/drawing61.xml><?xml version="1.0" encoding="utf-8"?>
<xdr:wsDr xmlns:xdr="http://schemas.openxmlformats.org/drawingml/2006/spreadsheetDrawing" xmlns:a="http://schemas.openxmlformats.org/drawingml/2006/main">
  <xdr:twoCellAnchor>
    <xdr:from>
      <xdr:col>3</xdr:col>
      <xdr:colOff>193097</xdr:colOff>
      <xdr:row>2</xdr:row>
      <xdr:rowOff>95250</xdr:rowOff>
    </xdr:from>
    <xdr:to>
      <xdr:col>9</xdr:col>
      <xdr:colOff>558509</xdr:colOff>
      <xdr:row>22</xdr:row>
      <xdr:rowOff>113434</xdr:rowOff>
    </xdr:to>
    <xdr:graphicFrame macro="">
      <xdr:nvGraphicFramePr>
        <xdr:cNvPr id="2" name="Chart 1">
          <a:extLst>
            <a:ext uri="{FF2B5EF4-FFF2-40B4-BE49-F238E27FC236}">
              <a16:creationId xmlns:a16="http://schemas.microsoft.com/office/drawing/2014/main" id="{B8D3D17E-BA7D-4115-B791-7225A8A511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c:userShapes xmlns:c="http://schemas.openxmlformats.org/drawingml/2006/chart">
  <cdr:relSizeAnchor xmlns:cdr="http://schemas.openxmlformats.org/drawingml/2006/chartDrawing">
    <cdr:from>
      <cdr:x>0.43774</cdr:x>
      <cdr:y>0.44589</cdr:y>
    </cdr:from>
    <cdr:to>
      <cdr:x>0.58759</cdr:x>
      <cdr:y>0.6773</cdr:y>
    </cdr:to>
    <cdr:sp macro="" textlink="GM!$B$2">
      <cdr:nvSpPr>
        <cdr:cNvPr id="2" name="TextBox 1">
          <a:extLst xmlns:a="http://schemas.openxmlformats.org/drawingml/2006/main">
            <a:ext uri="{FF2B5EF4-FFF2-40B4-BE49-F238E27FC236}">
              <a16:creationId xmlns:a16="http://schemas.microsoft.com/office/drawing/2014/main" id="{BDBD5805-59C9-4B04-9C58-5E7850D3FB4D}"/>
            </a:ext>
          </a:extLst>
        </cdr:cNvPr>
        <cdr:cNvSpPr txBox="1"/>
      </cdr:nvSpPr>
      <cdr:spPr>
        <a:xfrm xmlns:a="http://schemas.openxmlformats.org/drawingml/2006/main">
          <a:off x="2277522" y="1861404"/>
          <a:ext cx="779663" cy="966032"/>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none" rtlCol="0" anchor="ctr"/>
        <a:lstStyle xmlns:a="http://schemas.openxmlformats.org/drawingml/2006/main"/>
        <a:p xmlns:a="http://schemas.openxmlformats.org/drawingml/2006/main">
          <a:pPr marL="0" indent="0" algn="ctr"/>
          <a:r>
            <a:rPr lang="en-US" sz="3600" b="1" i="0" u="none" strike="noStrike">
              <a:solidFill>
                <a:schemeClr val="bg2">
                  <a:lumMod val="10000"/>
                </a:schemeClr>
              </a:solidFill>
              <a:latin typeface="Arial Rounded MT Bold" panose="020F0704030504030204" pitchFamily="34" charset="0"/>
              <a:ea typeface="+mn-ea"/>
              <a:cs typeface="Calibri"/>
            </a:rPr>
            <a:t>30%</a:t>
          </a:r>
          <a:endParaRPr lang="de-AT" sz="3600" b="1" i="0" u="none" strike="noStrike">
            <a:solidFill>
              <a:schemeClr val="bg2">
                <a:lumMod val="10000"/>
              </a:schemeClr>
            </a:solidFill>
            <a:latin typeface="Arial Rounded MT Bold" panose="020F0704030504030204" pitchFamily="34" charset="0"/>
            <a:ea typeface="+mn-ea"/>
            <a:cs typeface="Calibri"/>
          </a:endParaRPr>
        </a:p>
      </cdr:txBody>
    </cdr:sp>
  </cdr:relSizeAnchor>
</c:userShapes>
</file>

<file path=xl/drawings/drawing63.xml><?xml version="1.0" encoding="utf-8"?>
<xdr:wsDr xmlns:xdr="http://schemas.openxmlformats.org/drawingml/2006/spreadsheetDrawing" xmlns:a="http://schemas.openxmlformats.org/drawingml/2006/main">
  <xdr:twoCellAnchor>
    <xdr:from>
      <xdr:col>3</xdr:col>
      <xdr:colOff>193097</xdr:colOff>
      <xdr:row>2</xdr:row>
      <xdr:rowOff>95250</xdr:rowOff>
    </xdr:from>
    <xdr:to>
      <xdr:col>9</xdr:col>
      <xdr:colOff>558509</xdr:colOff>
      <xdr:row>22</xdr:row>
      <xdr:rowOff>113434</xdr:rowOff>
    </xdr:to>
    <xdr:graphicFrame macro="">
      <xdr:nvGraphicFramePr>
        <xdr:cNvPr id="2" name="Chart 1">
          <a:extLst>
            <a:ext uri="{FF2B5EF4-FFF2-40B4-BE49-F238E27FC236}">
              <a16:creationId xmlns:a16="http://schemas.microsoft.com/office/drawing/2014/main" id="{A1C0AE33-B54E-4990-AB70-AA1E7B43F9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c:userShapes xmlns:c="http://schemas.openxmlformats.org/drawingml/2006/chart">
  <cdr:relSizeAnchor xmlns:cdr="http://schemas.openxmlformats.org/drawingml/2006/chartDrawing">
    <cdr:from>
      <cdr:x>0.43774</cdr:x>
      <cdr:y>0.44589</cdr:y>
    </cdr:from>
    <cdr:to>
      <cdr:x>0.58759</cdr:x>
      <cdr:y>0.6773</cdr:y>
    </cdr:to>
    <cdr:sp macro="" textlink="GM!$B$2">
      <cdr:nvSpPr>
        <cdr:cNvPr id="2" name="TextBox 1">
          <a:extLst xmlns:a="http://schemas.openxmlformats.org/drawingml/2006/main">
            <a:ext uri="{FF2B5EF4-FFF2-40B4-BE49-F238E27FC236}">
              <a16:creationId xmlns:a16="http://schemas.microsoft.com/office/drawing/2014/main" id="{BDBD5805-59C9-4B04-9C58-5E7850D3FB4D}"/>
            </a:ext>
          </a:extLst>
        </cdr:cNvPr>
        <cdr:cNvSpPr txBox="1"/>
      </cdr:nvSpPr>
      <cdr:spPr>
        <a:xfrm xmlns:a="http://schemas.openxmlformats.org/drawingml/2006/main">
          <a:off x="2277522" y="1861404"/>
          <a:ext cx="779663" cy="966032"/>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none" rtlCol="0" anchor="ctr"/>
        <a:lstStyle xmlns:a="http://schemas.openxmlformats.org/drawingml/2006/main"/>
        <a:p xmlns:a="http://schemas.openxmlformats.org/drawingml/2006/main">
          <a:pPr marL="0" indent="0" algn="ctr"/>
          <a:r>
            <a:rPr lang="en-US" sz="3600" b="1" i="0" u="none" strike="noStrike">
              <a:solidFill>
                <a:schemeClr val="bg2">
                  <a:lumMod val="10000"/>
                </a:schemeClr>
              </a:solidFill>
              <a:latin typeface="Arial Rounded MT Bold" panose="020F0704030504030204" pitchFamily="34" charset="0"/>
              <a:ea typeface="+mn-ea"/>
              <a:cs typeface="Calibri"/>
            </a:rPr>
            <a:t>57%</a:t>
          </a:r>
          <a:endParaRPr lang="de-AT" sz="3600" b="1" i="0" u="none" strike="noStrike">
            <a:solidFill>
              <a:schemeClr val="bg2">
                <a:lumMod val="10000"/>
              </a:schemeClr>
            </a:solidFill>
            <a:latin typeface="Arial Rounded MT Bold" panose="020F0704030504030204" pitchFamily="34" charset="0"/>
            <a:ea typeface="+mn-ea"/>
            <a:cs typeface="Calibri"/>
          </a:endParaRPr>
        </a:p>
      </cdr:txBody>
    </cdr:sp>
  </cdr:relSizeAnchor>
</c:userShapes>
</file>

<file path=xl/drawings/drawing65.xml><?xml version="1.0" encoding="utf-8"?>
<xdr:wsDr xmlns:xdr="http://schemas.openxmlformats.org/drawingml/2006/spreadsheetDrawing" xmlns:a="http://schemas.openxmlformats.org/drawingml/2006/main">
  <xdr:twoCellAnchor>
    <xdr:from>
      <xdr:col>3</xdr:col>
      <xdr:colOff>227734</xdr:colOff>
      <xdr:row>0</xdr:row>
      <xdr:rowOff>0</xdr:rowOff>
    </xdr:from>
    <xdr:to>
      <xdr:col>9</xdr:col>
      <xdr:colOff>593146</xdr:colOff>
      <xdr:row>20</xdr:row>
      <xdr:rowOff>18184</xdr:rowOff>
    </xdr:to>
    <xdr:graphicFrame macro="">
      <xdr:nvGraphicFramePr>
        <xdr:cNvPr id="2" name="Chart 1">
          <a:extLst>
            <a:ext uri="{FF2B5EF4-FFF2-40B4-BE49-F238E27FC236}">
              <a16:creationId xmlns:a16="http://schemas.microsoft.com/office/drawing/2014/main" id="{C73C77C7-95FF-455C-BC18-D532D1EB87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c:userShapes xmlns:c="http://schemas.openxmlformats.org/drawingml/2006/chart">
  <cdr:relSizeAnchor xmlns:cdr="http://schemas.openxmlformats.org/drawingml/2006/chartDrawing">
    <cdr:from>
      <cdr:x>0.43774</cdr:x>
      <cdr:y>0.44589</cdr:y>
    </cdr:from>
    <cdr:to>
      <cdr:x>0.58759</cdr:x>
      <cdr:y>0.6773</cdr:y>
    </cdr:to>
    <cdr:sp macro="" textlink="INV!$B$2">
      <cdr:nvSpPr>
        <cdr:cNvPr id="2" name="TextBox 1">
          <a:extLst xmlns:a="http://schemas.openxmlformats.org/drawingml/2006/main">
            <a:ext uri="{FF2B5EF4-FFF2-40B4-BE49-F238E27FC236}">
              <a16:creationId xmlns:a16="http://schemas.microsoft.com/office/drawing/2014/main" id="{BDBD5805-59C9-4B04-9C58-5E7850D3FB4D}"/>
            </a:ext>
          </a:extLst>
        </cdr:cNvPr>
        <cdr:cNvSpPr txBox="1"/>
      </cdr:nvSpPr>
      <cdr:spPr>
        <a:xfrm xmlns:a="http://schemas.openxmlformats.org/drawingml/2006/main">
          <a:off x="2277522" y="1861404"/>
          <a:ext cx="779663" cy="966032"/>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none" rtlCol="0" anchor="ctr"/>
        <a:lstStyle xmlns:a="http://schemas.openxmlformats.org/drawingml/2006/main"/>
        <a:p xmlns:a="http://schemas.openxmlformats.org/drawingml/2006/main">
          <a:pPr marL="0" indent="0" algn="ctr"/>
          <a:r>
            <a:rPr lang="en-US" sz="3600" b="1" i="0" u="none" strike="noStrike">
              <a:solidFill>
                <a:schemeClr val="bg2">
                  <a:lumMod val="10000"/>
                </a:schemeClr>
              </a:solidFill>
              <a:latin typeface="Arial Rounded MT Bold" panose="020F0704030504030204" pitchFamily="34" charset="0"/>
              <a:ea typeface="+mn-ea"/>
              <a:cs typeface="Calibri"/>
            </a:rPr>
            <a:t>24%</a:t>
          </a:r>
          <a:endParaRPr lang="de-AT" sz="3600" b="1" i="0" u="none" strike="noStrike">
            <a:solidFill>
              <a:schemeClr val="bg2">
                <a:lumMod val="10000"/>
              </a:schemeClr>
            </a:solidFill>
            <a:latin typeface="Arial Rounded MT Bold" panose="020F0704030504030204" pitchFamily="34" charset="0"/>
            <a:ea typeface="+mn-ea"/>
            <a:cs typeface="Calibri"/>
          </a:endParaRPr>
        </a:p>
      </cdr:txBody>
    </cdr:sp>
  </cdr:relSizeAnchor>
</c:userShapes>
</file>

<file path=xl/drawings/drawing67.xml><?xml version="1.0" encoding="utf-8"?>
<xdr:wsDr xmlns:xdr="http://schemas.openxmlformats.org/drawingml/2006/spreadsheetDrawing" xmlns:a="http://schemas.openxmlformats.org/drawingml/2006/main">
  <xdr:twoCellAnchor>
    <xdr:from>
      <xdr:col>3</xdr:col>
      <xdr:colOff>227734</xdr:colOff>
      <xdr:row>0</xdr:row>
      <xdr:rowOff>0</xdr:rowOff>
    </xdr:from>
    <xdr:to>
      <xdr:col>9</xdr:col>
      <xdr:colOff>593146</xdr:colOff>
      <xdr:row>20</xdr:row>
      <xdr:rowOff>18184</xdr:rowOff>
    </xdr:to>
    <xdr:graphicFrame macro="">
      <xdr:nvGraphicFramePr>
        <xdr:cNvPr id="2" name="Chart 1">
          <a:extLst>
            <a:ext uri="{FF2B5EF4-FFF2-40B4-BE49-F238E27FC236}">
              <a16:creationId xmlns:a16="http://schemas.microsoft.com/office/drawing/2014/main" id="{240C4676-E156-4294-9BEE-5B459E8720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c:userShapes xmlns:c="http://schemas.openxmlformats.org/drawingml/2006/chart">
  <cdr:relSizeAnchor xmlns:cdr="http://schemas.openxmlformats.org/drawingml/2006/chartDrawing">
    <cdr:from>
      <cdr:x>0.43774</cdr:x>
      <cdr:y>0.44589</cdr:y>
    </cdr:from>
    <cdr:to>
      <cdr:x>0.58759</cdr:x>
      <cdr:y>0.6773</cdr:y>
    </cdr:to>
    <cdr:sp macro="" textlink="INV!$B$2">
      <cdr:nvSpPr>
        <cdr:cNvPr id="2" name="TextBox 1">
          <a:extLst xmlns:a="http://schemas.openxmlformats.org/drawingml/2006/main">
            <a:ext uri="{FF2B5EF4-FFF2-40B4-BE49-F238E27FC236}">
              <a16:creationId xmlns:a16="http://schemas.microsoft.com/office/drawing/2014/main" id="{BDBD5805-59C9-4B04-9C58-5E7850D3FB4D}"/>
            </a:ext>
          </a:extLst>
        </cdr:cNvPr>
        <cdr:cNvSpPr txBox="1"/>
      </cdr:nvSpPr>
      <cdr:spPr>
        <a:xfrm xmlns:a="http://schemas.openxmlformats.org/drawingml/2006/main">
          <a:off x="2277522" y="1861404"/>
          <a:ext cx="779663" cy="966032"/>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none" rtlCol="0" anchor="ctr"/>
        <a:lstStyle xmlns:a="http://schemas.openxmlformats.org/drawingml/2006/main"/>
        <a:p xmlns:a="http://schemas.openxmlformats.org/drawingml/2006/main">
          <a:pPr marL="0" indent="0" algn="ctr"/>
          <a:r>
            <a:rPr lang="en-US" sz="3600" b="1" i="0" u="none" strike="noStrike">
              <a:solidFill>
                <a:schemeClr val="bg2">
                  <a:lumMod val="10000"/>
                </a:schemeClr>
              </a:solidFill>
              <a:latin typeface="Arial Rounded MT Bold" panose="020F0704030504030204" pitchFamily="34" charset="0"/>
              <a:ea typeface="+mn-ea"/>
              <a:cs typeface="Calibri"/>
            </a:rPr>
            <a:t>42%</a:t>
          </a:r>
          <a:endParaRPr lang="de-AT" sz="3600" b="1" i="0" u="none" strike="noStrike">
            <a:solidFill>
              <a:schemeClr val="bg2">
                <a:lumMod val="10000"/>
              </a:schemeClr>
            </a:solidFill>
            <a:latin typeface="Arial Rounded MT Bold" panose="020F0704030504030204" pitchFamily="34" charset="0"/>
            <a:ea typeface="+mn-ea"/>
            <a:cs typeface="Calibri"/>
          </a:endParaRPr>
        </a:p>
      </cdr:txBody>
    </cdr:sp>
  </cdr:relSizeAnchor>
</c:userShapes>
</file>

<file path=xl/drawings/drawing69.xml><?xml version="1.0" encoding="utf-8"?>
<xdr:wsDr xmlns:xdr="http://schemas.openxmlformats.org/drawingml/2006/spreadsheetDrawing" xmlns:a="http://schemas.openxmlformats.org/drawingml/2006/main">
  <xdr:twoCellAnchor>
    <xdr:from>
      <xdr:col>3</xdr:col>
      <xdr:colOff>245052</xdr:colOff>
      <xdr:row>0</xdr:row>
      <xdr:rowOff>190500</xdr:rowOff>
    </xdr:from>
    <xdr:to>
      <xdr:col>9</xdr:col>
      <xdr:colOff>610464</xdr:colOff>
      <xdr:row>21</xdr:row>
      <xdr:rowOff>9525</xdr:rowOff>
    </xdr:to>
    <xdr:graphicFrame macro="">
      <xdr:nvGraphicFramePr>
        <xdr:cNvPr id="2" name="Chart 1">
          <a:extLst>
            <a:ext uri="{FF2B5EF4-FFF2-40B4-BE49-F238E27FC236}">
              <a16:creationId xmlns:a16="http://schemas.microsoft.com/office/drawing/2014/main" id="{B157FC2D-6A65-4DF8-854F-2EF25F5234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0.40282</cdr:x>
      <cdr:y>0.46591</cdr:y>
    </cdr:from>
    <cdr:to>
      <cdr:x>0.63353</cdr:x>
      <cdr:y>0.64259</cdr:y>
    </cdr:to>
    <cdr:sp macro="" textlink="">
      <cdr:nvSpPr>
        <cdr:cNvPr id="3" name="1 Rectángulo"/>
        <cdr:cNvSpPr/>
      </cdr:nvSpPr>
      <cdr:spPr>
        <a:xfrm xmlns:a="http://schemas.openxmlformats.org/drawingml/2006/main">
          <a:off x="1856184" y="1931501"/>
          <a:ext cx="1063144" cy="732490"/>
        </a:xfrm>
        <a:prstGeom xmlns:a="http://schemas.openxmlformats.org/drawingml/2006/main" prst="rect">
          <a:avLst/>
        </a:prstGeom>
        <a:noFill xmlns:a="http://schemas.openxmlformats.org/drawingml/2006/main"/>
      </cdr:spPr>
      <cdr:txBody>
        <a:bodyPr xmlns:a="http://schemas.openxmlformats.org/drawingml/2006/main" wrap="non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4000" b="0" cap="none" spc="0">
              <a:ln w="10160">
                <a:solidFill>
                  <a:sysClr val="windowText" lastClr="000000"/>
                </a:solidFill>
                <a:prstDash val="solid"/>
              </a:ln>
              <a:solidFill>
                <a:sysClr val="windowText" lastClr="000000"/>
              </a:solidFill>
              <a:effectLst>
                <a:outerShdw blurRad="38100" dist="32000" dir="5400000" algn="tl">
                  <a:srgbClr val="000000">
                    <a:alpha val="30000"/>
                  </a:srgbClr>
                </a:outerShdw>
              </a:effectLst>
            </a:rPr>
            <a:t>51%</a:t>
          </a:r>
        </a:p>
      </cdr:txBody>
    </cdr:sp>
  </cdr:relSizeAnchor>
</c:userShapes>
</file>

<file path=xl/drawings/drawing70.xml><?xml version="1.0" encoding="utf-8"?>
<c:userShapes xmlns:c="http://schemas.openxmlformats.org/drawingml/2006/chart">
  <cdr:relSizeAnchor xmlns:cdr="http://schemas.openxmlformats.org/drawingml/2006/chartDrawing">
    <cdr:from>
      <cdr:x>0.43774</cdr:x>
      <cdr:y>0.44589</cdr:y>
    </cdr:from>
    <cdr:to>
      <cdr:x>0.58759</cdr:x>
      <cdr:y>0.6773</cdr:y>
    </cdr:to>
    <cdr:sp macro="" textlink="COM!$B$2">
      <cdr:nvSpPr>
        <cdr:cNvPr id="2" name="TextBox 1">
          <a:extLst xmlns:a="http://schemas.openxmlformats.org/drawingml/2006/main">
            <a:ext uri="{FF2B5EF4-FFF2-40B4-BE49-F238E27FC236}">
              <a16:creationId xmlns:a16="http://schemas.microsoft.com/office/drawing/2014/main" id="{BDBD5805-59C9-4B04-9C58-5E7850D3FB4D}"/>
            </a:ext>
          </a:extLst>
        </cdr:cNvPr>
        <cdr:cNvSpPr txBox="1"/>
      </cdr:nvSpPr>
      <cdr:spPr>
        <a:xfrm xmlns:a="http://schemas.openxmlformats.org/drawingml/2006/main">
          <a:off x="2277522" y="1861404"/>
          <a:ext cx="779663" cy="966032"/>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none" rtlCol="0" anchor="ctr"/>
        <a:lstStyle xmlns:a="http://schemas.openxmlformats.org/drawingml/2006/main"/>
        <a:p xmlns:a="http://schemas.openxmlformats.org/drawingml/2006/main">
          <a:pPr marL="0" indent="0" algn="ctr"/>
          <a:r>
            <a:rPr lang="en-US" sz="3600" b="1" i="0" u="none" strike="noStrike">
              <a:solidFill>
                <a:schemeClr val="bg2">
                  <a:lumMod val="10000"/>
                </a:schemeClr>
              </a:solidFill>
              <a:latin typeface="Arial Rounded MT Bold" panose="020F0704030504030204" pitchFamily="34" charset="0"/>
              <a:ea typeface="+mn-ea"/>
              <a:cs typeface="Calibri"/>
            </a:rPr>
            <a:t>50%</a:t>
          </a:r>
          <a:endParaRPr lang="de-AT" sz="3600" b="1" i="0" u="none" strike="noStrike">
            <a:solidFill>
              <a:schemeClr val="bg2">
                <a:lumMod val="10000"/>
              </a:schemeClr>
            </a:solidFill>
            <a:latin typeface="Arial Rounded MT Bold" panose="020F0704030504030204" pitchFamily="34" charset="0"/>
            <a:ea typeface="+mn-ea"/>
            <a:cs typeface="Calibri"/>
          </a:endParaRPr>
        </a:p>
      </cdr:txBody>
    </cdr:sp>
  </cdr:relSizeAnchor>
</c:userShapes>
</file>

<file path=xl/drawings/drawing71.xml><?xml version="1.0" encoding="utf-8"?>
<xdr:wsDr xmlns:xdr="http://schemas.openxmlformats.org/drawingml/2006/spreadsheetDrawing" xmlns:a="http://schemas.openxmlformats.org/drawingml/2006/main">
  <xdr:twoCellAnchor>
    <xdr:from>
      <xdr:col>3</xdr:col>
      <xdr:colOff>245052</xdr:colOff>
      <xdr:row>0</xdr:row>
      <xdr:rowOff>190500</xdr:rowOff>
    </xdr:from>
    <xdr:to>
      <xdr:col>9</xdr:col>
      <xdr:colOff>610464</xdr:colOff>
      <xdr:row>21</xdr:row>
      <xdr:rowOff>9525</xdr:rowOff>
    </xdr:to>
    <xdr:graphicFrame macro="">
      <xdr:nvGraphicFramePr>
        <xdr:cNvPr id="2" name="Chart 1">
          <a:extLst>
            <a:ext uri="{FF2B5EF4-FFF2-40B4-BE49-F238E27FC236}">
              <a16:creationId xmlns:a16="http://schemas.microsoft.com/office/drawing/2014/main" id="{BDB9B896-DAB3-43FA-9CEF-50B1DDB38A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c:userShapes xmlns:c="http://schemas.openxmlformats.org/drawingml/2006/chart">
  <cdr:relSizeAnchor xmlns:cdr="http://schemas.openxmlformats.org/drawingml/2006/chartDrawing">
    <cdr:from>
      <cdr:x>0.43774</cdr:x>
      <cdr:y>0.44589</cdr:y>
    </cdr:from>
    <cdr:to>
      <cdr:x>0.58759</cdr:x>
      <cdr:y>0.6773</cdr:y>
    </cdr:to>
    <cdr:sp macro="" textlink="COM!$B$2">
      <cdr:nvSpPr>
        <cdr:cNvPr id="2" name="TextBox 1">
          <a:extLst xmlns:a="http://schemas.openxmlformats.org/drawingml/2006/main">
            <a:ext uri="{FF2B5EF4-FFF2-40B4-BE49-F238E27FC236}">
              <a16:creationId xmlns:a16="http://schemas.microsoft.com/office/drawing/2014/main" id="{BDBD5805-59C9-4B04-9C58-5E7850D3FB4D}"/>
            </a:ext>
          </a:extLst>
        </cdr:cNvPr>
        <cdr:cNvSpPr txBox="1"/>
      </cdr:nvSpPr>
      <cdr:spPr>
        <a:xfrm xmlns:a="http://schemas.openxmlformats.org/drawingml/2006/main">
          <a:off x="2277522" y="1861404"/>
          <a:ext cx="779663" cy="966032"/>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none" rtlCol="0" anchor="ctr"/>
        <a:lstStyle xmlns:a="http://schemas.openxmlformats.org/drawingml/2006/main"/>
        <a:p xmlns:a="http://schemas.openxmlformats.org/drawingml/2006/main">
          <a:pPr marL="0" indent="0" algn="ctr"/>
          <a:r>
            <a:rPr lang="en-US" sz="3600" b="1" i="0" u="none" strike="noStrike">
              <a:solidFill>
                <a:schemeClr val="bg2">
                  <a:lumMod val="10000"/>
                </a:schemeClr>
              </a:solidFill>
              <a:latin typeface="Arial Rounded MT Bold" panose="020F0704030504030204" pitchFamily="34" charset="0"/>
              <a:ea typeface="+mn-ea"/>
              <a:cs typeface="Calibri"/>
            </a:rPr>
            <a:t>100%</a:t>
          </a:r>
          <a:endParaRPr lang="de-AT" sz="3600" b="1" i="0" u="none" strike="noStrike">
            <a:solidFill>
              <a:schemeClr val="bg2">
                <a:lumMod val="10000"/>
              </a:schemeClr>
            </a:solidFill>
            <a:latin typeface="Arial Rounded MT Bold" panose="020F0704030504030204" pitchFamily="34" charset="0"/>
            <a:ea typeface="+mn-ea"/>
            <a:cs typeface="Calibri"/>
          </a:endParaRPr>
        </a:p>
      </cdr:txBody>
    </cdr:sp>
  </cdr:relSizeAnchor>
</c:userShapes>
</file>

<file path=xl/drawings/drawing73.xml><?xml version="1.0" encoding="utf-8"?>
<xdr:wsDr xmlns:xdr="http://schemas.openxmlformats.org/drawingml/2006/spreadsheetDrawing" xmlns:a="http://schemas.openxmlformats.org/drawingml/2006/main">
  <xdr:twoCellAnchor>
    <xdr:from>
      <xdr:col>3</xdr:col>
      <xdr:colOff>245052</xdr:colOff>
      <xdr:row>0</xdr:row>
      <xdr:rowOff>190500</xdr:rowOff>
    </xdr:from>
    <xdr:to>
      <xdr:col>9</xdr:col>
      <xdr:colOff>610464</xdr:colOff>
      <xdr:row>21</xdr:row>
      <xdr:rowOff>9525</xdr:rowOff>
    </xdr:to>
    <xdr:graphicFrame macro="">
      <xdr:nvGraphicFramePr>
        <xdr:cNvPr id="2" name="Chart 1">
          <a:extLst>
            <a:ext uri="{FF2B5EF4-FFF2-40B4-BE49-F238E27FC236}">
              <a16:creationId xmlns:a16="http://schemas.microsoft.com/office/drawing/2014/main" id="{DF8A69C3-2003-4216-9DDF-00C7E89370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c:userShapes xmlns:c="http://schemas.openxmlformats.org/drawingml/2006/chart">
  <cdr:relSizeAnchor xmlns:cdr="http://schemas.openxmlformats.org/drawingml/2006/chartDrawing">
    <cdr:from>
      <cdr:x>0.43774</cdr:x>
      <cdr:y>0.44589</cdr:y>
    </cdr:from>
    <cdr:to>
      <cdr:x>0.58759</cdr:x>
      <cdr:y>0.6773</cdr:y>
    </cdr:to>
    <cdr:sp macro="" textlink="COM!$B$2">
      <cdr:nvSpPr>
        <cdr:cNvPr id="2" name="TextBox 1">
          <a:extLst xmlns:a="http://schemas.openxmlformats.org/drawingml/2006/main">
            <a:ext uri="{FF2B5EF4-FFF2-40B4-BE49-F238E27FC236}">
              <a16:creationId xmlns:a16="http://schemas.microsoft.com/office/drawing/2014/main" id="{BDBD5805-59C9-4B04-9C58-5E7850D3FB4D}"/>
            </a:ext>
          </a:extLst>
        </cdr:cNvPr>
        <cdr:cNvSpPr txBox="1"/>
      </cdr:nvSpPr>
      <cdr:spPr>
        <a:xfrm xmlns:a="http://schemas.openxmlformats.org/drawingml/2006/main">
          <a:off x="2277522" y="1861404"/>
          <a:ext cx="779663" cy="966032"/>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none" rtlCol="0" anchor="ctr"/>
        <a:lstStyle xmlns:a="http://schemas.openxmlformats.org/drawingml/2006/main"/>
        <a:p xmlns:a="http://schemas.openxmlformats.org/drawingml/2006/main">
          <a:pPr marL="0" indent="0" algn="ctr"/>
          <a:r>
            <a:rPr lang="en-US" sz="3600" b="1" i="0" u="none" strike="noStrike">
              <a:solidFill>
                <a:schemeClr val="bg2">
                  <a:lumMod val="10000"/>
                </a:schemeClr>
              </a:solidFill>
              <a:latin typeface="Arial Rounded MT Bold" panose="020F0704030504030204" pitchFamily="34" charset="0"/>
              <a:ea typeface="+mn-ea"/>
              <a:cs typeface="Calibri"/>
            </a:rPr>
            <a:t>62%</a:t>
          </a:r>
          <a:endParaRPr lang="de-AT" sz="3600" b="1" i="0" u="none" strike="noStrike">
            <a:solidFill>
              <a:schemeClr val="bg2">
                <a:lumMod val="10000"/>
              </a:schemeClr>
            </a:solidFill>
            <a:latin typeface="Arial Rounded MT Bold" panose="020F0704030504030204" pitchFamily="34" charset="0"/>
            <a:ea typeface="+mn-ea"/>
            <a:cs typeface="Calibri"/>
          </a:endParaRPr>
        </a:p>
      </cdr:txBody>
    </cdr:sp>
  </cdr:relSizeAnchor>
</c:userShapes>
</file>

<file path=xl/drawings/drawing75.xml><?xml version="1.0" encoding="utf-8"?>
<xdr:wsDr xmlns:xdr="http://schemas.openxmlformats.org/drawingml/2006/spreadsheetDrawing" xmlns:a="http://schemas.openxmlformats.org/drawingml/2006/main">
  <xdr:twoCellAnchor>
    <xdr:from>
      <xdr:col>3</xdr:col>
      <xdr:colOff>245052</xdr:colOff>
      <xdr:row>0</xdr:row>
      <xdr:rowOff>190500</xdr:rowOff>
    </xdr:from>
    <xdr:to>
      <xdr:col>9</xdr:col>
      <xdr:colOff>610464</xdr:colOff>
      <xdr:row>21</xdr:row>
      <xdr:rowOff>9525</xdr:rowOff>
    </xdr:to>
    <xdr:graphicFrame macro="">
      <xdr:nvGraphicFramePr>
        <xdr:cNvPr id="2" name="Chart 1">
          <a:extLst>
            <a:ext uri="{FF2B5EF4-FFF2-40B4-BE49-F238E27FC236}">
              <a16:creationId xmlns:a16="http://schemas.microsoft.com/office/drawing/2014/main" id="{55291063-B3F9-4F50-BFC6-513E0CDF13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c:userShapes xmlns:c="http://schemas.openxmlformats.org/drawingml/2006/chart">
  <cdr:relSizeAnchor xmlns:cdr="http://schemas.openxmlformats.org/drawingml/2006/chartDrawing">
    <cdr:from>
      <cdr:x>0.43774</cdr:x>
      <cdr:y>0.44589</cdr:y>
    </cdr:from>
    <cdr:to>
      <cdr:x>0.58759</cdr:x>
      <cdr:y>0.6773</cdr:y>
    </cdr:to>
    <cdr:sp macro="" textlink="COM!$B$2">
      <cdr:nvSpPr>
        <cdr:cNvPr id="2" name="TextBox 1">
          <a:extLst xmlns:a="http://schemas.openxmlformats.org/drawingml/2006/main">
            <a:ext uri="{FF2B5EF4-FFF2-40B4-BE49-F238E27FC236}">
              <a16:creationId xmlns:a16="http://schemas.microsoft.com/office/drawing/2014/main" id="{BDBD5805-59C9-4B04-9C58-5E7850D3FB4D}"/>
            </a:ext>
          </a:extLst>
        </cdr:cNvPr>
        <cdr:cNvSpPr txBox="1"/>
      </cdr:nvSpPr>
      <cdr:spPr>
        <a:xfrm xmlns:a="http://schemas.openxmlformats.org/drawingml/2006/main">
          <a:off x="2277522" y="1861404"/>
          <a:ext cx="779663" cy="966032"/>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none" rtlCol="0" anchor="ctr"/>
        <a:lstStyle xmlns:a="http://schemas.openxmlformats.org/drawingml/2006/main"/>
        <a:p xmlns:a="http://schemas.openxmlformats.org/drawingml/2006/main">
          <a:pPr marL="0" indent="0" algn="ctr"/>
          <a:r>
            <a:rPr lang="en-US" sz="3600" b="1" i="0" u="none" strike="noStrike">
              <a:solidFill>
                <a:schemeClr val="bg2">
                  <a:lumMod val="10000"/>
                </a:schemeClr>
              </a:solidFill>
              <a:latin typeface="Arial Rounded MT Bold" panose="020F0704030504030204" pitchFamily="34" charset="0"/>
              <a:ea typeface="+mn-ea"/>
              <a:cs typeface="Calibri"/>
            </a:rPr>
            <a:t>100%</a:t>
          </a:r>
          <a:endParaRPr lang="de-AT" sz="3600" b="1" i="0" u="none" strike="noStrike">
            <a:solidFill>
              <a:schemeClr val="bg2">
                <a:lumMod val="10000"/>
              </a:schemeClr>
            </a:solidFill>
            <a:latin typeface="Arial Rounded MT Bold" panose="020F0704030504030204" pitchFamily="34" charset="0"/>
            <a:ea typeface="+mn-ea"/>
            <a:cs typeface="Calibri"/>
          </a:endParaRPr>
        </a:p>
      </cdr:txBody>
    </cdr:sp>
  </cdr:relSizeAnchor>
</c:userShapes>
</file>

<file path=xl/drawings/drawing77.xml><?xml version="1.0" encoding="utf-8"?>
<xdr:wsDr xmlns:xdr="http://schemas.openxmlformats.org/drawingml/2006/spreadsheetDrawing" xmlns:a="http://schemas.openxmlformats.org/drawingml/2006/main">
  <xdr:twoCellAnchor>
    <xdr:from>
      <xdr:col>3</xdr:col>
      <xdr:colOff>236392</xdr:colOff>
      <xdr:row>2</xdr:row>
      <xdr:rowOff>25978</xdr:rowOff>
    </xdr:from>
    <xdr:to>
      <xdr:col>9</xdr:col>
      <xdr:colOff>601804</xdr:colOff>
      <xdr:row>22</xdr:row>
      <xdr:rowOff>44162</xdr:rowOff>
    </xdr:to>
    <xdr:graphicFrame macro="">
      <xdr:nvGraphicFramePr>
        <xdr:cNvPr id="2" name="Chart 1">
          <a:extLst>
            <a:ext uri="{FF2B5EF4-FFF2-40B4-BE49-F238E27FC236}">
              <a16:creationId xmlns:a16="http://schemas.microsoft.com/office/drawing/2014/main" id="{A114550E-C14F-4A5F-A6F4-F6F2330A35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c:userShapes xmlns:c="http://schemas.openxmlformats.org/drawingml/2006/chart">
  <cdr:relSizeAnchor xmlns:cdr="http://schemas.openxmlformats.org/drawingml/2006/chartDrawing">
    <cdr:from>
      <cdr:x>0.43774</cdr:x>
      <cdr:y>0.44589</cdr:y>
    </cdr:from>
    <cdr:to>
      <cdr:x>0.58759</cdr:x>
      <cdr:y>0.6773</cdr:y>
    </cdr:to>
    <cdr:sp macro="" textlink="DIS!$B$2">
      <cdr:nvSpPr>
        <cdr:cNvPr id="2" name="TextBox 1">
          <a:extLst xmlns:a="http://schemas.openxmlformats.org/drawingml/2006/main">
            <a:ext uri="{FF2B5EF4-FFF2-40B4-BE49-F238E27FC236}">
              <a16:creationId xmlns:a16="http://schemas.microsoft.com/office/drawing/2014/main" id="{BDBD5805-59C9-4B04-9C58-5E7850D3FB4D}"/>
            </a:ext>
          </a:extLst>
        </cdr:cNvPr>
        <cdr:cNvSpPr txBox="1"/>
      </cdr:nvSpPr>
      <cdr:spPr>
        <a:xfrm xmlns:a="http://schemas.openxmlformats.org/drawingml/2006/main">
          <a:off x="2277522" y="1861404"/>
          <a:ext cx="779663" cy="966032"/>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none" rtlCol="0" anchor="ctr"/>
        <a:lstStyle xmlns:a="http://schemas.openxmlformats.org/drawingml/2006/main"/>
        <a:p xmlns:a="http://schemas.openxmlformats.org/drawingml/2006/main">
          <a:pPr marL="0" indent="0" algn="ctr"/>
          <a:r>
            <a:rPr lang="en-US" sz="3600" b="1" i="0" u="none" strike="noStrike">
              <a:solidFill>
                <a:schemeClr val="bg2">
                  <a:lumMod val="10000"/>
                </a:schemeClr>
              </a:solidFill>
              <a:latin typeface="Arial Rounded MT Bold" panose="020F0704030504030204" pitchFamily="34" charset="0"/>
              <a:ea typeface="+mn-ea"/>
              <a:cs typeface="Calibri"/>
            </a:rPr>
            <a:t>46%</a:t>
          </a:r>
          <a:endParaRPr lang="de-AT" sz="3600" b="1" i="0" u="none" strike="noStrike">
            <a:solidFill>
              <a:schemeClr val="bg2">
                <a:lumMod val="10000"/>
              </a:schemeClr>
            </a:solidFill>
            <a:latin typeface="Arial Rounded MT Bold" panose="020F0704030504030204" pitchFamily="34" charset="0"/>
            <a:ea typeface="+mn-ea"/>
            <a:cs typeface="Calibri"/>
          </a:endParaRPr>
        </a:p>
      </cdr:txBody>
    </cdr:sp>
  </cdr:relSizeAnchor>
</c:userShapes>
</file>

<file path=xl/drawings/drawing79.xml><?xml version="1.0" encoding="utf-8"?>
<xdr:wsDr xmlns:xdr="http://schemas.openxmlformats.org/drawingml/2006/spreadsheetDrawing" xmlns:a="http://schemas.openxmlformats.org/drawingml/2006/main">
  <xdr:twoCellAnchor>
    <xdr:from>
      <xdr:col>3</xdr:col>
      <xdr:colOff>236392</xdr:colOff>
      <xdr:row>2</xdr:row>
      <xdr:rowOff>25978</xdr:rowOff>
    </xdr:from>
    <xdr:to>
      <xdr:col>9</xdr:col>
      <xdr:colOff>601804</xdr:colOff>
      <xdr:row>22</xdr:row>
      <xdr:rowOff>44162</xdr:rowOff>
    </xdr:to>
    <xdr:graphicFrame macro="">
      <xdr:nvGraphicFramePr>
        <xdr:cNvPr id="2" name="Chart 1">
          <a:extLst>
            <a:ext uri="{FF2B5EF4-FFF2-40B4-BE49-F238E27FC236}">
              <a16:creationId xmlns:a16="http://schemas.microsoft.com/office/drawing/2014/main" id="{16178DCB-091F-483D-9728-D7F8DE85B1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0.39761</cdr:x>
      <cdr:y>0.46658</cdr:y>
    </cdr:from>
    <cdr:to>
      <cdr:x>0.62833</cdr:x>
      <cdr:y>0.64327</cdr:y>
    </cdr:to>
    <cdr:sp macro="" textlink="">
      <cdr:nvSpPr>
        <cdr:cNvPr id="3" name="1 Rectángulo"/>
        <cdr:cNvSpPr/>
      </cdr:nvSpPr>
      <cdr:spPr>
        <a:xfrm xmlns:a="http://schemas.openxmlformats.org/drawingml/2006/main">
          <a:off x="1846394" y="1897260"/>
          <a:ext cx="1071384" cy="718466"/>
        </a:xfrm>
        <a:prstGeom xmlns:a="http://schemas.openxmlformats.org/drawingml/2006/main" prst="rect">
          <a:avLst/>
        </a:prstGeom>
        <a:noFill xmlns:a="http://schemas.openxmlformats.org/drawingml/2006/main"/>
      </cdr:spPr>
      <cdr:txBody>
        <a:bodyPr xmlns:a="http://schemas.openxmlformats.org/drawingml/2006/main" wrap="non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4000" b="0" cap="none" spc="0">
              <a:ln w="10160">
                <a:solidFill>
                  <a:sysClr val="windowText" lastClr="000000"/>
                </a:solidFill>
                <a:prstDash val="solid"/>
              </a:ln>
              <a:solidFill>
                <a:sysClr val="windowText" lastClr="000000"/>
              </a:solidFill>
              <a:effectLst>
                <a:outerShdw blurRad="38100" dist="32000" dir="5400000" algn="tl">
                  <a:srgbClr val="000000">
                    <a:alpha val="30000"/>
                  </a:srgbClr>
                </a:outerShdw>
              </a:effectLst>
            </a:rPr>
            <a:t>57%</a:t>
          </a:r>
        </a:p>
      </cdr:txBody>
    </cdr:sp>
  </cdr:relSizeAnchor>
</c:userShapes>
</file>

<file path=xl/drawings/drawing80.xml><?xml version="1.0" encoding="utf-8"?>
<c:userShapes xmlns:c="http://schemas.openxmlformats.org/drawingml/2006/chart">
  <cdr:relSizeAnchor xmlns:cdr="http://schemas.openxmlformats.org/drawingml/2006/chartDrawing">
    <cdr:from>
      <cdr:x>0.43774</cdr:x>
      <cdr:y>0.43541</cdr:y>
    </cdr:from>
    <cdr:to>
      <cdr:x>0.58759</cdr:x>
      <cdr:y>0.66682</cdr:y>
    </cdr:to>
    <cdr:sp macro="" textlink="DIS!$B$2">
      <cdr:nvSpPr>
        <cdr:cNvPr id="2" name="TextBox 1">
          <a:extLst xmlns:a="http://schemas.openxmlformats.org/drawingml/2006/main">
            <a:ext uri="{FF2B5EF4-FFF2-40B4-BE49-F238E27FC236}">
              <a16:creationId xmlns:a16="http://schemas.microsoft.com/office/drawing/2014/main" id="{BDBD5805-59C9-4B04-9C58-5E7850D3FB4D}"/>
            </a:ext>
          </a:extLst>
        </cdr:cNvPr>
        <cdr:cNvSpPr txBox="1"/>
      </cdr:nvSpPr>
      <cdr:spPr>
        <a:xfrm xmlns:a="http://schemas.openxmlformats.org/drawingml/2006/main">
          <a:off x="2022320" y="1758996"/>
          <a:ext cx="692294" cy="934861"/>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none" rtlCol="0" anchor="ctr"/>
        <a:lstStyle xmlns:a="http://schemas.openxmlformats.org/drawingml/2006/main"/>
        <a:p xmlns:a="http://schemas.openxmlformats.org/drawingml/2006/main">
          <a:pPr marL="0" indent="0" algn="ctr"/>
          <a:r>
            <a:rPr lang="en-US" sz="3600" b="1" i="0" u="none" strike="noStrike">
              <a:solidFill>
                <a:schemeClr val="bg2">
                  <a:lumMod val="10000"/>
                </a:schemeClr>
              </a:solidFill>
              <a:latin typeface="Arial Rounded MT Bold" panose="020F0704030504030204" pitchFamily="34" charset="0"/>
              <a:ea typeface="+mn-ea"/>
              <a:cs typeface="Calibri"/>
            </a:rPr>
            <a:t>78%</a:t>
          </a:r>
          <a:endParaRPr lang="de-AT" sz="3600" b="1" i="0" u="none" strike="noStrike">
            <a:solidFill>
              <a:schemeClr val="bg2">
                <a:lumMod val="10000"/>
              </a:schemeClr>
            </a:solidFill>
            <a:latin typeface="Arial Rounded MT Bold" panose="020F0704030504030204" pitchFamily="34" charset="0"/>
            <a:ea typeface="+mn-ea"/>
            <a:cs typeface="Calibri"/>
          </a:endParaRPr>
        </a:p>
      </cdr:txBody>
    </cdr:sp>
  </cdr:relSizeAnchor>
</c:userShapes>
</file>

<file path=xl/drawings/drawing81.xml><?xml version="1.0" encoding="utf-8"?>
<xdr:wsDr xmlns:xdr="http://schemas.openxmlformats.org/drawingml/2006/spreadsheetDrawing" xmlns:a="http://schemas.openxmlformats.org/drawingml/2006/main">
  <xdr:twoCellAnchor>
    <xdr:from>
      <xdr:col>3</xdr:col>
      <xdr:colOff>227734</xdr:colOff>
      <xdr:row>0</xdr:row>
      <xdr:rowOff>0</xdr:rowOff>
    </xdr:from>
    <xdr:to>
      <xdr:col>9</xdr:col>
      <xdr:colOff>593146</xdr:colOff>
      <xdr:row>20</xdr:row>
      <xdr:rowOff>18184</xdr:rowOff>
    </xdr:to>
    <xdr:graphicFrame macro="">
      <xdr:nvGraphicFramePr>
        <xdr:cNvPr id="2" name="Chart 1">
          <a:extLst>
            <a:ext uri="{FF2B5EF4-FFF2-40B4-BE49-F238E27FC236}">
              <a16:creationId xmlns:a16="http://schemas.microsoft.com/office/drawing/2014/main" id="{95B04B9E-DE66-4743-BABC-AB4FE3609E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c:userShapes xmlns:c="http://schemas.openxmlformats.org/drawingml/2006/chart">
  <cdr:relSizeAnchor xmlns:cdr="http://schemas.openxmlformats.org/drawingml/2006/chartDrawing">
    <cdr:from>
      <cdr:x>0.43774</cdr:x>
      <cdr:y>0.44589</cdr:y>
    </cdr:from>
    <cdr:to>
      <cdr:x>0.58759</cdr:x>
      <cdr:y>0.6773</cdr:y>
    </cdr:to>
    <cdr:sp macro="" textlink="FIN!$B$2">
      <cdr:nvSpPr>
        <cdr:cNvPr id="2" name="TextBox 1">
          <a:extLst xmlns:a="http://schemas.openxmlformats.org/drawingml/2006/main">
            <a:ext uri="{FF2B5EF4-FFF2-40B4-BE49-F238E27FC236}">
              <a16:creationId xmlns:a16="http://schemas.microsoft.com/office/drawing/2014/main" id="{BDBD5805-59C9-4B04-9C58-5E7850D3FB4D}"/>
            </a:ext>
          </a:extLst>
        </cdr:cNvPr>
        <cdr:cNvSpPr txBox="1"/>
      </cdr:nvSpPr>
      <cdr:spPr>
        <a:xfrm xmlns:a="http://schemas.openxmlformats.org/drawingml/2006/main">
          <a:off x="2277522" y="1861404"/>
          <a:ext cx="779663" cy="966032"/>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none" rtlCol="0" anchor="ctr"/>
        <a:lstStyle xmlns:a="http://schemas.openxmlformats.org/drawingml/2006/main"/>
        <a:p xmlns:a="http://schemas.openxmlformats.org/drawingml/2006/main">
          <a:pPr marL="0" indent="0" algn="ctr"/>
          <a:r>
            <a:rPr lang="de-AT" sz="3600" b="1" i="0" u="none" strike="noStrike">
              <a:solidFill>
                <a:schemeClr val="bg2">
                  <a:lumMod val="10000"/>
                </a:schemeClr>
              </a:solidFill>
              <a:latin typeface="Arial Rounded MT Bold" panose="020F0704030504030204" pitchFamily="34" charset="0"/>
              <a:ea typeface="+mn-ea"/>
              <a:cs typeface="Calibri"/>
            </a:rPr>
            <a:t>38%</a:t>
          </a:r>
        </a:p>
      </cdr:txBody>
    </cdr:sp>
  </cdr:relSizeAnchor>
</c:userShapes>
</file>

<file path=xl/drawings/drawing83.xml><?xml version="1.0" encoding="utf-8"?>
<xdr:wsDr xmlns:xdr="http://schemas.openxmlformats.org/drawingml/2006/spreadsheetDrawing" xmlns:a="http://schemas.openxmlformats.org/drawingml/2006/main">
  <xdr:twoCellAnchor>
    <xdr:from>
      <xdr:col>3</xdr:col>
      <xdr:colOff>227734</xdr:colOff>
      <xdr:row>0</xdr:row>
      <xdr:rowOff>0</xdr:rowOff>
    </xdr:from>
    <xdr:to>
      <xdr:col>9</xdr:col>
      <xdr:colOff>593146</xdr:colOff>
      <xdr:row>20</xdr:row>
      <xdr:rowOff>18184</xdr:rowOff>
    </xdr:to>
    <xdr:graphicFrame macro="">
      <xdr:nvGraphicFramePr>
        <xdr:cNvPr id="2" name="Chart 1">
          <a:extLst>
            <a:ext uri="{FF2B5EF4-FFF2-40B4-BE49-F238E27FC236}">
              <a16:creationId xmlns:a16="http://schemas.microsoft.com/office/drawing/2014/main" id="{1B5899B5-6DF9-4E87-91BE-C0C75D621D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4.xml><?xml version="1.0" encoding="utf-8"?>
<c:userShapes xmlns:c="http://schemas.openxmlformats.org/drawingml/2006/chart">
  <cdr:relSizeAnchor xmlns:cdr="http://schemas.openxmlformats.org/drawingml/2006/chartDrawing">
    <cdr:from>
      <cdr:x>0.43774</cdr:x>
      <cdr:y>0.44589</cdr:y>
    </cdr:from>
    <cdr:to>
      <cdr:x>0.58759</cdr:x>
      <cdr:y>0.6773</cdr:y>
    </cdr:to>
    <cdr:sp macro="" textlink="FIN!$B$2">
      <cdr:nvSpPr>
        <cdr:cNvPr id="2" name="TextBox 1">
          <a:extLst xmlns:a="http://schemas.openxmlformats.org/drawingml/2006/main">
            <a:ext uri="{FF2B5EF4-FFF2-40B4-BE49-F238E27FC236}">
              <a16:creationId xmlns:a16="http://schemas.microsoft.com/office/drawing/2014/main" id="{BDBD5805-59C9-4B04-9C58-5E7850D3FB4D}"/>
            </a:ext>
          </a:extLst>
        </cdr:cNvPr>
        <cdr:cNvSpPr txBox="1"/>
      </cdr:nvSpPr>
      <cdr:spPr>
        <a:xfrm xmlns:a="http://schemas.openxmlformats.org/drawingml/2006/main">
          <a:off x="2277522" y="1861404"/>
          <a:ext cx="779663" cy="966032"/>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none" rtlCol="0" anchor="ctr"/>
        <a:lstStyle xmlns:a="http://schemas.openxmlformats.org/drawingml/2006/main"/>
        <a:p xmlns:a="http://schemas.openxmlformats.org/drawingml/2006/main">
          <a:pPr marL="0" indent="0" algn="ctr"/>
          <a:r>
            <a:rPr lang="de-AT" sz="3600" b="1" i="0" u="none" strike="noStrike">
              <a:solidFill>
                <a:schemeClr val="bg2">
                  <a:lumMod val="10000"/>
                </a:schemeClr>
              </a:solidFill>
              <a:latin typeface="Arial Rounded MT Bold" panose="020F0704030504030204" pitchFamily="34" charset="0"/>
              <a:ea typeface="+mn-ea"/>
              <a:cs typeface="Calibri"/>
            </a:rPr>
            <a:t>67%</a:t>
          </a:r>
        </a:p>
      </cdr:txBody>
    </cdr:sp>
  </cdr:relSizeAnchor>
</c:userShapes>
</file>

<file path=xl/drawings/drawing85.xml><?xml version="1.0" encoding="utf-8"?>
<xdr:wsDr xmlns:xdr="http://schemas.openxmlformats.org/drawingml/2006/spreadsheetDrawing" xmlns:a="http://schemas.openxmlformats.org/drawingml/2006/main">
  <xdr:twoCellAnchor>
    <xdr:from>
      <xdr:col>4</xdr:col>
      <xdr:colOff>374938</xdr:colOff>
      <xdr:row>2</xdr:row>
      <xdr:rowOff>43296</xdr:rowOff>
    </xdr:from>
    <xdr:to>
      <xdr:col>10</xdr:col>
      <xdr:colOff>307396</xdr:colOff>
      <xdr:row>22</xdr:row>
      <xdr:rowOff>61480</xdr:rowOff>
    </xdr:to>
    <xdr:graphicFrame macro="">
      <xdr:nvGraphicFramePr>
        <xdr:cNvPr id="2" name="Chart 1">
          <a:extLst>
            <a:ext uri="{FF2B5EF4-FFF2-40B4-BE49-F238E27FC236}">
              <a16:creationId xmlns:a16="http://schemas.microsoft.com/office/drawing/2014/main" id="{6C4D5860-D4D5-4AF6-93BD-08CE7A9E0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6.xml><?xml version="1.0" encoding="utf-8"?>
<c:userShapes xmlns:c="http://schemas.openxmlformats.org/drawingml/2006/chart">
  <cdr:relSizeAnchor xmlns:cdr="http://schemas.openxmlformats.org/drawingml/2006/chartDrawing">
    <cdr:from>
      <cdr:x>0.43774</cdr:x>
      <cdr:y>0.44589</cdr:y>
    </cdr:from>
    <cdr:to>
      <cdr:x>0.58759</cdr:x>
      <cdr:y>0.6773</cdr:y>
    </cdr:to>
    <cdr:sp macro="" textlink="GD!$B$2">
      <cdr:nvSpPr>
        <cdr:cNvPr id="2" name="TextBox 1">
          <a:extLst xmlns:a="http://schemas.openxmlformats.org/drawingml/2006/main">
            <a:ext uri="{FF2B5EF4-FFF2-40B4-BE49-F238E27FC236}">
              <a16:creationId xmlns:a16="http://schemas.microsoft.com/office/drawing/2014/main" id="{BDBD5805-59C9-4B04-9C58-5E7850D3FB4D}"/>
            </a:ext>
          </a:extLst>
        </cdr:cNvPr>
        <cdr:cNvSpPr txBox="1"/>
      </cdr:nvSpPr>
      <cdr:spPr>
        <a:xfrm xmlns:a="http://schemas.openxmlformats.org/drawingml/2006/main">
          <a:off x="2277522" y="1861404"/>
          <a:ext cx="779663" cy="966032"/>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none" rtlCol="0" anchor="ctr"/>
        <a:lstStyle xmlns:a="http://schemas.openxmlformats.org/drawingml/2006/main"/>
        <a:p xmlns:a="http://schemas.openxmlformats.org/drawingml/2006/main">
          <a:pPr marL="0" indent="0" algn="ctr"/>
          <a:r>
            <a:rPr lang="en-US" sz="3600" b="1" i="0" u="none" strike="noStrike">
              <a:solidFill>
                <a:schemeClr val="bg2">
                  <a:lumMod val="10000"/>
                </a:schemeClr>
              </a:solidFill>
              <a:latin typeface="Arial Rounded MT Bold" panose="020F0704030504030204" pitchFamily="34" charset="0"/>
              <a:ea typeface="+mn-ea"/>
              <a:cs typeface="Calibri"/>
            </a:rPr>
            <a:t>43%</a:t>
          </a:r>
          <a:endParaRPr lang="de-AT" sz="3600" b="1" i="0" u="none" strike="noStrike">
            <a:solidFill>
              <a:schemeClr val="bg2">
                <a:lumMod val="10000"/>
              </a:schemeClr>
            </a:solidFill>
            <a:latin typeface="Arial Rounded MT Bold" panose="020F0704030504030204" pitchFamily="34" charset="0"/>
            <a:ea typeface="+mn-ea"/>
            <a:cs typeface="Calibri"/>
          </a:endParaRPr>
        </a:p>
      </cdr:txBody>
    </cdr:sp>
  </cdr:relSizeAnchor>
</c:userShapes>
</file>

<file path=xl/drawings/drawing87.xml><?xml version="1.0" encoding="utf-8"?>
<xdr:wsDr xmlns:xdr="http://schemas.openxmlformats.org/drawingml/2006/spreadsheetDrawing" xmlns:a="http://schemas.openxmlformats.org/drawingml/2006/main">
  <xdr:twoCellAnchor>
    <xdr:from>
      <xdr:col>4</xdr:col>
      <xdr:colOff>255875</xdr:colOff>
      <xdr:row>2</xdr:row>
      <xdr:rowOff>114733</xdr:rowOff>
    </xdr:from>
    <xdr:to>
      <xdr:col>10</xdr:col>
      <xdr:colOff>188333</xdr:colOff>
      <xdr:row>22</xdr:row>
      <xdr:rowOff>132917</xdr:rowOff>
    </xdr:to>
    <xdr:graphicFrame macro="">
      <xdr:nvGraphicFramePr>
        <xdr:cNvPr id="2" name="Chart 1">
          <a:extLst>
            <a:ext uri="{FF2B5EF4-FFF2-40B4-BE49-F238E27FC236}">
              <a16:creationId xmlns:a16="http://schemas.microsoft.com/office/drawing/2014/main" id="{1CBECE45-CB51-4DC7-AC94-643FE6ECEC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c:userShapes xmlns:c="http://schemas.openxmlformats.org/drawingml/2006/chart">
  <cdr:relSizeAnchor xmlns:cdr="http://schemas.openxmlformats.org/drawingml/2006/chartDrawing">
    <cdr:from>
      <cdr:x>0.43774</cdr:x>
      <cdr:y>0.44589</cdr:y>
    </cdr:from>
    <cdr:to>
      <cdr:x>0.58759</cdr:x>
      <cdr:y>0.6773</cdr:y>
    </cdr:to>
    <cdr:sp macro="" textlink="GD!$B$2">
      <cdr:nvSpPr>
        <cdr:cNvPr id="2" name="TextBox 1">
          <a:extLst xmlns:a="http://schemas.openxmlformats.org/drawingml/2006/main">
            <a:ext uri="{FF2B5EF4-FFF2-40B4-BE49-F238E27FC236}">
              <a16:creationId xmlns:a16="http://schemas.microsoft.com/office/drawing/2014/main" id="{BDBD5805-59C9-4B04-9C58-5E7850D3FB4D}"/>
            </a:ext>
          </a:extLst>
        </cdr:cNvPr>
        <cdr:cNvSpPr txBox="1"/>
      </cdr:nvSpPr>
      <cdr:spPr>
        <a:xfrm xmlns:a="http://schemas.openxmlformats.org/drawingml/2006/main">
          <a:off x="2277522" y="1861404"/>
          <a:ext cx="779663" cy="966032"/>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none" rtlCol="0" anchor="ctr"/>
        <a:lstStyle xmlns:a="http://schemas.openxmlformats.org/drawingml/2006/main"/>
        <a:p xmlns:a="http://schemas.openxmlformats.org/drawingml/2006/main">
          <a:pPr marL="0" indent="0" algn="ctr"/>
          <a:r>
            <a:rPr lang="en-US" sz="3600" b="1" i="0" u="none" strike="noStrike">
              <a:solidFill>
                <a:schemeClr val="bg2">
                  <a:lumMod val="10000"/>
                </a:schemeClr>
              </a:solidFill>
              <a:latin typeface="Arial Rounded MT Bold" panose="020F0704030504030204" pitchFamily="34" charset="0"/>
              <a:ea typeface="+mn-ea"/>
              <a:cs typeface="Calibri"/>
            </a:rPr>
            <a:t>73%</a:t>
          </a:r>
          <a:endParaRPr lang="de-AT" sz="3600" b="1" i="0" u="none" strike="noStrike">
            <a:solidFill>
              <a:schemeClr val="bg2">
                <a:lumMod val="10000"/>
              </a:schemeClr>
            </a:solidFill>
            <a:latin typeface="Arial Rounded MT Bold" panose="020F0704030504030204" pitchFamily="34" charset="0"/>
            <a:ea typeface="+mn-ea"/>
            <a:cs typeface="Calibri"/>
          </a:endParaRPr>
        </a:p>
      </cdr:txBody>
    </cdr:sp>
  </cdr:relSizeAnchor>
</c:userShapes>
</file>

<file path=xl/drawings/drawing89.xml><?xml version="1.0" encoding="utf-8"?>
<xdr:wsDr xmlns:xdr="http://schemas.openxmlformats.org/drawingml/2006/spreadsheetDrawing" xmlns:a="http://schemas.openxmlformats.org/drawingml/2006/main">
  <xdr:twoCellAnchor>
    <xdr:from>
      <xdr:col>3</xdr:col>
      <xdr:colOff>227734</xdr:colOff>
      <xdr:row>2</xdr:row>
      <xdr:rowOff>69273</xdr:rowOff>
    </xdr:from>
    <xdr:to>
      <xdr:col>9</xdr:col>
      <xdr:colOff>593146</xdr:colOff>
      <xdr:row>22</xdr:row>
      <xdr:rowOff>87457</xdr:rowOff>
    </xdr:to>
    <xdr:graphicFrame macro="">
      <xdr:nvGraphicFramePr>
        <xdr:cNvPr id="2" name="Chart 1">
          <a:extLst>
            <a:ext uri="{FF2B5EF4-FFF2-40B4-BE49-F238E27FC236}">
              <a16:creationId xmlns:a16="http://schemas.microsoft.com/office/drawing/2014/main" id="{FCD5C700-4306-49EF-BF59-46588F358B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0.38551</cdr:x>
      <cdr:y>0.46724</cdr:y>
    </cdr:from>
    <cdr:to>
      <cdr:x>0.61642</cdr:x>
      <cdr:y>0.63627</cdr:y>
    </cdr:to>
    <cdr:sp macro="" textlink="">
      <cdr:nvSpPr>
        <cdr:cNvPr id="3" name="2 Rectángulo"/>
        <cdr:cNvSpPr/>
      </cdr:nvSpPr>
      <cdr:spPr>
        <a:xfrm xmlns:a="http://schemas.openxmlformats.org/drawingml/2006/main">
          <a:off x="1788664" y="1986017"/>
          <a:ext cx="1071384" cy="718466"/>
        </a:xfrm>
        <a:prstGeom xmlns:a="http://schemas.openxmlformats.org/drawingml/2006/main" prst="rect">
          <a:avLst/>
        </a:prstGeom>
        <a:noFill xmlns:a="http://schemas.openxmlformats.org/drawingml/2006/main"/>
      </cdr:spPr>
      <cdr:txBody>
        <a:bodyPr xmlns:a="http://schemas.openxmlformats.org/drawingml/2006/main" wrap="none" lIns="91440" tIns="45720" rIns="91440" bIns="45720">
          <a:spAutoFit/>
        </a:bodyPr>
        <a:lstStyle xmlns:a="http://schemas.openxmlformats.org/drawingml/2006/main"/>
        <a:p xmlns:a="http://schemas.openxmlformats.org/drawingml/2006/main">
          <a:pPr algn="ctr"/>
          <a:r>
            <a:rPr lang="es-ES" sz="4000" b="0" cap="none" spc="0">
              <a:ln w="10160">
                <a:solidFill>
                  <a:sysClr val="windowText" lastClr="000000"/>
                </a:solidFill>
                <a:prstDash val="solid"/>
              </a:ln>
              <a:solidFill>
                <a:sysClr val="windowText" lastClr="000000"/>
              </a:solidFill>
              <a:effectLst>
                <a:outerShdw blurRad="38100" dist="32000" dir="5400000" algn="tl">
                  <a:srgbClr val="000000">
                    <a:alpha val="30000"/>
                  </a:srgbClr>
                </a:outerShdw>
              </a:effectLst>
            </a:rPr>
            <a:t>79%</a:t>
          </a:r>
        </a:p>
      </cdr:txBody>
    </cdr:sp>
  </cdr:relSizeAnchor>
</c:userShapes>
</file>

<file path=xl/drawings/drawing90.xml><?xml version="1.0" encoding="utf-8"?>
<c:userShapes xmlns:c="http://schemas.openxmlformats.org/drawingml/2006/chart">
  <cdr:relSizeAnchor xmlns:cdr="http://schemas.openxmlformats.org/drawingml/2006/chartDrawing">
    <cdr:from>
      <cdr:x>0.43774</cdr:x>
      <cdr:y>0.44589</cdr:y>
    </cdr:from>
    <cdr:to>
      <cdr:x>0.58759</cdr:x>
      <cdr:y>0.6773</cdr:y>
    </cdr:to>
    <cdr:sp macro="" textlink="INF!$B$2">
      <cdr:nvSpPr>
        <cdr:cNvPr id="2" name="TextBox 1">
          <a:extLst xmlns:a="http://schemas.openxmlformats.org/drawingml/2006/main">
            <a:ext uri="{FF2B5EF4-FFF2-40B4-BE49-F238E27FC236}">
              <a16:creationId xmlns:a16="http://schemas.microsoft.com/office/drawing/2014/main" id="{BDBD5805-59C9-4B04-9C58-5E7850D3FB4D}"/>
            </a:ext>
          </a:extLst>
        </cdr:cNvPr>
        <cdr:cNvSpPr txBox="1"/>
      </cdr:nvSpPr>
      <cdr:spPr>
        <a:xfrm xmlns:a="http://schemas.openxmlformats.org/drawingml/2006/main">
          <a:off x="2277522" y="1861404"/>
          <a:ext cx="779663" cy="966032"/>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none" rtlCol="0" anchor="ctr"/>
        <a:lstStyle xmlns:a="http://schemas.openxmlformats.org/drawingml/2006/main"/>
        <a:p xmlns:a="http://schemas.openxmlformats.org/drawingml/2006/main">
          <a:pPr marL="0" indent="0" algn="ctr"/>
          <a:r>
            <a:rPr lang="de-AT" sz="3600" b="1" i="0" u="none" strike="noStrike">
              <a:solidFill>
                <a:schemeClr val="bg2">
                  <a:lumMod val="10000"/>
                </a:schemeClr>
              </a:solidFill>
              <a:latin typeface="Arial Rounded MT Bold" panose="020F0704030504030204" pitchFamily="34" charset="0"/>
              <a:ea typeface="+mn-ea"/>
              <a:cs typeface="Calibri"/>
            </a:rPr>
            <a:t>54%</a:t>
          </a:r>
        </a:p>
      </cdr:txBody>
    </cdr:sp>
  </cdr:relSizeAnchor>
</c:userShapes>
</file>

<file path=xl/drawings/drawing91.xml><?xml version="1.0" encoding="utf-8"?>
<xdr:wsDr xmlns:xdr="http://schemas.openxmlformats.org/drawingml/2006/spreadsheetDrawing" xmlns:a="http://schemas.openxmlformats.org/drawingml/2006/main">
  <xdr:twoCellAnchor>
    <xdr:from>
      <xdr:col>3</xdr:col>
      <xdr:colOff>227734</xdr:colOff>
      <xdr:row>2</xdr:row>
      <xdr:rowOff>69273</xdr:rowOff>
    </xdr:from>
    <xdr:to>
      <xdr:col>9</xdr:col>
      <xdr:colOff>593146</xdr:colOff>
      <xdr:row>22</xdr:row>
      <xdr:rowOff>87457</xdr:rowOff>
    </xdr:to>
    <xdr:graphicFrame macro="">
      <xdr:nvGraphicFramePr>
        <xdr:cNvPr id="2" name="Chart 1">
          <a:extLst>
            <a:ext uri="{FF2B5EF4-FFF2-40B4-BE49-F238E27FC236}">
              <a16:creationId xmlns:a16="http://schemas.microsoft.com/office/drawing/2014/main" id="{EB70DC5C-201D-4507-A196-7FBDDC8AED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2.xml><?xml version="1.0" encoding="utf-8"?>
<c:userShapes xmlns:c="http://schemas.openxmlformats.org/drawingml/2006/chart">
  <cdr:relSizeAnchor xmlns:cdr="http://schemas.openxmlformats.org/drawingml/2006/chartDrawing">
    <cdr:from>
      <cdr:x>0.43774</cdr:x>
      <cdr:y>0.44589</cdr:y>
    </cdr:from>
    <cdr:to>
      <cdr:x>0.58759</cdr:x>
      <cdr:y>0.6773</cdr:y>
    </cdr:to>
    <cdr:sp macro="" textlink="INF!$B$2">
      <cdr:nvSpPr>
        <cdr:cNvPr id="2" name="TextBox 1">
          <a:extLst xmlns:a="http://schemas.openxmlformats.org/drawingml/2006/main">
            <a:ext uri="{FF2B5EF4-FFF2-40B4-BE49-F238E27FC236}">
              <a16:creationId xmlns:a16="http://schemas.microsoft.com/office/drawing/2014/main" id="{BDBD5805-59C9-4B04-9C58-5E7850D3FB4D}"/>
            </a:ext>
          </a:extLst>
        </cdr:cNvPr>
        <cdr:cNvSpPr txBox="1"/>
      </cdr:nvSpPr>
      <cdr:spPr>
        <a:xfrm xmlns:a="http://schemas.openxmlformats.org/drawingml/2006/main">
          <a:off x="2277522" y="1861404"/>
          <a:ext cx="779663" cy="966032"/>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none" rtlCol="0" anchor="ctr"/>
        <a:lstStyle xmlns:a="http://schemas.openxmlformats.org/drawingml/2006/main"/>
        <a:p xmlns:a="http://schemas.openxmlformats.org/drawingml/2006/main">
          <a:pPr marL="0" indent="0" algn="ctr"/>
          <a:r>
            <a:rPr lang="de-AT" sz="3600" b="1" i="0" u="none" strike="noStrike">
              <a:solidFill>
                <a:schemeClr val="bg2">
                  <a:lumMod val="10000"/>
                </a:schemeClr>
              </a:solidFill>
              <a:latin typeface="Arial Rounded MT Bold" panose="020F0704030504030204" pitchFamily="34" charset="0"/>
              <a:ea typeface="+mn-ea"/>
              <a:cs typeface="Calibri"/>
            </a:rPr>
            <a:t>84%</a:t>
          </a:r>
        </a:p>
      </cdr:txBody>
    </cdr:sp>
  </cdr:relSizeAnchor>
</c:userShapes>
</file>

<file path=xl/drawings/drawing93.xml><?xml version="1.0" encoding="utf-8"?>
<xdr:wsDr xmlns:xdr="http://schemas.openxmlformats.org/drawingml/2006/spreadsheetDrawing" xmlns:a="http://schemas.openxmlformats.org/drawingml/2006/main">
  <xdr:twoCellAnchor>
    <xdr:from>
      <xdr:col>3</xdr:col>
      <xdr:colOff>262371</xdr:colOff>
      <xdr:row>2</xdr:row>
      <xdr:rowOff>60614</xdr:rowOff>
    </xdr:from>
    <xdr:to>
      <xdr:col>9</xdr:col>
      <xdr:colOff>627783</xdr:colOff>
      <xdr:row>22</xdr:row>
      <xdr:rowOff>78798</xdr:rowOff>
    </xdr:to>
    <xdr:graphicFrame macro="">
      <xdr:nvGraphicFramePr>
        <xdr:cNvPr id="2" name="Chart 1">
          <a:extLst>
            <a:ext uri="{FF2B5EF4-FFF2-40B4-BE49-F238E27FC236}">
              <a16:creationId xmlns:a16="http://schemas.microsoft.com/office/drawing/2014/main" id="{1D0E268A-136F-4D9C-97AE-D85A332A62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4.xml><?xml version="1.0" encoding="utf-8"?>
<c:userShapes xmlns:c="http://schemas.openxmlformats.org/drawingml/2006/chart">
  <cdr:relSizeAnchor xmlns:cdr="http://schemas.openxmlformats.org/drawingml/2006/chartDrawing">
    <cdr:from>
      <cdr:x>0.43774</cdr:x>
      <cdr:y>0.44589</cdr:y>
    </cdr:from>
    <cdr:to>
      <cdr:x>0.58759</cdr:x>
      <cdr:y>0.6773</cdr:y>
    </cdr:to>
    <cdr:sp macro="" textlink="SC!$B$2">
      <cdr:nvSpPr>
        <cdr:cNvPr id="2" name="TextBox 1">
          <a:extLst xmlns:a="http://schemas.openxmlformats.org/drawingml/2006/main">
            <a:ext uri="{FF2B5EF4-FFF2-40B4-BE49-F238E27FC236}">
              <a16:creationId xmlns:a16="http://schemas.microsoft.com/office/drawing/2014/main" id="{BDBD5805-59C9-4B04-9C58-5E7850D3FB4D}"/>
            </a:ext>
          </a:extLst>
        </cdr:cNvPr>
        <cdr:cNvSpPr txBox="1"/>
      </cdr:nvSpPr>
      <cdr:spPr>
        <a:xfrm xmlns:a="http://schemas.openxmlformats.org/drawingml/2006/main">
          <a:off x="2277522" y="1861404"/>
          <a:ext cx="779663" cy="966032"/>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none" rtlCol="0" anchor="ctr"/>
        <a:lstStyle xmlns:a="http://schemas.openxmlformats.org/drawingml/2006/main"/>
        <a:p xmlns:a="http://schemas.openxmlformats.org/drawingml/2006/main">
          <a:pPr marL="0" indent="0" algn="ctr"/>
          <a:r>
            <a:rPr lang="en-US" sz="3600" b="1" i="0" u="none" strike="noStrike">
              <a:solidFill>
                <a:schemeClr val="bg2">
                  <a:lumMod val="10000"/>
                </a:schemeClr>
              </a:solidFill>
              <a:latin typeface="Arial Rounded MT Bold" panose="020F0704030504030204" pitchFamily="34" charset="0"/>
              <a:ea typeface="+mn-ea"/>
              <a:cs typeface="Calibri"/>
            </a:rPr>
            <a:t>61%</a:t>
          </a:r>
        </a:p>
      </cdr:txBody>
    </cdr:sp>
  </cdr:relSizeAnchor>
</c:userShapes>
</file>

<file path=xl/drawings/drawing95.xml><?xml version="1.0" encoding="utf-8"?>
<xdr:wsDr xmlns:xdr="http://schemas.openxmlformats.org/drawingml/2006/spreadsheetDrawing" xmlns:a="http://schemas.openxmlformats.org/drawingml/2006/main">
  <xdr:twoCellAnchor>
    <xdr:from>
      <xdr:col>3</xdr:col>
      <xdr:colOff>262371</xdr:colOff>
      <xdr:row>2</xdr:row>
      <xdr:rowOff>60614</xdr:rowOff>
    </xdr:from>
    <xdr:to>
      <xdr:col>9</xdr:col>
      <xdr:colOff>627783</xdr:colOff>
      <xdr:row>22</xdr:row>
      <xdr:rowOff>78798</xdr:rowOff>
    </xdr:to>
    <xdr:graphicFrame macro="">
      <xdr:nvGraphicFramePr>
        <xdr:cNvPr id="2" name="Chart 1">
          <a:extLst>
            <a:ext uri="{FF2B5EF4-FFF2-40B4-BE49-F238E27FC236}">
              <a16:creationId xmlns:a16="http://schemas.microsoft.com/office/drawing/2014/main" id="{E50AB1DA-2533-45EA-85A5-A6A002CEF9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6.xml><?xml version="1.0" encoding="utf-8"?>
<c:userShapes xmlns:c="http://schemas.openxmlformats.org/drawingml/2006/chart">
  <cdr:relSizeAnchor xmlns:cdr="http://schemas.openxmlformats.org/drawingml/2006/chartDrawing">
    <cdr:from>
      <cdr:x>0.43774</cdr:x>
      <cdr:y>0.44589</cdr:y>
    </cdr:from>
    <cdr:to>
      <cdr:x>0.58759</cdr:x>
      <cdr:y>0.6773</cdr:y>
    </cdr:to>
    <cdr:sp macro="" textlink="SC!$B$2">
      <cdr:nvSpPr>
        <cdr:cNvPr id="2" name="TextBox 1">
          <a:extLst xmlns:a="http://schemas.openxmlformats.org/drawingml/2006/main">
            <a:ext uri="{FF2B5EF4-FFF2-40B4-BE49-F238E27FC236}">
              <a16:creationId xmlns:a16="http://schemas.microsoft.com/office/drawing/2014/main" id="{BDBD5805-59C9-4B04-9C58-5E7850D3FB4D}"/>
            </a:ext>
          </a:extLst>
        </cdr:cNvPr>
        <cdr:cNvSpPr txBox="1"/>
      </cdr:nvSpPr>
      <cdr:spPr>
        <a:xfrm xmlns:a="http://schemas.openxmlformats.org/drawingml/2006/main">
          <a:off x="2277522" y="1861404"/>
          <a:ext cx="779663" cy="966032"/>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none" rtlCol="0" anchor="ctr"/>
        <a:lstStyle xmlns:a="http://schemas.openxmlformats.org/drawingml/2006/main"/>
        <a:p xmlns:a="http://schemas.openxmlformats.org/drawingml/2006/main">
          <a:pPr marL="0" indent="0" algn="ctr"/>
          <a:r>
            <a:rPr lang="en-US" sz="3600" b="1" i="0" u="none" strike="noStrike">
              <a:solidFill>
                <a:schemeClr val="bg2">
                  <a:lumMod val="10000"/>
                </a:schemeClr>
              </a:solidFill>
              <a:latin typeface="Arial Rounded MT Bold" panose="020F0704030504030204" pitchFamily="34" charset="0"/>
              <a:ea typeface="+mn-ea"/>
              <a:cs typeface="Calibri"/>
            </a:rPr>
            <a:t>76%</a:t>
          </a:r>
        </a:p>
      </cdr:txBody>
    </cdr:sp>
  </cdr:relSizeAnchor>
</c:userShapes>
</file>

<file path=xl/drawings/drawing97.xml><?xml version="1.0" encoding="utf-8"?>
<xdr:wsDr xmlns:xdr="http://schemas.openxmlformats.org/drawingml/2006/spreadsheetDrawing" xmlns:a="http://schemas.openxmlformats.org/drawingml/2006/main">
  <xdr:twoCellAnchor>
    <xdr:from>
      <xdr:col>3</xdr:col>
      <xdr:colOff>279689</xdr:colOff>
      <xdr:row>1</xdr:row>
      <xdr:rowOff>25978</xdr:rowOff>
    </xdr:from>
    <xdr:to>
      <xdr:col>9</xdr:col>
      <xdr:colOff>645101</xdr:colOff>
      <xdr:row>21</xdr:row>
      <xdr:rowOff>44162</xdr:rowOff>
    </xdr:to>
    <xdr:graphicFrame macro="">
      <xdr:nvGraphicFramePr>
        <xdr:cNvPr id="2" name="Chart 1">
          <a:extLst>
            <a:ext uri="{FF2B5EF4-FFF2-40B4-BE49-F238E27FC236}">
              <a16:creationId xmlns:a16="http://schemas.microsoft.com/office/drawing/2014/main" id="{79438E91-FB39-4D17-9537-74E203D15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8.xml><?xml version="1.0" encoding="utf-8"?>
<c:userShapes xmlns:c="http://schemas.openxmlformats.org/drawingml/2006/chart">
  <cdr:relSizeAnchor xmlns:cdr="http://schemas.openxmlformats.org/drawingml/2006/chartDrawing">
    <cdr:from>
      <cdr:x>0.43774</cdr:x>
      <cdr:y>0.44589</cdr:y>
    </cdr:from>
    <cdr:to>
      <cdr:x>0.58759</cdr:x>
      <cdr:y>0.6773</cdr:y>
    </cdr:to>
    <cdr:sp macro="" textlink="TH!$B$2">
      <cdr:nvSpPr>
        <cdr:cNvPr id="2" name="TextBox 1">
          <a:extLst xmlns:a="http://schemas.openxmlformats.org/drawingml/2006/main">
            <a:ext uri="{FF2B5EF4-FFF2-40B4-BE49-F238E27FC236}">
              <a16:creationId xmlns:a16="http://schemas.microsoft.com/office/drawing/2014/main" id="{BDBD5805-59C9-4B04-9C58-5E7850D3FB4D}"/>
            </a:ext>
          </a:extLst>
        </cdr:cNvPr>
        <cdr:cNvSpPr txBox="1"/>
      </cdr:nvSpPr>
      <cdr:spPr>
        <a:xfrm xmlns:a="http://schemas.openxmlformats.org/drawingml/2006/main">
          <a:off x="2277522" y="1861404"/>
          <a:ext cx="779663" cy="966032"/>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none" rtlCol="0" anchor="ctr"/>
        <a:lstStyle xmlns:a="http://schemas.openxmlformats.org/drawingml/2006/main"/>
        <a:p xmlns:a="http://schemas.openxmlformats.org/drawingml/2006/main">
          <a:pPr marL="0" indent="0" algn="ctr"/>
          <a:r>
            <a:rPr lang="en-US" sz="3600" b="1" i="0" u="none" strike="noStrike">
              <a:solidFill>
                <a:schemeClr val="bg2">
                  <a:lumMod val="10000"/>
                </a:schemeClr>
              </a:solidFill>
              <a:latin typeface="Arial Rounded MT Bold" panose="020F0704030504030204" pitchFamily="34" charset="0"/>
              <a:ea typeface="+mn-ea"/>
              <a:cs typeface="Calibri"/>
            </a:rPr>
            <a:t>56%</a:t>
          </a:r>
          <a:endParaRPr lang="de-AT" sz="3600" b="1" i="0" u="none" strike="noStrike">
            <a:solidFill>
              <a:schemeClr val="bg2">
                <a:lumMod val="10000"/>
              </a:schemeClr>
            </a:solidFill>
            <a:latin typeface="Arial Rounded MT Bold" panose="020F0704030504030204" pitchFamily="34" charset="0"/>
            <a:ea typeface="+mn-ea"/>
            <a:cs typeface="Calibri"/>
          </a:endParaRPr>
        </a:p>
      </cdr:txBody>
    </cdr:sp>
  </cdr:relSizeAnchor>
</c:userShapes>
</file>

<file path=xl/drawings/drawing99.xml><?xml version="1.0" encoding="utf-8"?>
<xdr:wsDr xmlns:xdr="http://schemas.openxmlformats.org/drawingml/2006/spreadsheetDrawing" xmlns:a="http://schemas.openxmlformats.org/drawingml/2006/main">
  <xdr:twoCellAnchor>
    <xdr:from>
      <xdr:col>3</xdr:col>
      <xdr:colOff>279689</xdr:colOff>
      <xdr:row>1</xdr:row>
      <xdr:rowOff>25978</xdr:rowOff>
    </xdr:from>
    <xdr:to>
      <xdr:col>9</xdr:col>
      <xdr:colOff>645101</xdr:colOff>
      <xdr:row>21</xdr:row>
      <xdr:rowOff>44162</xdr:rowOff>
    </xdr:to>
    <xdr:graphicFrame macro="">
      <xdr:nvGraphicFramePr>
        <xdr:cNvPr id="2" name="Chart 1">
          <a:extLst>
            <a:ext uri="{FF2B5EF4-FFF2-40B4-BE49-F238E27FC236}">
              <a16:creationId xmlns:a16="http://schemas.microsoft.com/office/drawing/2014/main" id="{15F45BEE-020B-43F0-AF01-9F2913708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ristian.velandia\Downloads\PLAN%20ANUAL%20DE%20ADQUISICIONES%202020%2024_12_19%2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Dishi\Desktop\Seguimiento%20primer%20trimestre%20-%20Plan%20de%20accio&#769;n%20ICC%20-%20FIn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Dishi\Desktop\ICC\CARO\PLAN%20DE%20ACCI&#211;M\Seguimiento%20primer%20trimestre%20-%20Plan%20de%20accio&#769;n%20ICC%20-%20FIna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lida.pineda\Downloads\PLA-F-05%20AJUSTES%20PLAN%20DE%20ACCI&#211;N-V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Users/cristian.velandia/Downloads/Plan%20de%20Acci&#243;n%20Anual%20-%20Integrado%202019%20(2).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C:\Users\cristianvelandia\Library\Containers\com.microsoft.Excel\Data\Documents\C:\Users\cristian.velandia\Downloads\PLAN%20DE%20ACCION%202020%20%20A%20ENERO%2022%20(1).xlsx"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PAAC%20202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sers\cristian.velandia\Downloads\Plan%2520de%2520Acci&#243;n%2520Anual%2520-%2520Integrado%25202019%2520(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INFORMADO 2020 ICC"/>
      <sheetName val="TABLAS DE RESUMEN"/>
      <sheetName val="PLAN SOLICITUD COMPILADO"/>
      <sheetName val="CONVENIO"/>
      <sheetName val="LOGISTICA"/>
      <sheetName val="TIQUETES"/>
      <sheetName val="TOPES POR PROCESO"/>
      <sheetName val="TOPES FUNCIONAMIENTO"/>
      <sheetName val="TOPES INVERSIÓN"/>
      <sheetName val="FÓRMULAS"/>
      <sheetName val="Hoja1"/>
      <sheetName val="PRESUPUESTO 2019"/>
    </sheetNames>
    <sheetDataSet>
      <sheetData sheetId="0"/>
      <sheetData sheetId="1"/>
      <sheetData sheetId="2"/>
      <sheetData sheetId="3"/>
      <sheetData sheetId="4"/>
      <sheetData sheetId="5"/>
      <sheetData sheetId="6"/>
      <sheetData sheetId="7"/>
      <sheetData sheetId="8"/>
      <sheetData sheetId="9">
        <row r="2">
          <cell r="B2" t="str">
            <v>DIRECCIÓN GENERAL</v>
          </cell>
          <cell r="I2">
            <v>5</v>
          </cell>
          <cell r="J2" t="str">
            <v>CONCURSO DE MÉRITOS  CON PRECALIFICACIÓN</v>
          </cell>
          <cell r="K2" t="str">
            <v>PROPIOS</v>
          </cell>
          <cell r="Q2" t="str">
            <v>GESTIÓN CONTRACTUAL</v>
          </cell>
        </row>
        <row r="3">
          <cell r="I3">
            <v>10</v>
          </cell>
          <cell r="J3" t="str">
            <v>CONCURSO DE MÉRITOS ABIERTO</v>
          </cell>
          <cell r="K3" t="str">
            <v>NACIÓN</v>
          </cell>
        </row>
        <row r="4">
          <cell r="I4">
            <v>15</v>
          </cell>
          <cell r="J4" t="str">
            <v>CONTRATACIÓN DIRECTA</v>
          </cell>
        </row>
        <row r="5">
          <cell r="I5">
            <v>20</v>
          </cell>
          <cell r="J5" t="str">
            <v>CONTRATACIÓN REGIMEN ESPECIAL</v>
          </cell>
        </row>
        <row r="6">
          <cell r="I6">
            <v>25</v>
          </cell>
          <cell r="J6" t="str">
            <v>LICITACIÓN PÚBLICA</v>
          </cell>
        </row>
        <row r="7">
          <cell r="J7" t="str">
            <v>MINIMA CUANTÍA</v>
          </cell>
        </row>
        <row r="8">
          <cell r="J8" t="str">
            <v>SELECCIÓN ABREVIADA SUBASTA INVERSA</v>
          </cell>
        </row>
        <row r="9">
          <cell r="J9" t="str">
            <v>SELECCIÓN ABREVIADA MENOR CUANTÍA</v>
          </cell>
        </row>
        <row r="10">
          <cell r="J10" t="str">
            <v>ACUERDO MARCO</v>
          </cell>
        </row>
      </sheetData>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ACIÓN"/>
      <sheetName val="RESUMEN PLAN POR EJES TEMÁTICOS"/>
      <sheetName val="PLAN DE ACCIÓN 2020"/>
      <sheetName val="Graficos"/>
      <sheetName val="Hoja1"/>
      <sheetName val="TABLA"/>
      <sheetName val="ALI"/>
      <sheetName val="COM"/>
      <sheetName val="CIG"/>
      <sheetName val="DIS"/>
      <sheetName val="EDI"/>
      <sheetName val="FIN"/>
      <sheetName val="FOR"/>
      <sheetName val="GB"/>
      <sheetName val="GM"/>
      <sheetName val="GD"/>
      <sheetName val="INF"/>
      <sheetName val="INV"/>
      <sheetName val="ORG"/>
      <sheetName val="PLA"/>
      <sheetName val="SC"/>
      <sheetName val="TH"/>
      <sheetName val="TI"/>
      <sheetName val="PLAN ANUAL DE ADQUISICIONES"/>
      <sheetName val="PLAN DE SEGURIDAD Y PRIVACIDAD "/>
      <sheetName val="PAAC"/>
      <sheetName val="Listas desplegab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2">
          <cell r="H2" t="str">
            <v>GESTIÓN DEL CONOCIMIENTO Y LA INNOVACIÓN</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ACIÓN"/>
      <sheetName val="RESUMEN PLAN POR EJES TEMÁTICOS"/>
      <sheetName val="PLAN DE ACCIÓN 2020"/>
      <sheetName val="Graficos"/>
      <sheetName val="Hoja1"/>
      <sheetName val="TABLA"/>
      <sheetName val="ALI"/>
      <sheetName val="COM"/>
      <sheetName val="CIG"/>
      <sheetName val="DIS"/>
      <sheetName val="EDI"/>
      <sheetName val="FIN"/>
      <sheetName val="FOR"/>
      <sheetName val="GB"/>
      <sheetName val="GM"/>
      <sheetName val="GD"/>
      <sheetName val="INF"/>
      <sheetName val="INV"/>
      <sheetName val="ORG"/>
      <sheetName val="PLA"/>
      <sheetName val="SC"/>
      <sheetName val="TH"/>
      <sheetName val="TI"/>
      <sheetName val="PLAN ANUAL DE ADQUISICIONES"/>
      <sheetName val="PLAN DE SEGURIDAD Y PRIVACIDAD "/>
      <sheetName val="PAAC"/>
      <sheetName val="Listas desplegab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2">
          <cell r="H2" t="str">
            <v>GESTIÓN DEL CONOCIMIENTO Y LA INNOVACIÓN</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s>
    <sheetDataSet>
      <sheetData sheetId="0"/>
      <sheetData sheetId="1">
        <row r="19">
          <cell r="B19" t="str">
            <v>MODIFICACIÓN PRESUPUESTAL (CAMBIOS EN EL MONTO ASIGNADO AL PROCESO)</v>
          </cell>
        </row>
        <row r="54">
          <cell r="B54" t="str">
            <v>RETIRAR</v>
          </cell>
        </row>
        <row r="55">
          <cell r="B55" t="str">
            <v>AJUSTAR</v>
          </cell>
        </row>
        <row r="56">
          <cell r="B56" t="str">
            <v xml:space="preserve">FINALIZAR </v>
          </cell>
        </row>
        <row r="57">
          <cell r="B57" t="str">
            <v>INCLUIR</v>
          </cell>
        </row>
      </sheetData>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ón Anual - Integrad"/>
    </sheetNames>
    <definedNames>
      <definedName name="Hoja11.PINAR"/>
      <definedName name="Hoja12.PIC"/>
      <definedName name="Hoja13.Plan_de_Incentivos"/>
      <definedName name="Hoja14.PSST"/>
      <definedName name="Hoja15.PETH"/>
      <definedName name="Hoja16.Plan_de_Vacantes"/>
      <definedName name="Hoja17.Integración_PAA"/>
      <definedName name="Hoja18.Plan_de_Previsión"/>
      <definedName name="Hoja19.PETI"/>
      <definedName name="Hoja2.PAAC"/>
      <definedName name="Hoja20.Seguridad_de_Información"/>
      <definedName name="Hoja21.Tratamiento_de_riesgos"/>
      <definedName name="Hoja4.Plan_de_Acción_Anual_2019"/>
    </defined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desplegables"/>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desplegables"/>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gración_PAA"/>
      <sheetName val="Plan_de_Acción_Anual_2019"/>
      <sheetName val="PINAR"/>
      <sheetName val="PETH"/>
      <sheetName val="Plan_de_Vacantes"/>
      <sheetName val="Plan_de_Previsión"/>
      <sheetName val="PIC"/>
      <sheetName val="Plan_de_Incentivos"/>
      <sheetName val="PSST"/>
      <sheetName val="PETI"/>
      <sheetName val="PAAC"/>
      <sheetName val="Tratamiento_de_riesgos"/>
      <sheetName val="Seguridad_de_Información"/>
      <sheetName val="Contexto"/>
      <sheetName val="PIGA"/>
      <sheetName val="Riesgos"/>
      <sheetName val="Trámites"/>
      <sheetName val="Rendición_de_Cuentas"/>
      <sheetName val="Transparencia"/>
      <sheetName val="Atención_al_Ciudadano"/>
      <sheetName val="Otras"/>
      <sheetName val="Plan%20de%20Acción%20Anual%20-%"/>
    </sheetNames>
    <definedNames>
      <definedName name="Hoja17.Integración_PAA"/>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ishi" refreshedDate="44042.711700694446" createdVersion="6" refreshedVersion="6" minRefreshableVersion="3" recordCount="134" xr:uid="{00000000-000A-0000-FFFF-FFFF00000000}">
  <cacheSource type="worksheet">
    <worksheetSource ref="A4:Z129" sheet="Plan de acción 2020"/>
  </cacheSource>
  <cacheFields count="46">
    <cacheField name="DIMENSIÓN MIPG" numFmtId="0">
      <sharedItems/>
    </cacheField>
    <cacheField name="POLÍTICA" numFmtId="0">
      <sharedItems containsBlank="1"/>
    </cacheField>
    <cacheField name="OBJETIVOS ESTRATÉGICOS" numFmtId="0">
      <sharedItems/>
    </cacheField>
    <cacheField name="TIPO DE PROCESO" numFmtId="0">
      <sharedItems count="4">
        <s v="TRANSVERSAL"/>
        <s v="MISIONAL"/>
        <s v="EVALUACIÓN"/>
        <s v="ESTRATÉGICO"/>
      </sharedItems>
    </cacheField>
    <cacheField name="PROCESO" numFmtId="0">
      <sharedItems count="19">
        <s v="ADQUISICIONES"/>
        <s v="ALIANZAS"/>
        <s v="COMUNICACIONES"/>
        <s v="CONTROL INTERNO DE GESTIÓN"/>
        <s v="DISCIPLINARIO"/>
        <s v="EDITORIAL"/>
        <s v="FINANCIERO"/>
        <s v="FORMACIÓN"/>
        <s v="GESTIÓN DE BIBLIOTECAS"/>
        <s v="GESTIÓN DE MUSEOS"/>
        <s v="GESTIÓN DOCUMENTAL"/>
        <s v="INFRAESTRUCTURA"/>
        <s v="INVESTIGACIÓN"/>
        <s v="MEDICIÓN"/>
        <s v="ORGANIZACIÓN"/>
        <s v="PLANEACIÓN "/>
        <s v="SERVICIO AL CIUDADANO"/>
        <s v="TALENTO HUMANO"/>
        <s v="TECNOLOGÍAS DE LA INFORMACIÓN"/>
      </sharedItems>
    </cacheField>
    <cacheField name="PLANES SUBSIDIARIOS DEL DECRETO 612 DE 2018" numFmtId="0">
      <sharedItems count="16">
        <s v="PLAN ANTICORRUPCIÓN Y DE ATENCIÓN AL CIUDADANO"/>
        <s v="PLANES MISIONALES"/>
        <s v="NO APLICA"/>
        <s v="PLAN ANUAL DE ADQUISICIONES"/>
        <s v="PLAN INSTITUCIONAL DE ARCHIVOS DE LA ENTIDAD - PINAR"/>
        <s v="PLAN DE CONSERVACIÓN"/>
        <s v="PLAN DE GASTO PÚBLICO"/>
        <s v="PLAN DE AUSTERIDAD Y GESTIÓN AMBIENTAL"/>
        <s v="PLAN ESTRATÉGICO DE TALENTO HUMANO"/>
        <s v="PLAN INSTITUCIONAL DE CAPACITACIÓN"/>
        <s v="PLAN DE INCENTIVOS INSTITUCIONALES"/>
        <s v="PLAN DE TRABAJO ANUAL EN SEGURIDAD Y SALUD EN EL TRABAJO"/>
        <s v="PLAN ESTRATÉGICO DE TECNOLOGÍAS DE LA INFORMACIÓN Y LAS COMUNICACIONES ¬ PETI"/>
        <s v="PLAN DE TRATAMIENTO DE RIESGOS DE SEGURIDAD Y PRIVACIDAD DE LA INFORMACIÓN"/>
        <s v="PLAN DE SEGURIDAD Y PRIVACIDAD DE LA INFORMACIÓN"/>
        <s v="PRESERVACIÓN DIGITAL"/>
      </sharedItems>
    </cacheField>
    <cacheField name="PLANES SUBSIDIARIOS DEL DECRETO 612 DE 2018 (2)" numFmtId="0">
      <sharedItems/>
    </cacheField>
    <cacheField name="OTROS PLANES " numFmtId="0">
      <sharedItems/>
    </cacheField>
    <cacheField name="COMPONENTE PAAC _x000a_(SI APLICA)" numFmtId="0">
      <sharedItems count="7">
        <s v="PAAC - COMPONENTE 6: INICIATIVAS ADICIONALES"/>
        <s v="NO APLICA"/>
        <s v="PAAC - COMPONENTE 5: TRANSPARENCIA Y ACCESO DE LA INFORMACIÓN"/>
        <s v="PAAC - COMPONENTE 1: GESTIÓN DEL RIESGO DE CORRUPCIÓN - MAPA DE RIESGOS DE CORRUPCIÓN"/>
        <s v="PAAC - COMPONENTE 2: RACIONALIZACIÓN DE TRÁMITES"/>
        <s v="PAAC - COMPONENTE 4: ATENCIÓN AL CIUDADANO"/>
        <s v="PAAC - COMPONENTE 3: RENDICIÓN DE CUENTAS"/>
      </sharedItems>
    </cacheField>
    <cacheField name="SUBCOMPONENTE/RUTA PAAC _x000a_(SI APLICA)" numFmtId="0">
      <sharedItems count="20">
        <s v="6.1 INICIATIVAS ADICIONALES"/>
        <s v="NO APLICA"/>
        <s v="5.1  LINEAMIENTOS DE TRANSPARENCIA ACTIVA"/>
        <s v="5.3 ELABORACIÓN DE LOS INSTRUMENTOS DE GESTIÓN DE LA INFORMACIÓN"/>
        <s v="1.3 CONSULTA Y DIVULGACIÓN"/>
        <s v="1.5. SEGUIMIENTO"/>
        <s v="2.1"/>
        <s v="4.5 RELACIÓN CON EL CIUDADANO"/>
        <s v="5.3 ELABORACIÓN LOS INSTRUMENTOS DE GESTIÓN DE LA INFORMACIÓN"/>
        <s v="5.5 MONITOREO  DEL ACCESO A LA INFORMACIÓN PÚBLICA"/>
        <s v="1.1 POLÍTICA DE ADMINISTRACIÓN DE RIESGOS"/>
        <s v="1.2 CONSTRUCCIÓN DEL MAPA DE RIESGOS DE CORRUPCIÓN"/>
        <s v="3.1. INFORMACIÓN"/>
        <s v="3.3 RESPONSABILIDAD"/>
        <s v="3.2 DIÁLOGO DE DOBLE VÍA CON LA CIUDADANÍA Y SUS ORGANIZACIONES"/>
        <s v="5.2. LINEAMIENTOS DE TRANSPARENCIA PASIVA"/>
        <s v="4.3 TALENTO HUMANO"/>
        <s v="4.2. FORTALECIMIENTO DE LOS CANALES DE ATENCIÓN"/>
        <s v="4.1 ESTRUCTURA ADMINISTRATIVA Y DIRECCIONAMIENTO ESTRATÉGICO"/>
        <s v="4.4 NORMATIVO Y PROCEDIMENTAL"/>
      </sharedItems>
    </cacheField>
    <cacheField name="SEDE" numFmtId="0">
      <sharedItems/>
    </cacheField>
    <cacheField name="CONSECUTIVO DE META" numFmtId="0">
      <sharedItems containsSemiMixedTypes="0" containsString="0" containsNumber="1" containsInteger="1" minValue="1" maxValue="134"/>
    </cacheField>
    <cacheField name="CLASIFICACIÓN TEMÁTICA" numFmtId="0">
      <sharedItems/>
    </cacheField>
    <cacheField name="ACCIONES" numFmtId="0">
      <sharedItems longText="1"/>
    </cacheField>
    <cacheField name=" META" numFmtId="0">
      <sharedItems containsMixedTypes="1" containsNumber="1" minValue="0.9" maxValue="2335"/>
    </cacheField>
    <cacheField name="LÍNEA BASE" numFmtId="0">
      <sharedItems containsMixedTypes="1" containsNumber="1" containsInteger="1" minValue="0" maxValue="3000" longText="1"/>
    </cacheField>
    <cacheField name="JUSTIFICACIÓN DE LA META" numFmtId="0">
      <sharedItems longText="1"/>
    </cacheField>
    <cacheField name="ACTIVIDADES PRINCIPALES REQUERIDAS PARA ALCANZAR LA META" numFmtId="0">
      <sharedItems longText="1"/>
    </cacheField>
    <cacheField name="FECHA DE INICIO_x000a_de/mm/yaaa" numFmtId="14">
      <sharedItems containsSemiMixedTypes="0" containsNonDate="0" containsDate="1" containsString="0" minDate="2019-08-15T00:00:00" maxDate="2020-10-11T00:00:00"/>
    </cacheField>
    <cacheField name="FECHA DE ENTREGA DE META O PRODUCTO_x000a_de/mm/aaaa" numFmtId="14">
      <sharedItems containsDate="1" containsMixedTypes="1" minDate="2019-12-27T00:00:00" maxDate="2021-01-01T00:00:00"/>
    </cacheField>
    <cacheField name="ENTREGABLES PRIMER TRIMESTRE" numFmtId="0">
      <sharedItems longText="1"/>
    </cacheField>
    <cacheField name="ENTREGABLES SEGUNDO TRIMESTRE" numFmtId="0">
      <sharedItems longText="1"/>
    </cacheField>
    <cacheField name="ENTREGABLES TERCER TRIMESTRE" numFmtId="0">
      <sharedItems longText="1"/>
    </cacheField>
    <cacheField name="ENTREGABLES CUARTO TRIMESTRE" numFmtId="0">
      <sharedItems longText="1"/>
    </cacheField>
    <cacheField name="META REGISTRADA A NIVEL SECTORIAL O DE PLAN " numFmtId="0">
      <sharedItems/>
    </cacheField>
    <cacheField name="META REGISTRADA EN PROYECTOS DE INVERSIÓN" numFmtId="0">
      <sharedItems/>
    </cacheField>
    <cacheField name="CARGO / ROL DEL RESPONSABLE" numFmtId="0">
      <sharedItems/>
    </cacheField>
    <cacheField name="VALOR PROGRAMADO SEGÚN PLAN DE ADQUISICIONES PRESUPUESTO DE INVERSIÓN" numFmtId="0">
      <sharedItems containsBlank="1" containsMixedTypes="1" containsNumber="1" containsInteger="1" minValue="0" maxValue="2000764905"/>
    </cacheField>
    <cacheField name="VALOR PROGRAMADO SEGÚN PLAN DE ADQUISICIONES PRESUPUESTO DE FUNCIONAMIENTO" numFmtId="0">
      <sharedItems containsString="0" containsBlank="1" containsNumber="1" containsInteger="1" minValue="0" maxValue="1539808024"/>
    </cacheField>
    <cacheField name="VALOR DISTRIBUIDO EN TRANSFERENCIAS_x000a_(ESTE VALOR INFORMATIVO NO SE VERÁ EN VERSIÓN PUBLICABLE DEL PLAN EN TANTO LOS RECURSOS NO SEAN LIBERADOS)" numFmtId="0">
      <sharedItems containsString="0" containsBlank="1" containsNumber="1" containsInteger="1" minValue="0" maxValue="268496234"/>
    </cacheField>
    <cacheField name="VALOR TOTAL" numFmtId="0">
      <sharedItems containsBlank="1" containsMixedTypes="1" containsNumber="1" containsInteger="1" minValue="0" maxValue="2054793197"/>
    </cacheField>
    <cacheField name="ENTREGABLES PRIMER TRIMESTRE2" numFmtId="0">
      <sharedItems longText="1"/>
    </cacheField>
    <cacheField name="ACTIVIDADES REALIZADAS PRIMER TRIMESTRE" numFmtId="0">
      <sharedItems longText="1"/>
    </cacheField>
    <cacheField name="PORCENTAJE DE AVANCE SOBRE LAS ACTIVIDADES TRIMESTRALES" numFmtId="0">
      <sharedItems containsBlank="1" containsMixedTypes="1" containsNumber="1" minValue="0" maxValue="1"/>
    </cacheField>
    <cacheField name="PORCENTAJE DE AVANCES SOBRE EL TOTAL DE LA META" numFmtId="0">
      <sharedItems containsBlank="1" containsMixedTypes="1" containsNumber="1" minValue="0" maxValue="1"/>
    </cacheField>
    <cacheField name="EVIDENCIAS" numFmtId="0">
      <sharedItems containsBlank="1" longText="1"/>
    </cacheField>
    <cacheField name="OBSERVACIONES DE PLANEACIÓN" numFmtId="0">
      <sharedItems longText="1"/>
    </cacheField>
    <cacheField name="FECHA DE REPORTE" numFmtId="0">
      <sharedItems/>
    </cacheField>
    <cacheField name="CALIFICACIÓN" numFmtId="0">
      <sharedItems/>
    </cacheField>
    <cacheField name="ACTIVIDADES REALIZADAS SEGUNDO TRIMESTRE" numFmtId="0">
      <sharedItems longText="1"/>
    </cacheField>
    <cacheField name="PORCENTAJE DE AVANCE SOBRE LAS ACTIVIDADES TRIMESTRALES2" numFmtId="0">
      <sharedItems containsMixedTypes="1" containsNumber="1" minValue="0" maxValue="1"/>
    </cacheField>
    <cacheField name="PORCENTAJE DE AVANCES SOBRE EL TOTAL DE LA META2" numFmtId="0">
      <sharedItems containsMixedTypes="1" containsNumber="1" minValue="0" maxValue="1"/>
    </cacheField>
    <cacheField name="EVIDENCIAS2" numFmtId="0">
      <sharedItems longText="1"/>
    </cacheField>
    <cacheField name="OBSERVACIONES DE PLANEACIÓN2" numFmtId="0">
      <sharedItems longText="1"/>
    </cacheField>
    <cacheField name="CALIFICACIÓN2" numFmtId="0">
      <sharedItems count="6">
        <s v="SATISFACTORIO"/>
        <s v="INSATISFACTORIO"/>
        <s v="NO HAY ACTIVIDADES PROGRAMADAS PARA ESTE TRIMESTRE"/>
        <s v="META RETIRADA"/>
        <s v="INCONCLUSO"/>
        <s v="ALERTA"/>
      </sharedItems>
    </cacheField>
    <cacheField name="FECHA DE REPORTE2"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osé Daniel Quilaguy Bernal" refreshedDate="44073.998056597222" createdVersion="5" refreshedVersion="5" minRefreshableVersion="3" recordCount="127" xr:uid="{00000000-000A-0000-FFFF-FFFF01000000}">
  <cacheSource type="worksheet">
    <worksheetSource ref="A4:Z129" sheet="Plan de acción 2020"/>
  </cacheSource>
  <cacheFields count="56">
    <cacheField name="DIMENSIÓN MIPG" numFmtId="0">
      <sharedItems/>
    </cacheField>
    <cacheField name="POLÍTICA" numFmtId="0">
      <sharedItems/>
    </cacheField>
    <cacheField name="OBJETIVO ESTRATÉGICO" numFmtId="0">
      <sharedItems/>
    </cacheField>
    <cacheField name="TIPO DE PROCESO" numFmtId="0">
      <sharedItems/>
    </cacheField>
    <cacheField name="PROCESO" numFmtId="0">
      <sharedItems count="19">
        <s v="ADQUISICIONES"/>
        <s v="ALIANZAS"/>
        <s v="COMUNICACIONES"/>
        <s v="SEGUIMIENTO Y EVALUACIÓN"/>
        <s v="DISCIPLINARIO"/>
        <s v="EDITORIAL"/>
        <s v="FINANCIERO"/>
        <s v="FORMACIÓN"/>
        <s v="GESTIÓN DE BIBLIOTECAS"/>
        <s v="GESTIÓN DE MUSEOS"/>
        <s v="GESTIÓN DOCUMENTAL"/>
        <s v="INFRAESTRUCTURA"/>
        <s v="INVESTIGACIÓN"/>
        <s v="MEDICIÓN"/>
        <s v="ORGANIZACIÓN"/>
        <s v="PLANEACIÓN "/>
        <s v="SERVICIO AL CIUDADANO"/>
        <s v="TALENTO HUMANO"/>
        <s v="TECNOLOGÍAS DE LA INFORMACIÓN"/>
      </sharedItems>
    </cacheField>
    <cacheField name="PLANES SUBSIDIARIOS DEL DECRETO 612 DE 2018" numFmtId="0">
      <sharedItems/>
    </cacheField>
    <cacheField name="PLANES SUBSIDIARIOS DEL DECRETO 612 DE 2018 (2)" numFmtId="0">
      <sharedItems/>
    </cacheField>
    <cacheField name="OTROS PLANES " numFmtId="0">
      <sharedItems/>
    </cacheField>
    <cacheField name="SEDE" numFmtId="0">
      <sharedItems/>
    </cacheField>
    <cacheField name="CARGO / ROL DEL RESPONSABLE" numFmtId="0">
      <sharedItems/>
    </cacheField>
    <cacheField name="COMPONENTE PAAC _x000a_(SI APLICA)" numFmtId="0">
      <sharedItems/>
    </cacheField>
    <cacheField name="SUBCOMPONENTE/RUTA PAAC _x000a_(SI APLICA)" numFmtId="0">
      <sharedItems/>
    </cacheField>
    <cacheField name="CONSECUTIVO DE META" numFmtId="0">
      <sharedItems containsSemiMixedTypes="0" containsString="0" containsNumber="1" containsInteger="1" minValue="1" maxValue="134"/>
    </cacheField>
    <cacheField name="META REGISTRADA A NIVEL SECTORIAL O DE PLAN " numFmtId="0">
      <sharedItems/>
    </cacheField>
    <cacheField name="META REGISTRADA EN PROYECTOS DE INVERSIÓN" numFmtId="0">
      <sharedItems/>
    </cacheField>
    <cacheField name="CLASIFICACIÓN TEMÁTICA" numFmtId="0">
      <sharedItems/>
    </cacheField>
    <cacheField name=" META" numFmtId="0">
      <sharedItems containsMixedTypes="1" containsNumber="1" minValue="0.9" maxValue="2335"/>
    </cacheField>
    <cacheField name="JUSTIFICACIÓN DE LA META" numFmtId="0">
      <sharedItems longText="1"/>
    </cacheField>
    <cacheField name="LÍNEA BASE" numFmtId="0">
      <sharedItems containsMixedTypes="1" containsNumber="1" containsInteger="1" minValue="0" maxValue="3000" longText="1"/>
    </cacheField>
    <cacheField name="ACCIONES" numFmtId="0">
      <sharedItems longText="1"/>
    </cacheField>
    <cacheField name="ACTIVIDADES PRINCIPALES REQUERIDAS PARA ALCANZAR LA META" numFmtId="0">
      <sharedItems longText="1"/>
    </cacheField>
    <cacheField name="FECHA DE INICIO_x000a_de/mm/yaaa" numFmtId="14">
      <sharedItems containsSemiMixedTypes="0" containsNonDate="0" containsDate="1" containsString="0" minDate="2019-08-15T00:00:00" maxDate="2020-10-11T00:00:00"/>
    </cacheField>
    <cacheField name="FECHA DE ENTREGA DE META O PRODUCTO_x000a_de/mm/aaaa" numFmtId="14">
      <sharedItems containsDate="1" containsMixedTypes="1" minDate="2019-12-27T00:00:00" maxDate="2021-01-01T00:00:00"/>
    </cacheField>
    <cacheField name="VALOR PROGRAMADO SEGÚN PLAN DE ADQUISICIONES PRESUPUESTO DE INVERSIÓN" numFmtId="0">
      <sharedItems containsBlank="1" containsMixedTypes="1" containsNumber="1" containsInteger="1" minValue="0" maxValue="2000764905"/>
    </cacheField>
    <cacheField name="VALOR PROGRAMADO SEGÚN PLAN DE ADQUISICIONES PRESUPUESTO DE FUNCIONAMIENTO" numFmtId="0">
      <sharedItems containsString="0" containsBlank="1" containsNumber="1" containsInteger="1" minValue="0" maxValue="1539808024"/>
    </cacheField>
    <cacheField name="VALOR DISTRIBUIDO EN TRANSFERENCIAS_x000a_(ESTE VALOR INFORMATIVO NO SE VERÁ EN VERSIÓN PUBLICABLE DEL PLAN EN TANTO LOS RECURSOS NO SEAN LIBERADOS)" numFmtId="0">
      <sharedItems containsString="0" containsBlank="1" containsNumber="1" containsInteger="1" minValue="0" maxValue="268496234"/>
    </cacheField>
    <cacheField name="VALOR TOTAL" numFmtId="0">
      <sharedItems containsBlank="1" containsMixedTypes="1" containsNumber="1" containsInteger="1" minValue="0" maxValue="2054793197"/>
    </cacheField>
    <cacheField name="ENTREGABLES PRIMER TRIMESTRE" numFmtId="0">
      <sharedItems containsBlank="1" longText="1"/>
    </cacheField>
    <cacheField name="ENTREGABLES SEGUNDO TRIMESTRE" numFmtId="0">
      <sharedItems containsBlank="1" longText="1"/>
    </cacheField>
    <cacheField name="ENTREGABLES TERCER TRIMESTRE" numFmtId="0">
      <sharedItems containsBlank="1" longText="1"/>
    </cacheField>
    <cacheField name="ENTREGABLES CUARTO TRIMESTRE" numFmtId="0">
      <sharedItems containsBlank="1" longText="1"/>
    </cacheField>
    <cacheField name="CANTIDAD TRIMESTRE 1" numFmtId="171">
      <sharedItems containsString="0" containsBlank="1" containsNumber="1" containsInteger="1" minValue="1" maxValue="8333"/>
    </cacheField>
    <cacheField name="CANTIDAD TRIMESTRE 2" numFmtId="171">
      <sharedItems containsString="0" containsBlank="1" containsNumber="1" containsInteger="1" minValue="1" maxValue="8333"/>
    </cacheField>
    <cacheField name="CANTIDAD TRIMESTRE 3" numFmtId="171">
      <sharedItems containsString="0" containsBlank="1" containsNumber="1" containsInteger="1" minValue="1" maxValue="8333"/>
    </cacheField>
    <cacheField name="CANTIDAD TRIMESTRE 4" numFmtId="171">
      <sharedItems containsString="0" containsBlank="1" containsNumber="1" containsInteger="1" minValue="1" maxValue="8333"/>
    </cacheField>
    <cacheField name="Trimestre 1" numFmtId="1">
      <sharedItems containsString="0" containsBlank="1" containsNumber="1" minValue="0" maxValue="2235"/>
    </cacheField>
    <cacheField name="Trimestre 2" numFmtId="1">
      <sharedItems containsString="0" containsBlank="1" containsNumber="1" minValue="0" maxValue="65"/>
    </cacheField>
    <cacheField name="Trimestre 3" numFmtId="1">
      <sharedItems containsNonDate="0" containsString="0" containsBlank="1"/>
    </cacheField>
    <cacheField name="Trimestre 4" numFmtId="1">
      <sharedItems containsNonDate="0" containsString="0" containsBlank="1"/>
    </cacheField>
    <cacheField name="Evidencias T1" numFmtId="0">
      <sharedItems containsNonDate="0" containsString="0" containsBlank="1"/>
    </cacheField>
    <cacheField name="Evidencias T2" numFmtId="0">
      <sharedItems containsNonDate="0" containsString="0" containsBlank="1"/>
    </cacheField>
    <cacheField name="Evidencias T3" numFmtId="0">
      <sharedItems containsNonDate="0" containsString="0" containsBlank="1"/>
    </cacheField>
    <cacheField name="Evidencias T4" numFmtId="0">
      <sharedItems containsNonDate="0" containsString="0" containsBlank="1"/>
    </cacheField>
    <cacheField name="PROGRAMADO ACUMULADO Q1" numFmtId="10">
      <sharedItems containsSemiMixedTypes="0" containsString="0" containsNumber="1" minValue="0" maxValue="7.874015748031496E-3"/>
    </cacheField>
    <cacheField name="PROGRAMADO ACUMULADO Q2" numFmtId="10">
      <sharedItems containsSemiMixedTypes="0" containsString="0" containsNumber="1" minValue="0" maxValue="7.874015748031496E-3"/>
    </cacheField>
    <cacheField name="PROGRAMADO ACUMULADO Q3" numFmtId="10">
      <sharedItems containsSemiMixedTypes="0" containsString="0" containsNumber="1" minValue="0" maxValue="7.874015748031496E-3"/>
    </cacheField>
    <cacheField name="PROGRAMADO ACUMULADO Q4" numFmtId="10">
      <sharedItems containsSemiMixedTypes="0" containsString="0" containsNumber="1" minValue="7.874015748031496E-3" maxValue="7.874015748031496E-3"/>
    </cacheField>
    <cacheField name="PONDERADO POR TRIMESTRE" numFmtId="10">
      <sharedItems containsSemiMixedTypes="0" containsString="0" containsNumber="1" minValue="1.968503937007874E-3" maxValue="7.874015748031496E-3"/>
    </cacheField>
    <cacheField name="Avance acumulado T1" numFmtId="10">
      <sharedItems containsSemiMixedTypes="0" containsString="0" containsNumber="1" minValue="0" maxValue="7.874015748031496E-3"/>
    </cacheField>
    <cacheField name="Avance acumulado T2" numFmtId="10">
      <sharedItems containsSemiMixedTypes="0" containsString="0" containsNumber="1" minValue="0" maxValue="7.874015748031496E-3"/>
    </cacheField>
    <cacheField name="Avance acumulado T3" numFmtId="10">
      <sharedItems containsSemiMixedTypes="0" containsString="0" containsNumber="1" minValue="0" maxValue="7.874015748031496E-3"/>
    </cacheField>
    <cacheField name="Avance acumulado T4" numFmtId="10">
      <sharedItems containsSemiMixedTypes="0" containsString="0" containsNumber="1" minValue="0" maxValue="7.874015748031496E-3"/>
    </cacheField>
    <cacheField name="Eficacia T1" numFmtId="168">
      <sharedItems containsMixedTypes="1" containsNumber="1" minValue="0" maxValue="1"/>
    </cacheField>
    <cacheField name="Eficacia T2" numFmtId="168">
      <sharedItems containsMixedTypes="1" containsNumber="1" minValue="0" maxValue="1"/>
    </cacheField>
    <cacheField name="Eficacia T3" numFmtId="168">
      <sharedItems containsMixedTypes="1" containsNumber="1" minValue="0" maxValue="1"/>
    </cacheField>
    <cacheField name="Eficacia T4" numFmtId="168">
      <sharedItems containsSemiMixedTypes="0" containsString="0" containsNumber="1" minValue="0" maxValue="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ishi" refreshedDate="44144.561925578702" createdVersion="6" refreshedVersion="6" minRefreshableVersion="3" recordCount="127" xr:uid="{181CE99C-B704-454A-8187-6A4141E571D8}">
  <cacheSource type="worksheet">
    <worksheetSource ref="A4:Z131" sheet="Plan de acción 2020"/>
  </cacheSource>
  <cacheFields count="60">
    <cacheField name="DIMENSIÓN MIPG" numFmtId="0">
      <sharedItems/>
    </cacheField>
    <cacheField name="POLÍTICA" numFmtId="0">
      <sharedItems/>
    </cacheField>
    <cacheField name="OBJETIVO ESTRATÉGICO" numFmtId="0">
      <sharedItems/>
    </cacheField>
    <cacheField name="TIPO DE PROCESO" numFmtId="0">
      <sharedItems count="4">
        <s v="TRANSVERSAL"/>
        <s v="MISIONAL"/>
        <s v="EVALUACIÓN"/>
        <s v="ESTRATÉGICO"/>
      </sharedItems>
    </cacheField>
    <cacheField name="PROCESO" numFmtId="0">
      <sharedItems count="19">
        <s v="ADQUISICIONES"/>
        <s v="ALIANZAS"/>
        <s v="COMUNICACIONES"/>
        <s v="SEGUIMIENTO Y EVALUACIÓN"/>
        <s v="DISCIPLINARIO"/>
        <s v="EDITORIAL"/>
        <s v="FINANCIERO"/>
        <s v="FORMACIÓN"/>
        <s v="GESTIÓN DE BIBLIOTECAS"/>
        <s v="GESTIÓN DE MUSEOS"/>
        <s v="GESTIÓN DOCUMENTAL"/>
        <s v="INFRAESTRUCTURA"/>
        <s v="INVESTIGACIÓN"/>
        <s v="MEDICIÓN"/>
        <s v="ORGANIZACIÓN"/>
        <s v="PLANEACIÓN "/>
        <s v="SERVICIO AL CIUDADANO"/>
        <s v="TALENTO HUMANO"/>
        <s v="TECNOLOGÍAS DE LA INFORMACIÓN"/>
      </sharedItems>
    </cacheField>
    <cacheField name="PLANES SUBSIDIARIOS DEL DECRETO 612 DE 2018" numFmtId="0">
      <sharedItems/>
    </cacheField>
    <cacheField name="PLANES SUBSIDIARIOS DEL DECRETO 612 DE 2018 (2)" numFmtId="0">
      <sharedItems/>
    </cacheField>
    <cacheField name="OTROS PLANES " numFmtId="0">
      <sharedItems/>
    </cacheField>
    <cacheField name="SEDE" numFmtId="0">
      <sharedItems/>
    </cacheField>
    <cacheField name="CARGO / ROL DEL RESPONSABLE" numFmtId="0">
      <sharedItems/>
    </cacheField>
    <cacheField name="COMPONENTE PAAC _x000a_(SI APLICA)" numFmtId="0">
      <sharedItems/>
    </cacheField>
    <cacheField name="SUBCOMPONENTE/RUTA PAAC _x000a_(SI APLICA)" numFmtId="0">
      <sharedItems/>
    </cacheField>
    <cacheField name="CONSECUTIVO DE META" numFmtId="0">
      <sharedItems containsSemiMixedTypes="0" containsString="0" containsNumber="1" containsInteger="1" minValue="1" maxValue="136"/>
    </cacheField>
    <cacheField name="META REGISTRADA A NIVEL SECTORIAL O DE PLAN " numFmtId="0">
      <sharedItems/>
    </cacheField>
    <cacheField name="META REGISTRADA EN PROYECTOS DE INVERSIÓN" numFmtId="0">
      <sharedItems/>
    </cacheField>
    <cacheField name="CLASIFICACIÓN TEMÁTICA" numFmtId="0">
      <sharedItems/>
    </cacheField>
    <cacheField name=" META" numFmtId="0">
      <sharedItems containsMixedTypes="1" containsNumber="1" minValue="0.9" maxValue="2335" count="35">
        <n v="2"/>
        <n v="1"/>
        <n v="5"/>
        <n v="14"/>
        <n v="12"/>
        <n v="65"/>
        <n v="60"/>
        <n v="4"/>
        <n v="3"/>
        <n v="8"/>
        <n v="103"/>
        <n v="200"/>
        <n v="490"/>
        <n v="130"/>
        <n v="13"/>
        <n v="370"/>
        <n v="756"/>
        <n v="1148"/>
        <s v="5% FALTAN DE INVENTARIO DE LOS ARTÍCULOS DE  LAS MISCELÁNEAS DEL ARCHIVO HELCÍAS MARTÁN GÓNGORA"/>
        <n v="1296"/>
        <s v="- 266 ARTÍCULOS_x000a_- 100% DE TRABAJOS DE GRADO ENTREGADOS QUE DISPONGAN DE LA AUTORIZACIÓN"/>
        <n v="2335"/>
        <n v="644"/>
        <n v="0.9"/>
        <n v="40"/>
        <n v="500"/>
        <n v="30"/>
        <n v="24"/>
        <n v="7"/>
        <n v="19"/>
        <n v="29"/>
        <n v="6"/>
        <n v="32"/>
        <n v="50"/>
        <n v="1370"/>
      </sharedItems>
    </cacheField>
    <cacheField name="ACCIONES" numFmtId="0">
      <sharedItems count="127" longText="1">
        <s v="REALIZAR ACTIVIDADES DE SOCIALIZACIÓN SOBRE LA IMPORTANCIA Y RESPONSABILIDADES QUE IMPLICAN EL EJERCICIO DE LA SUPERVISIÓN Y EL APOYO A LA MISMA."/>
        <s v="DOCUMENTAR LA POLÍTICA DE INTERNACIONALIZACIÓN"/>
        <s v="REALIZAR PROYECTOS Y PRODUCTOS  COMO RESULTADO DE LA SUSCRIPCIÓN DE CONVENIOS"/>
        <s v=" REALIZAR LA DOCUMENTACIÓN REQUERIDA PARA EL DESARROLLO DEL PROCESO DE ALIANZAS"/>
        <s v="REALIZAR SOCIALIZACIÓN DE ESTRATEGIAS PARA ACCEDER A BECAS "/>
        <s v="DIVULGAR Y/O DAR CUBRIMIENTO OPORTUNAMENTE  A LAS ACTIVIDADES PLANEADAS POR EL ICC DURANTE EL AÑO 2020"/>
        <s v="REALIZAR ACTIVIDADES DE DIVULGACIÓN A NIVEL INTERNO Y EXTERNO RELACIONADAS CON LAS LÍNEAS DE INVESTIGACIÓN Y EL SELLO EDITORIAL DEL ICC"/>
        <s v="CREAR CONTENIDO MODERNO Y DINÁMICO PARA LLEGAR A OTROS PÚBLICOS CON LA INFORMACIÓN DEL ICC"/>
        <s v="DIVULGAR EN LA PÁGINA WEB DEL ICC LA PARRILLA DE PROGRAMACIÓN DE LA EMISORA CYC RADIO"/>
        <s v="CREAR DOS PROYECTOS RADIALES REALIZADOS DE CARÁCTER INVESTIGATIVO Y DOCENTE. "/>
        <s v="DIVULGAR LOS EVENTOS, PLANES Y PROGRAMAS QUE SE ADELANTAN EN EL ICC USANDO LOS CANALES DE COMUNICACIÓN INTERNA ( INTRANET, CARTELERAS, CORREO INTERNO)."/>
        <s v="REALIZAR SEGUIMIENTOS TRIMESTRALES AL CUMPLIMIENTO DEL ESQUEMA DE PUBLICACIÓN VIGENTE"/>
        <s v="ACTUALIZAR DEL ESQUEMA DE PUBLICACIÓN"/>
        <s v="REALIZAR REPORTES DE SEGUIMIENTO CUATRIMESTRAL AL MAPA DE RIESGOS DE CORRUPCIÓN PUBLICADOS EN LA PÁGINA WEB DEL INSTITUTO CARO Y CUERVO Y DIVULGARLO AL INTERIOR DE LA ENTIDAD_x000a__x000a_3 informes cuatrimestrales con los plazos: 16 de enero, 15 de mayo y 14 de septiembre de 2020"/>
        <s v="DAR APERTURA DE INDAGACIÓN Y/O INVESTIGACIÓN DISCIPLINARIA DE ACUERDO A INFORMES, QUEJAS O NOTICIAS DISCIPLINARIAS QUE LLEGUEN EN EL PERIODO"/>
        <s v="REALIZAR CAMPAÑAS DE DIVULGACIÓN TEMAS DISCIPLINARIOS "/>
        <s v="REALIZAR SOCIALIZACIÓN DE TEMAS DISCIPLINARIOS"/>
        <s v="REALIZAR EDICIÓN E IMPRESIÓN DE 8 TÍTULOS "/>
        <s v="REALIZAR EDICIÓN DE TÍTULOS DIGITALES EN FORMATO E-PUB O U-FLIP"/>
        <s v="REALIZAR REIMPRESIÓN DE  TÍTULOS APROBADOS POR EL COMITÉ EDITORIAL"/>
        <s v="ELABORAR EL PROCESO Y PROCEDIMIENTO DE  APROPIACIÓN SOCIAL DEL CONOCIMIENTO Y PATRIMONIO"/>
        <s v="INFORME MINCULTURA EJECUCIÓN PRESUPUESTAL_x000a_INFORME CÁMARA DE REPRESENTANTES_x000a_INFORME ANUAL DE LA CUENTA CGR_x000a_SIRECI_x000a_SNIES_x000a_CHIP_x000a_CONCILIACIONES RECÍPROCAS,  CUN Y DTN_x000a_DECLARACIONES E INFORMES TRIBUTARIOS Y CONTRIBUCIONES ESPECIALES_x000a_BALANZA DE PAGOS DEL BANCO DE LA REPÚBLICA_x000a_AUSTERIDAD PRESIDENCIA DE LA REPÚBLICA_x000a_INFORMES PLAN DE ACCION, SICI Y PLAN DE MEJORAMIENTO"/>
        <s v="SEGUIMIENTO A LA EJECUCIÓN PRESUPUESTAL QUE APUNTE A AUSTERIDAD EN EL GASTO"/>
        <s v="FORTALECIMIENTO DE LA EJECUCIÓN DE LOS RECURSOS DESTINADOS A GASTOS DE PERSONAL "/>
        <s v="PREPARAR Y RECIBIR LA VISITA DE PARES, PARA OBTENER LA RENOVACIÓN DEL REGISTRO CALIFICADO MAESTRÍA EN LINGÜÍSTICA                                                                                                                           "/>
        <s v="REALIZAR EL INFORME DE COMPILACIÓN Y ANÁLISIS DE EVALUACIONES DE ESTUDIANTES PARA RENOVACIÓN DE MAESTRÍA EN ESTUDIOS EDITORIALES                                                                                             "/>
        <s v="REALIZAR EL INFORME DE COMPILACIÓN Y ANÁLISIS DE EVALUACIONES DE ESTUDIANTES PARA RENOVACIÓN DE MAESTRÍA DE ESPAÑOL COMO LENGUA EXTRANJERA         "/>
        <s v="REDACTAR EL PRIMER DOCUMENTO DE AUTOEVALUACIÓN PARA RENOVACIÓN DE REGISTRO CALIFICADO  MAESTRÍA EN ESCRITURA CREATIVA "/>
        <s v="REALIZAR INFORME PARA APRECIACIÓN DE CONDICIONES INICIALES (DE PROGRAMA) PARA ACREDITACIÓN  MAESTRÍA EN LITERATURA Y CULTURA "/>
        <s v="REALIZAR LAS III JORNADAS INTERNACIONALES DE INVESTIGACIÓN LINGÜÍSTICA JOSÉ JOAQUÍN MONTES GIRALDO."/>
        <s v="PUBLICACIÓN DE LA POLÍTICA "/>
        <s v="PUBLICAR LA POLÍTICA "/>
        <s v="REALIZAR ANTE EL MEN LOS TRÁMITES NECESARIOS PARA CAMBIAR LA PERIODICIDAD DE LA MAESTRÍA EN LIGUISTICA DE UN PROGRAMA BIENAL A UN PROGRAMA ANUAL"/>
        <s v="OFRECER CUPOS  EN DIPLOMADOS Y CURSOS PRESENCIALES Y VIRTUALES  ASOCIADOS A LA SUBDIRECCIÓN ACADÉMICA "/>
        <s v="GESTIONAR EN LA PLATAFORMA SUIT LA INFORMACIÓN NECESARIA PARA ACTUALIZAR LOS TRÁMITES SUSCRITOS POR EL  INSTITUTO CARO Y CUERVO"/>
        <s v="REALIZAR ADQUISICIÓN DE TÍTULOS NUEVOS "/>
        <s v="REALIZAR SUSCRIPCIÓN A TÍTULOS DE REVISTAS ACADÉMICAS  (ANUAL)"/>
        <s v="RENOVAR SUSCRIPCIÓN A BASES DE DATOS  ACADÉMICAS  "/>
        <s v="RENOVAR LA HERRAMIENTA BIBLIOTECARIA ARMARC Y TOOL KIT RDA"/>
        <s v="CLASIFICAR Y CATALOGAR TÍTULOS DEL MATERIAL BIBLIOGRÁFICO (NUEVO Y RETROSPECTIVO) "/>
        <s v="NORMALIZAR Y DEPURAR EN LA BASE DE DATOS BIBLIOGRÁFICA TÍTULOS RETROSPECTIVOS "/>
        <s v="ÍTEMS PREPARADOS FÍSICAMENTE - MATERIAL BIBLIOGRÁFICO "/>
        <s v="INVENTARIO REALIZADO EN EL FORMATO ESTABLECIDO DEL ARCHIVO DE HELCÍAS MARTÁN GÓNGORA"/>
        <s v="ÍTEMS DEL MATERIAL BIBLIOGRÁFICO IMPRESO (LIBROS)  EXISTENTE FORRADOS EN LA BIBLIOTECA JOSÉ MANUEL RIVAS SACCONI DEL INSTITUTO CARO Y CUERVO, CON EL FIN DE ALARGAR LA VIDA ÚTIL DEL MATERIAL IMPRESO EXISTENTE EN LAS COLECCIONES."/>
        <s v="CONTRATACIÓN DEL SERVICIO DE MANTENIMIENTO Y HOSTING DEL SISMETA BIBLIOGRÁFICO KOHA MEDIANTE EL CUAL SE ADMINISTRA LOS SERVICIOS BIBLIOTECARIOS EN LAS DOS SEDES"/>
        <s v="INCORPORAR AL REPOSITORIO INSTITUCIONAL:_x000a__x000a_- ARTÍCULOS DE LA REVISTA NOTICIAS CULTURALES_x000a_- TRABAJOS DE GRADO DE LAS TESIS DE MAESTRÍA QUE LOS ESTUDIANTES HAN AUTORIZADO PUBLICAR EN LA BIBLIOTECA DIGITAL"/>
        <s v="ETIQUETAR ÍTEMS CON RADIO FRECUENCIA  (RFID) "/>
        <s v="ADQUISICIÓN DE BANDAS DE SEGURIDAD PARA EL CONTROL DE SALIDA DE LOS LIBROS Y ASIGNACIÓN DE LAS BANDAS LOS ÍTEMS NUEVOS Y RETROSPECTIVOS PARA EVITAR EL RIESGO DE HURTO.  "/>
        <s v="AUMENTAR PORCENTAJE DE USUARIOS EN EL NIVEL SATISFECHO"/>
        <s v="REALIZAR INVESTIGACIÓN PIEZAS COLECCIONES ICC EN COLEXCOL"/>
        <s v="REALIZAR ACCIONES EN CONSERVACIÓN Y RESTAURACIÓN DE LAS COLECCIONES DEL ICC"/>
        <s v="REGISTROS EN COLEXCOL DE PIEZAS DE LAS COLECCIONES"/>
        <s v="CREAR CONTENIDOS MICROSITIO MUSEOS EN PÁGINA WEB WWW.CAROYCUERVO.GOV.CO"/>
        <s v="SENSIBILIZACIONES A LAS DIFERENTES ÁREAS Y PROCESOS  DEL INSTITUTO CARO Y CUERVO  DE ACUERDO A  LA TABLA DE RETENCIÓN DOCUMENTAL VIGENTE"/>
        <s v="REDICAR ENTREGAR Y RECIBIR COMUNICACIONES OFICIALES,  POR EL INSTITUTO CARO Y CUERVO EN SOPORTE FÍSICO, ELECTRÓNICO Y DIGITAL"/>
        <s v="ATENDER SOLICITUDES DE INFORMACIÓN EN SOPORTE ELECTRÓNICO, FÍSICO O DIGITAL QUE LOS SERVIDORES PÚBLICOS DEL ICC CUANDO LO REQUIERAN"/>
        <s v="FOLIOS DIGITALIZADOS DE LA SERIE DOCUMENTAL CONTRATOS DE LA VIGENCIA 2012 Y 2011 DEL INSTITUTO CARO Y CUERVO"/>
        <s v=" RADICAR, ENTREGAR Y RECIBIR LAS COMUNICACIONES OFICIALES  DEL ICC EN SOPORTE FÍSICO, ELECTRÓNICO Y DIGITAL"/>
        <s v="AJUSTAR FORMATO DE RECIBO Y ENTREGA DE COMUNICACIONES OFICIALES"/>
        <s v="ACTUALIZAR EL PROGRAMA DE GESTIÓN DOCUMENTAL"/>
        <s v="META 67. REALIZAR ACCIONES DE SEGURIDAD PARA LOS BIENES MUEBLES E INMUEBLES (PATRIMONIALES DE LA ENTIDAD)_x000a__x000a_1) CONTRATACIÓN DEL SERVICIO DE VIGILANCIA Y SEGURIDAD DE LAS  SEDES DEL INSTITUTO CARO Y  CUERVO._x000a_2) CONTRATACIÓN DE SEGUROS GENERALES  DE LOS BIENES._x000a_3) FUMIGACIÓN Y LAVADO DE TANQUES_x000a_4) CONTRATACIÓN DE SEGUROS GENERALES  DE LOS BIENES._x000a_5) REALIZAR LA CONTRATACIÓN PARA Y RECARGA DE EXTINTORES"/>
        <s v="META 68. REALIZAR ACCIONES DE MANTENIMIENTO Y CONSERVACIÓN DE LAS SEDES Y SUS VALORES PATRIMONIALES _x000a__x000a_1) IMPUESTOS INMUEBLES_x000a_2) SEGUROS GENERALES VEHÍCULOS_x000a_3) CONTRATO DE ASEO Y CAFETERÍA _x000a_4) REALIZAR LA CONTRATACIÓN PARA MANTENIMIENTO DE VEHÍCULOS _x000a_5) REALIZAR LA CONTRATACIÓN PARA LA ADQUISICIÓN DE FERRETERÍA Y BOMBILLERÍA _x000a_6) REALIZAR EL  MANTENIMIENTO DE LOS DESHUMIFICADORES_x000a_7) REALIZAR LA CONTRATACIÓN PARA MANTENIMIENTO DE TRACTORES"/>
        <s v="REALIZAR ACCIONES PARA GARANTIZAR EL DESPLAZAMIENTO DE LOS SERVIDORES PÚBLICOS A LA SEDE HACIENDA YERBABUENA, CON EL FIN DE DESARROLLAR SUS FUNCIONES EN DICHAS INSTALACIONES_x000a__x000a_1) REALIZAR LA CONTRATACIÓN PARA EL SUMINISTRO DE GASOLINA_x000a_2) REALIZAR LA GESTIÓN PARA EL PAGO OPORTUNO DEL SOAT _x000a_3) REALIZAR LA CONTRATACIÓN PARA LA COMPRA DE PÓLIZAS DE LOS AUTOMOTORES_x000a_4) REALIZAR LA GESTIÓN PARA EL PAGO OPORTUNO DE IMPUESTOS VEHÍCULOS_x000a_5) REALIZAR LA CONTRATACIÓN PARA EL SERVICIO DE TRANSPORTE TERRESTRE DE IDA Y REGRESO PARA LOS ESTUDIANTES, FUNCIONARIOS, CONTRATISTAS DIRECTOS E INDIRECTOS QUE PRESTAN SERVICIO EN EL  INSTITUTO CARO Y CUERVO QUE TRABAJAN EN LA SEDE DE YERBABUENA."/>
        <s v="REALIZAR ACCIONES PARA LA ADECUACIÓN DE LAS INSTALACIONES DEL INSTITUTO CARO Y CUERVO_x000a__x000a_1) CONTRATACIÓN DE UN ARQUITECTO RESTAURADO_x000a_2)REALIZAR LA CONTRATACIÓN PARA EL MANTENIMIENTO DEL ASCENSOR"/>
        <s v="REALIZAR ACCIONES PARA LA IMPLEMENTACIÓN Y EJECUCIÓN DEL CONVENIO INTERADMINISTRATIVO JARDÍN BOTÁNICO - INSTITUTO CARO Y CUERVO_x000a__x000a_1) EJECUCIÓN DEL CONVENIO INTERADMINISTRATIVO JARDÍN BOTÁNICO - INSTITUTO CARO Y CUERVO_x000a_2) SERVICIOS PROFESIONALES - URBANÍSTA SOPORTE PEMP"/>
        <s v="REALIZAR ACCIONES PARA CUMPLIR LA NORMATIVIDAD AMBIENTAL Y EL PLAN INSTITUCIONAL DE GESTIÓN AMBIENTAL_x000a__x000a_1) ELABORACIÓN DE PLAN DE USO Y AHORRO EFICIENTE DEL AGUA SEDE HACIENDA YERBBAUENA_x000a_2) COMUNICACIONES EN USO ADECUADO DE PAPEL_x000a_3) BOLETINES AMBIENTALES_x000a_4) MESAS DE TRABAJO PARA IDENTIFICACIÓN DE PRÁCTICAS SOSTENIBLES_x000a_5) CONTRATACIÓN DE UN INGENIERO AMBIENTAL_x000a_6) COMUNICACIONES Y SOCIALIZACIONES EN SEPARACIÓN DE RESIDUOS SÓLIDOS_x000a_7) COMUNICACIONES EN USO ADECUADO DE PAPEL_x000a_8) MESAS DE TRABAJO PARA IDENTIFICACIÓN DE PRÁCTICAS SOSTENIBLES_x000a_9) ESTABLECER REQUERIMIENTOS DE VIABILIDAD DE REUSO DE AGUA RESIDUAL TRATADA COLEGIO CALAZANS_x000a_10) COMUNICACIONES Y SENSIBILIZACIONES EN SEPARACIÓN DE RESIDUOS SÓLIDOS_x000a_11) COMUNICACIONES EN USO ADECUADO DE PAPEL_x000a_12) MESAS DE TRABAJO PARA IDENTIFICACIÓN DE PRÁCTICAS SOSTENIBLES_x000a_13) PARTICIPACIÓN EN PROGRAMA DE GESTIÓN AMBIENTAL &quot;ACERCAR&quot; DE LA SECRETARÍA DISTRITAL DE AMBIENTE EN TERCER Y CUARTO TRIMESTRE_x000a_14) ELABORACIÓN DE GUÍA DE COMPRAS VERDES Y SOCIALIZACIÓN PARA COMENTARIOS_x000a_15) COMUNICACIONES EN USO ADECUADO DE PAPEL_x000a_16) BOLETINES AMBIENTALES_x000a_17) MESAS DE TRABAJO PARA IDENTIFICACIÓN DE PRÁCTICAS SOSTENIBLES_x000a_18) PARTICIPACIÓN EN PROGRAMA DE GESTIÓN AMBIENTAL &quot;ACERCAR&quot; DE LA SECRETARÍA DISTRITAL DE AMBIENTE EN TERCER Y CUARTO TRIMESTRE_x000a_19) CÁLCULO DE  HUELLA DE CARBÓN EN EL CUARTO TRIMESTRE"/>
        <s v="EJECUTAR PROYECTOS DE INVESTIGACIÓN EN DESARROLLO "/>
        <s v="REGULAR LA INVESTIGACIÓN AL INTERIOR DEL INSTITUTO CARO Y CUERVO POR MEDIO DE LA CONSTRUCCIÓN DE UN REGLAMENTO PARA INVESTIGADORES Y LA CREACIÓN DE UN CUERPO COLEGIADO PARA TOMAR DECISIONES EN LOS ASPECTOS ÉTICOS DE LA INVESTIGACIÓN EN EL ICC"/>
        <s v="REALIZAR DIAGNÓSTICO Y DAR RECOMENDACIONES PARA LA ELABORACIÓN DE UNA POLÍTICA DE LA GESTIÓN DEL CONOCIMIENTO EN EL INSTITUTO CARO Y CUERVO"/>
        <s v="REALIZAR REPORTES DE MONITOREO A LOS PLANES DE MEJORAMIENTO INSCRITOS EN EL GRUPO DE PLANEACIÓN"/>
        <s v="REALIZAR ACCIONES PARA FORTALECER LA CAPACIDAD ADMINISTRATIVA DE LA ENTIDAD E IMPLEMENTAR ACCIONES DE DIVULGACIÓN PARA LA ADMINISTRACIÓN DEL RIESGO "/>
        <s v="REALIZAR ACCIONES DE SOCIALIZACIÓN AL EQUIPO MIPG EN LA POLÍTICA, METODOLOGÍA Y HERRAMIENTAS PARA LA ADMINISTRACIÓN DE RIESGOS Y LOS LINEAMIENTOS SOBRE CORRUPCIÓN"/>
        <s v="REALIZAR UNA PROPUESTA PARA LA REGULARIZACIÓN DE LA CONTRATACIÓN DE DOCENTES E INVESTIGADORES DEL INSTITUTO"/>
        <s v="CONSTRUIR Y APROBAR MAPA DE RIESGOS DE CORRUPCIÓN "/>
        <s v="PUBLICAR Y SOCIALIZAR LA MATRIZ DE RIESGOS DE CORRUPCIÓN EN PÁGINA WEB "/>
        <s v="ELABORAR LA POLÍTICA QUE SE DEBE SEGUIR PARA LOS PROCESOS JUDICIALES EN CONTRA DE LA ENTIDAD"/>
        <s v="IMPLEMENTAR Y REVISAR LAS ACCIONES APROBADAS PARA PREVENIR EL DAÑO ANTIJURÍDICO DE LA ENTIDAD"/>
        <s v="APROBAR EL ÍNDICE DE INFORMACIÓN CLASIFICADA Y RESERVADA"/>
        <s v="REALIZAR Y SOCIALIZAR EL INFORME DE GESTIÓN DE LA VIGENCIA 2019 "/>
        <s v="ACTUALIZAR Y SOCIALIZAR AUTODIAGNÓSTICO DE RENDICIÓN DE CUENTAS MIPG"/>
        <s v="REALIZAR ACCIONES DE INFORMACIÓN DIRIGIDA A:_x000a_* ESTUDIANTES DE LA ENTIDAD_x000a_* UN GRUPO DE INTERÉS MISIONAL "/>
        <s v="GENERAR PIEZAS COMUNICATIVAS PARA PUBLICAR INFORMACIÓN DE LA GESTIÓN MISIONAL A TRAVÉS DE REDES SOCIALES, PÁGINA WEB Y MICROSITIO"/>
        <s v="SUSCRIBIR PLAN DE MEJORAMIENTO, CON LOS RESULTADOS DE LA EVALUACIÓN DE LA RENDICIÓN DE CUENTAS"/>
        <s v="_x000a_ESTANDARIZAR  FORMATOS  INTERNOS DE REPORTE DE INFORMACIÓN PARA LA RENDICIÓN DE CUENTAS."/>
        <s v="SOCIALIZAR  LA EVALUACIÓN DE LA ESTRATEGIA DE RENDICIÓN DE CUENTAS"/>
        <s v="DIVULGAR ESTRATEGIA DE RENDICION DE CUENTAS PARA CONSULTA A LA CIUDADANÍA PARA LA RECOLECCION DE COMENTARIOS, AJUSTES Y SUGERENCIAS SOBRE LA MISMA."/>
        <s v="IMPLEMENTAR ACCIONES DE DIÁLOGO"/>
        <s v="REALIZAR SONDEO PARA LA PROMOCIÓN DE LA PARTICIPACIÓN EN EL PROCESO DE RENDICION DE CUENTAS PUBLICADO "/>
        <s v="DISEÑAR METODOLOGÍA DE PARTICIPACIÓN EN LOS ESPACIOS DE RENDICIÓN DE CUENTAS "/>
        <s v="ACTUALIZAR RESOLUCIÓN DE COSTOS DE REPRODUCCIÓN DE INFORMACIÓN "/>
        <s v="DOCUMENTO FINAL DE CARACTERIZACIÓN ELABORADO, PUBLICADO Y SOCIALIZADO"/>
        <s v=" METODOLOGÍA DE AUTOEVALUACIÓN PARA LOS PLANES A CARGO DEL GRUPO DE PLANEACIÓN"/>
        <s v="REALIZAR ACCIÓN PEDAGOGICA AL INTERIOR DE LA ENTIDAD SOBRE RENDICIÓN DE CUENTAS "/>
        <s v="PUBLICAR CÁPSULAS DE SERVICIO AL CIUDADANO "/>
        <s v="REALIZAR VIDEOS DE ENSEÑANZA  EN LENGUA DE SEÑAS UNA O DOS PALABRAS POR VIDEO. "/>
        <s v="REALIZAR SEGUIMIENTO , CONTROL  Y  ALARMAS TEMPRANAS  A  PETICIONES, QUEJAS  Y RECLAMOS SEMANALMENTE  A EXCEPCIÓN DEL VENCIMIENTO A LAS PETICIONES DE TRES DÍAS HÁBILES. "/>
        <s v="DISEÑAR  DOCUMENTO DE PROTOCOLO DE SERVICIO  PARA LA OFERTA INSTITUCIONAL ACTUALIZADO Y SOCIALIZADO  PARA LOGRA ARTICULACIÓN DE LOS PUNTOS DE ATENCIÓN BAJO LOS LINEAMIENTOS DEL PROGRAMA NACIONAL DE SERVICIO AL CIUDADANO"/>
        <s v="DISEÑAR DOCUMENTO DE LINEAMIENTOS PARA HACER MÁS EFICAZ LA ATENCIÓN POR EL CANAL DE CORREO ELECTRÓNICO"/>
        <s v="ACTUALIZAR EL PROCEDIMIENTO DE SERVICIO AL CIUDADANO: GESTIÓN DE PETICIONES, QUEJAS, RECLAMOS, SUGERENCIAS Y DENUNCIAS   DE ACUERDO CON LA NORMATIVIDAD VIGENTE"/>
        <s v="CONSOLIDAR EL PORTAFOLIO DE SERVICIOS INSTITUCIONALES"/>
        <s v="CAPACITAR FUNCIONARIOS"/>
        <s v="REALIZAR UNA JORNADA DE EXALTACIÓN DE FUNCIONARIOS "/>
        <s v="EJECUTAR EL PLAN DE BIENESTAR "/>
        <s v="REALIZAR CARACTERIZACIÓN DEL PERSONAL DEL ICC PARA TRABAJO REMOTO"/>
        <s v="EJECUTAR EL PLAN DE SEGURIDAD Y SALUD EN EL TRABAJO"/>
        <s v="CREACIÓN DE 3 DIPLOMADOS VIRTUALES PARA LA VIGENCIA"/>
        <s v="DISEÑAR, MAQUETA Y PLANTILLA EN MOODLE PARA LA FORMACIÓN VIRTUAL DEL ICC"/>
        <s v="GENERAR  INSCRIPCIONES DE ESTUDIANTES, COPIAS DE LA PLATAFORMA Y ENTREGA DE RESULTADSO DE ENCUESTAS"/>
        <s v="REDISEÑAR EL NUEVO PORTAL INSTITUCIONAL DEL INSTITUTO CARO Y CUERVO"/>
        <s v="DISEÑAR BASE DE DATOS RELACINAL DOCUMENTADA Y FUNCIONAL"/>
        <s v="ALINEAR LOS TRAMITES DEL INSTITUTO EN GOV.CO"/>
        <s v="CARGAR Y ADMINISTRAR  3 CORPUS NUEVOS EN LA PLATAFORMA"/>
        <s v="REDISEÑAR LA  BASE DE DATOS Y LA PÁGINA DEL SIGICC"/>
        <s v="CREAR LA BASE DE DATOS Y SITIO DEL DICCIONARIO DEL INSTITITUTO CARO Y CUERVO"/>
        <s v="CREAR SITIO WEB DEL PEMP"/>
        <s v="CREAR SITIO WEB DEL OBSERVATORIO EDITORIAL DE COLOMBIA"/>
        <s v="REALIZAR EL CAMBIO DE LOS SERVIDORES DE LA ENTIDAD POR LA NECESIDAD DEBIDO A OBSOLESCENCIA TECNOLÓGICA"/>
        <s v="REDISEÑAR LA MESA DE AYUDA ACTUAL DEL INSTITUTO CARO Y CEURVO"/>
        <s v="CONFIGURAR LAS DIRECCIONES IPV6 DEL INSTITUTO CARO Y CUERO"/>
        <s v="APROBAR EL REGISTRO DE ACTIVOS DE INFORMACIÓN"/>
        <s v="PREPARAR LA EVALUACIÓN DE LAS CONDICIONES INSTITUCIONALES PARA EL CUMPLIMIENTO DE LA ETAPA DE PRE RADICADO EN EL MARCO DEL PROCESO DE SOLICITUDES DE REGISTRO CALIFICADO INSTITUCIONAL SEGÚN LO ESTIPULADO EN EL DECRETO 1330 DE 2019                                                                                                    "/>
        <s v="PLAN DE SENSIBILIZACIÓN DEL SISTEMA DE GESTIÓN DE SEGURIDAD DE LA INFORMACIÓN (SGSI) EJECUTADO"/>
        <s v="INFORMES DE SEGUIMIENTO SOBRE LOS EVENTOS O INCIDENTES DE SEGURIDAD DE LA INFORMACIÓN REPORTADOS POR LOS USUARIOS"/>
        <s v="SEGUIMIENTO Y MONITOREO REALIZADO A LA MATRIZ DE RIESGOS DE SEGURIDAD DIGITAL E INFORMACIÓN POR DEPENDENCIA"/>
        <s v="ORGANIZACIÓN Y PRESERVACIÓN DE LAS COLECCIONES  - ARCHIVO JOSÉ MANUEL MARROQUÍN: REGISTRAR EN EL FORMATO DE INVENTARIO DETALLADO Y DESCRIPCIÓN DE LOS DOCUMENTOS CORRESPONDIENTES AL ARCHIVO HISTÓRICO JOSÉ MANUEL MARROQUÍN DE LAS CAJAS NÚMERO UNO (1) Y LA CAJA NÚMERO DOS (2) QUE CONTIENEN 1.370 FOLIOS."/>
        <s v="SUSCRIBIR CONVENIOS INTERNACIONALES"/>
        <s v="PARTICIPAR EN EVENTOS DE INTERNACIONALIZACIÓN DE LA EDUCACIÓN SUPERIOR"/>
      </sharedItems>
    </cacheField>
    <cacheField name="JUSTIFICACIÓN DE LA META" numFmtId="0">
      <sharedItems longText="1"/>
    </cacheField>
    <cacheField name="LÍNEA BASE" numFmtId="0">
      <sharedItems containsMixedTypes="1" containsNumber="1" containsInteger="1" minValue="0" maxValue="3000" longText="1"/>
    </cacheField>
    <cacheField name="ACTIVIDADES PRINCIPALES REQUERIDAS PARA ALCANZAR LA META" numFmtId="0">
      <sharedItems longText="1"/>
    </cacheField>
    <cacheField name="FECHA DE INICIO_x000a_de/mm/yaaa" numFmtId="14">
      <sharedItems containsSemiMixedTypes="0" containsNonDate="0" containsDate="1" containsString="0" minDate="2019-08-15T00:00:00" maxDate="2020-10-11T00:00:00"/>
    </cacheField>
    <cacheField name="FECHA DE ENTREGA DE META O PRODUCTO_x000a_de/mm/aaaa" numFmtId="14">
      <sharedItems containsDate="1" containsMixedTypes="1" minDate="2019-12-27T00:00:00" maxDate="2021-01-01T00:00:00"/>
    </cacheField>
    <cacheField name="VALOR PROGRAMADO SEGÚN PLAN DE ADQUISICIONES PRESUPUESTO DE INVERSIÓN" numFmtId="0">
      <sharedItems containsBlank="1" containsMixedTypes="1" containsNumber="1" containsInteger="1" minValue="0" maxValue="2000764905" count="24">
        <n v="0"/>
        <s v="VER CELDA Z6"/>
        <n v="348540092"/>
        <s v="VER CELDA Z12"/>
        <n v="177643640"/>
        <s v="VER CELDA Z24"/>
        <s v="VER CELDA Z30"/>
        <n v="2000764905"/>
        <s v="VER CELDA Z32"/>
        <n v="179500000"/>
        <s v="VER CELDA Z43"/>
        <s v="VER CELDA Z57"/>
        <s v="VER CELDA Z63"/>
        <n v="43787440"/>
        <s v="VER CELDA Z70"/>
        <n v="1347733667"/>
        <s v="VER CELDA Z76"/>
        <s v="VER CELDA Z81"/>
        <m/>
        <n v="110086400"/>
        <s v="VER CELDA Z89"/>
        <s v="VER CELDA Z103"/>
        <n v="444942468"/>
        <s v="VER CELDA Z108"/>
      </sharedItems>
    </cacheField>
    <cacheField name="VALOR PROGRAMADO SEGÚN PLAN DE ADQUISICIONES PRESUPUESTO DE FUNCIONAMIENTO" numFmtId="0">
      <sharedItems containsString="0" containsBlank="1" containsNumber="1" containsInteger="1" minValue="0" maxValue="1539808024" count="9">
        <n v="45212522"/>
        <n v="0"/>
        <n v="106755797"/>
        <n v="62028848"/>
        <n v="1539808024"/>
        <n v="96516900"/>
        <m/>
        <n v="127743921"/>
        <n v="77933988"/>
      </sharedItems>
    </cacheField>
    <cacheField name="VALOR DISTRIBUIDO EN TRANSFERENCIAS_x000a_(ESTE VALOR INFORMATIVO NO SE VERÁ EN VERSIÓN PUBLICABLE DEL PLAN EN TANTO LOS RECURSOS NO SEAN LIBERADOS)" numFmtId="0">
      <sharedItems containsString="0" containsBlank="1" containsNumber="1" containsInteger="1" minValue="0" maxValue="268496234"/>
    </cacheField>
    <cacheField name="VALOR TOTAL" numFmtId="0">
      <sharedItems containsBlank="1" containsMixedTypes="1" containsNumber="1" containsInteger="1" minValue="0" maxValue="2054793197"/>
    </cacheField>
    <cacheField name="ENTREGABLES PRIMER TRIMESTRE" numFmtId="0">
      <sharedItems containsBlank="1" longText="1"/>
    </cacheField>
    <cacheField name="ENTREGABLES SEGUNDO TRIMESTRE" numFmtId="0">
      <sharedItems containsBlank="1" longText="1"/>
    </cacheField>
    <cacheField name="ENTREGABLES TERCER TRIMESTRE" numFmtId="0">
      <sharedItems containsBlank="1" longText="1"/>
    </cacheField>
    <cacheField name="ENTREGABLES CUARTO TRIMESTRE" numFmtId="0">
      <sharedItems containsBlank="1" longText="1"/>
    </cacheField>
    <cacheField name="CANTIDAD TRIMESTRE 1" numFmtId="171">
      <sharedItems containsString="0" containsBlank="1" containsNumber="1" containsInteger="1" minValue="1" maxValue="8333"/>
    </cacheField>
    <cacheField name="CANTIDAD TRIMESTRE 2" numFmtId="171">
      <sharedItems containsString="0" containsBlank="1" containsNumber="1" containsInteger="1" minValue="1" maxValue="8333"/>
    </cacheField>
    <cacheField name="CANTIDAD TRIMESTRE 3" numFmtId="171">
      <sharedItems containsString="0" containsBlank="1" containsNumber="1" containsInteger="1" minValue="1" maxValue="8333"/>
    </cacheField>
    <cacheField name="CANTIDAD TRIMESTRE 4" numFmtId="171">
      <sharedItems containsString="0" containsBlank="1" containsNumber="1" containsInteger="1" minValue="1" maxValue="8333"/>
    </cacheField>
    <cacheField name="Trimestre 1" numFmtId="0">
      <sharedItems containsString="0" containsBlank="1" containsNumber="1" minValue="0.5" maxValue="16981"/>
    </cacheField>
    <cacheField name="Trimestre 2" numFmtId="0">
      <sharedItems containsString="0" containsBlank="1" containsNumber="1" minValue="0.7" maxValue="266"/>
    </cacheField>
    <cacheField name="Trimestre 3" numFmtId="0">
      <sharedItems containsString="0" containsBlank="1" containsNumber="1" containsInteger="1" minValue="0" maxValue="12600"/>
    </cacheField>
    <cacheField name="Trimestre 4" numFmtId="0">
      <sharedItems containsNonDate="0" containsString="0" containsBlank="1"/>
    </cacheField>
    <cacheField name="Evidencias y observaciones T1" numFmtId="0">
      <sharedItems containsBlank="1" longText="1"/>
    </cacheField>
    <cacheField name="Evidencias y observaciones T2" numFmtId="0">
      <sharedItems longText="1"/>
    </cacheField>
    <cacheField name="Evidencias y observaciones T3" numFmtId="0">
      <sharedItems containsBlank="1" longText="1"/>
    </cacheField>
    <cacheField name="Evidencias y observaciones T4" numFmtId="0">
      <sharedItems containsBlank="1"/>
    </cacheField>
    <cacheField name="PROGRAMADO ACUMULADO Q1" numFmtId="10">
      <sharedItems containsSemiMixedTypes="0" containsString="0" containsNumber="1" minValue="0" maxValue="7.874015748031496E-3"/>
    </cacheField>
    <cacheField name="PROGRAMADO ACUMULADO Q2" numFmtId="10">
      <sharedItems containsSemiMixedTypes="0" containsString="0" containsNumber="1" minValue="0" maxValue="7.874015748031496E-3"/>
    </cacheField>
    <cacheField name="PROGRAMADO ACUMULADO Q3" numFmtId="10">
      <sharedItems containsSemiMixedTypes="0" containsString="0" containsNumber="1" minValue="0" maxValue="7.874015748031496E-3"/>
    </cacheField>
    <cacheField name="PROGRAMADO ACUMULADO Q4" numFmtId="10">
      <sharedItems containsSemiMixedTypes="0" containsString="0" containsNumber="1" minValue="7.874015748031496E-3" maxValue="7.874015748031496E-3"/>
    </cacheField>
    <cacheField name="PONDERADO POR TRIMESTRE" numFmtId="10">
      <sharedItems containsSemiMixedTypes="0" containsString="0" containsNumber="1" minValue="1.968503937007874E-3" maxValue="7.874015748031496E-3"/>
    </cacheField>
    <cacheField name="Avance acumulado T1" numFmtId="10">
      <sharedItems containsSemiMixedTypes="0" containsString="0" containsNumber="1" minValue="0" maxValue="1.1811023622047244E-2"/>
    </cacheField>
    <cacheField name="Avance acumulado T2" numFmtId="10">
      <sharedItems containsSemiMixedTypes="0" containsString="0" containsNumber="1" minValue="0" maxValue="2.718996062992126E-2"/>
    </cacheField>
    <cacheField name="Avance acumulado T3" numFmtId="10">
      <sharedItems containsSemiMixedTypes="0" containsString="0" containsNumber="1" minValue="0" maxValue="2.9158464566929134E-2"/>
    </cacheField>
    <cacheField name="Avance acumulado T4" numFmtId="10">
      <sharedItems containsSemiMixedTypes="0" containsString="0" containsNumber="1" minValue="0" maxValue="2.9158464566929134E-2"/>
    </cacheField>
    <cacheField name="Eficacia acumulada T1" numFmtId="168">
      <sharedItems containsMixedTypes="1" containsNumber="1" minValue="0" maxValue="6"/>
    </cacheField>
    <cacheField name="Eficacia acumulada T2" numFmtId="168">
      <sharedItems containsMixedTypes="1" containsNumber="1" minValue="0" maxValue="6.90625"/>
    </cacheField>
    <cacheField name="Eficacia acumulada T3" numFmtId="168">
      <sharedItems containsMixedTypes="1" containsNumber="1" minValue="0" maxValue="4.9375" count="30">
        <n v="1"/>
        <n v="2"/>
        <n v="0.2"/>
        <n v="0.33333333333333331"/>
        <n v="0.125"/>
        <n v="0.75"/>
        <n v="0.25"/>
        <n v="0"/>
        <n v="1.5064935064935066"/>
        <n v="0.5"/>
        <s v=""/>
        <n v="0.8"/>
        <n v="4.9375"/>
        <n v="0.9375"/>
        <n v="0.39483870967741941"/>
        <n v="0.6418338108882522"/>
        <n v="0.64362850971922247"/>
        <n v="1.1029082774049217"/>
        <n v="0.83463035019455267"/>
        <n v="0.66666666666666663"/>
        <n v="0.84399999999999997"/>
        <n v="0.77272727272727271"/>
        <n v="0.57894736842105265"/>
        <n v="1.1832873314932597"/>
        <n v="0.85"/>
        <n v="0.56666666666666665"/>
        <n v="0.54285714285714282"/>
        <n v="0.93333333333333324"/>
        <n v="0.6"/>
        <n v="0.9"/>
      </sharedItems>
    </cacheField>
    <cacheField name="Eficacia acumulada T4" numFmtId="168">
      <sharedItems containsSemiMixedTypes="0" containsString="0" containsNumber="1" minValue="0" maxValue="3.703125"/>
    </cacheField>
    <cacheField name="Monitoreo segunda línea_x000a_T1" numFmtId="0">
      <sharedItems containsBlank="1" longText="1"/>
    </cacheField>
    <cacheField name="Monitoreo segunda línea_x000a_T2" numFmtId="0">
      <sharedItems containsBlank="1" longText="1"/>
    </cacheField>
    <cacheField name="Monitoreo segunda línea_x000a_T3" numFmtId="0">
      <sharedItems longText="1"/>
    </cacheField>
    <cacheField name="Seguimiento tercera línea"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4">
  <r>
    <s v="GESTIÓN_DEL_CONOCIMIENTO_Y_LA_INNOVACIÓN"/>
    <s v="GESTIÓN DEL CONOCIMIENTO Y LA INNOVACIÓN"/>
    <s v="F. PROPENDER POR LA EXCELENCIA ADMINISTRATIVA Y FINANCIERA. "/>
    <x v="0"/>
    <x v="0"/>
    <x v="0"/>
    <s v="PLAN DE GASTO PÚBLICO"/>
    <s v="NO APLICA"/>
    <x v="0"/>
    <x v="0"/>
    <s v="LAS DOS SEDES"/>
    <n v="1"/>
    <s v="FORTALECER LA TRANSPARENCIA DE LA EJECUCIÓN CONTRACTUAL"/>
    <s v="REALIZAR ACTIVIDADES DE SOCIALIZACIÓN SOBRE LA IMPORTANCIA Y RESPONSABILIDADES QUE IMPLICAN EL EJERCICIO DE LA SUPERVISIÓN Y EL APOYO A LA MISMA."/>
    <n v="2"/>
    <n v="0"/>
    <s v="ES NECESARIO QUE LOS SUPERVISORES Y QUIENES BRINDAN APOYO A LA SUPERVISIÓN, TOMEN CONCIENCIA DE LA IMPORTANCIA Y LA RESPONSABILIDAD QUE IMPLICA EL EJERCICIO DE ESTA LABOR."/>
    <s v="PREPARAR Y REALIZAR SOCIALIZACIÓN"/>
    <d v="2020-01-02T00:00:00"/>
    <d v="2020-12-12T00:00:00"/>
    <s v="NO HAY ACTIVIDADES PROGRAMADAS PARA ESTE TRIMESTRE"/>
    <s v="REALIZAR UNA ACCIÓN PEDAGÓGICA SOBRE LA IMPORTANCIA DE LA SUPERVISIÓN DE LA CONTRATACIÓN"/>
    <s v="NO HAY ACTIVIDADES PROGRAMADAS PARA ESTE TRIMESTRE"/>
    <s v="REALIZAR UNA ACCIÓN PEDAGÓGICA SOBRE LA IMPORTANCIA DE LA SUPERVISIÓN DE LA CONTRATACIÓN"/>
    <s v="NO"/>
    <s v="NO"/>
    <s v="COORDINADOR(A) DE GESTIÓN CONTRACTUAL"/>
    <n v="0"/>
    <n v="45212522"/>
    <n v="0"/>
    <n v="45212522"/>
    <s v="NO HAY ACTIVIDADES PROGRAMADAS PARA ESTE TRIMESTRE"/>
    <s v="NO HAY ACTIVIDADES PROGRAMADAS PARA ESTE TRIMESTRE"/>
    <n v="0"/>
    <n v="0"/>
    <s v="NO APLICA"/>
    <s v="NO APLICA PARA ESTE TRIMESTRE"/>
    <s v="EXTEMPORANEO"/>
    <s v="NO APLICA PARA ESTE TRIMESTRE"/>
    <s v="REALIZAR UNA ACCIÓN PEDAGÓGICA SOBRE LA IMPORTANCIA DE LA SUPERVISIÓN DE LA CONTRATACIÓN"/>
    <n v="1"/>
    <n v="0.5"/>
    <s v="Evidencia 1. Socialización a supervisores sobre declaración de bienes rentas y conflicto de intereses (Ley 2013 de 2019)._x000a__x000a_Evidencia 2. Socialización a Talento humano del trámite precontractual."/>
    <s v="NO HAY OBSERVACIONES"/>
    <x v="0"/>
    <m/>
  </r>
  <r>
    <s v="INFORMACIÓN_Y_COMUNICACIÓN"/>
    <s v="TRANSPARENCIA, ACCESO A LA INFORMACIÓN PÚBLICA Y LUCHA CONTRA LA CORRUPCIÓN"/>
    <s v="B. FORTALECER LA OFERTA ACADÉMICA DEL INSTITUTO CARO Y CUERVO."/>
    <x v="1"/>
    <x v="1"/>
    <x v="1"/>
    <s v="NO APLICA"/>
    <s v="NO APLICA"/>
    <x v="1"/>
    <x v="1"/>
    <s v="CASA CUERVO URISARRI"/>
    <n v="2"/>
    <s v=" REGISTRO DE INFORMACIÓN DE ESTUDIANTES EXTRANJEROS Y NACIONALES (SIRE E INTERNO)"/>
    <s v="ESTUDIANTES EXTRANJEROS E INVITADOS INTERNACIONALES Y REGISTRO INTERNO DE LOS ESTUDIANTES NACIONALES"/>
    <n v="49"/>
    <n v="45"/>
    <s v=" REPORTAR LOS EXTRANJEROS CON LOS CUALES TIENEN ALGUNA RELACIÓN SEA CONTRACTUAL, DE COOPERACIÓN, ACADÉMICA Y EN GENERAL"/>
    <s v="LEVANTAMIENTO DE LA INFORMACIÓN DE ESTUDIANTES Y  ACADÉMICOS INTERNACIONALES , REGISTRAR EN EL SISTEMA DE INFORMACIÓN PARA EL REGISTRO DE LA INFORMACIÓN Y ACTUALIZACIÓN BASE DE BATOS DE MOVILIDAD."/>
    <d v="2020-01-01T00:00:00"/>
    <d v="2020-12-12T00:00:00"/>
    <s v="10 PERSONAS REGISTRADOS- LEVANTAMIENTO DE LA INFORMACIÓN DE ESTUDIANTES Y  ACADÉMICOS INTERNACIONALES , REGISTRO EN EL SISTEMA DE INFORMACIÓN  DE LA INFORMACIÓN Y ACTUALIZACIÓN BASE DE BATOS DE MOVILIDAD."/>
    <s v="16 PERSONAS REGISTRADOS - LEVANTAMIENTO DE LA INFORMACIÓN DE ESTUDIANTES Y  ACADÉMICOS INTERNACIONALES , REGISTRO EN EL SISTEMA DE INFORMACIÓN PARA EL REGISTRO DE LA INFORMACIÓN Y ACTUALIZACIÓN BASE DE BATOS DE MOVILIDAD."/>
    <s v="20 INVITADOS REGISTRADOS- LEVANTAMIENTO DE LA INFORMACIÓN DE ESTUDIANTES Y  ACADÉMICOS INTERNACIONALES , REGISTRO EN EL SISTEMA DE INFORMACIÓN PARA EL REGISTRO DE LA INFORMACIÓN Y ACTUALIZACIÓN BASE DE BATOS DE MOVILIDAD."/>
    <s v="3 INVITADOS REGISTRADOS- LEVANTAMIENTO DE LA INFORMACIÓN DE ESTUDIANTES Y  ACADÉMICOS INTERNACIONALES , REGISTRO EN EL SISTEMA DE INFORMACIÓN PARA EL REGISTRO DE LA INFORMACIÓN Y ACTUALIZACIÓN BASE DE BATOS DE MOVILIDAD."/>
    <s v="NO"/>
    <s v="NO"/>
    <s v="ASESOR ALIANZAS"/>
    <n v="70667048"/>
    <n v="0"/>
    <n v="0"/>
    <n v="70667048"/>
    <s v="10 PERSONAS REGISTRADOS- LEVANTAMIENTO DE LA INFORMACIÓN DE ESTUDIANTES Y  ACADÉMICOS INTERNACIONALES , REGISTRO EN EL SISTEMA DE INFORMACIÓN  DE LA INFORMACIÓN Y ACTUALIZACIÓN BASE DE BATOS DE MOVILIDAD."/>
    <s v="NO HAY INFORMACIÓN DE ESTUDIANTES Y ACADÉMICOS INTERNACIONALES DEBIDO A LA SITUACIÓN DEL COVID-19."/>
    <n v="1"/>
    <n v="0.25"/>
    <s v="Circular 006 del 24 de marzo de 2020, Circular 007 del 27 de marzo de 2020"/>
    <s v="NO SE EVIDENCIA AVANCE EN LA META PROYECTADA POR LO TANTO SE SUGIERE TRAMITAR AJUSTE AL PLAN DE ACCIÓN"/>
    <s v="EXTEMPORANEO"/>
    <s v="INSATISFACTORIO"/>
    <s v="16 PERSONAS REGISTRADOS - LEVANTAMIENTO DE LA INFORMACIÓN DE ESTUDIANTES Y  ACADÉMICOS INTERNACIONALES , REGISTRO EN EL SISTEMA DE INFORMACIÓN PARA EL REGISTRO DE LA INFORMACIÓN Y ACTUALIZACIÓN BASE DE BATOS DE MOVILIDAD."/>
    <n v="0"/>
    <n v="0"/>
    <s v="Decreto 749 del 28 de mayo de 2020, Circular 009 del 8 de abril de 2020.  "/>
    <s v="NO SE EVIDENCIA AVANCE EN LA META PROYECTADA POR LO TANTO, SE SUGIERE TRAMITAR AJUSTE AL PLAN DE ACCIÓN"/>
    <x v="1"/>
    <m/>
  </r>
  <r>
    <s v="ACTIVIDADES_MISIONALES"/>
    <s v="ACTIVIDADES MISIONALES"/>
    <s v="E. ACTUALIZAR LOS PROCESOS DEL INSTITUTO CARO Y CUERVO DE ACUERDO CON SUS NECESIDADES."/>
    <x v="1"/>
    <x v="1"/>
    <x v="1"/>
    <s v="NO APLICA"/>
    <s v="NO APLICA"/>
    <x v="1"/>
    <x v="1"/>
    <s v="CASA CUERVO URISARRI"/>
    <n v="3"/>
    <s v="SISTEMA INTEGRADO DE GESTIÓN"/>
    <s v="DOCUMENTAR LA POLÍTICA DE INTERNACIONALIZACIÓN"/>
    <n v="1"/>
    <s v="NO REGISTRA LÍNEA BASE"/>
    <s v="ES NECESARIO QUE EL INSTITUTO CARO Y CUERVO COMO ESTABLECIMIENTO PÚBLICO QUE ADELANTA PROGRAMAS DE EDUCACIÓN SUPERIOR CUENTE CON UNA POLÍTICA DE INTERNACIONALIZACIÓN QUE PERMITA A SUS ESTUDIANTES, PROFESORES E INVESTIGADORES DESARROLLAR CAPACIDADES Y COMPETENCIAS EN UN ÁMBITO INTERNACIONAL Y PERMITA LA INTERACCIÓN CON DIFERENTES CULTURAS PERMITIENDO UNA VISIÓN GLOBAL. "/>
    <s v="LEVANTAMIENTO DE LA INFORMACIÓN, ELABORACIÓN DE LA POLÍTICA, APROBACIÓN Y DIVULGACIÓN DE LA POLÍTICA"/>
    <d v="2020-01-01T00:00:00"/>
    <s v="31/09/2020"/>
    <s v="LEVANTAMIENTO DE LA INFORMACIÓN NECESARIA PARA LA ELABORACIÓN DE LA POLÍTICA"/>
    <s v="DOCUMENTO BORRADOR DE LA POLÍTICA DE INTERNACIONALIZACIÓN"/>
    <s v="APROBACIÓN Y DIVULGACIÓN DE LA POLÍTICA"/>
    <s v="NO HAY ACTIVIDADES PROGRAMADAS PARA ESTE TRIMESTRE"/>
    <s v="NO"/>
    <s v="NO"/>
    <s v="ASESOR ALIANZAS"/>
    <s v="VER CELDA Z6"/>
    <n v="0"/>
    <n v="0"/>
    <s v="VER CELDA AB7"/>
    <s v="LEVANTAMIENTO DE LA INFORMACIÓN NECESARIA PARA LA ELABORACIÓN DE LA POLÍTICA"/>
    <s v="SOLICITUD DE INFORMACIÓN FINANCIERA Y OPERATIVA A PLANEACIÓN, SUBDIRECCIÓN ADMINISTRATIVA, SUBDIRECCIÓN ACADÉMICA Y FACULTAD SEMINARIO ANDRÉS BELLO. LEVANTAMIENTO DE INFORMACIÓN EN PÁGINA WEB Y REDES SOCIALES DEL INSTITUTO: YOUTUBE, TWITTER Y FACEBOOK. CONSOLIDACIÓN DE BASES DE DATOS DE MOVILIDAD Y CONVENIOS 2016-2019. "/>
    <n v="1"/>
    <n v="0.25"/>
    <s v="Correos electrónicos, Base de datos de movilidad entrante y saliente 2016-2019, Base de datos de convenios 2014-2019."/>
    <s v="AUNQUE LA INFORMACIÓN SE REPORTA CORRECTAMENTE SE DEBE ADJUNTAR LAS EVIDENCIAS QUE SOPORTAN EL DESARROLLO DE LAS ACTIVIDADES REALIZADAS. PUES NO SE PUEDE CORROBORAR EL AVANCE REALIZADO. SE MARCARÁ SATISFACTORIO EL AVANCE PERO QUEDA UNA ALERTA POR INCUMPLIMIENTO AL APORTAR EVIDENCIAS."/>
    <s v="OPORTUNO"/>
    <s v="SATISFACTORIO"/>
    <s v="DOCUMENTO BORRADOR DE LA POLÍTICA DE INTERNACIONALIZACIÓN"/>
    <n v="1"/>
    <n v="0.5"/>
    <s v="Correo electrónico compartiendo y solicitando los comentarios sobre la política para los ajustes requeridos.  Acta de reunión de la sesión del comité Institucional de Gestión y Desempeño del 12 de junio que se encuentra en los archivos del equipo de Teams. Documento borrador que se encuentra en los archivos del Grupo de Teams de Comité Institucional de Gestión y Desempeño. ( Anexo 1.)"/>
    <s v="NO HAY OBSERVACIONES"/>
    <x v="0"/>
    <m/>
  </r>
  <r>
    <s v="GESTIÓN_DEL_CONOCIMIENTO_Y_LA_INNOVACIÓN"/>
    <s v="GESTIÓN DEL CONOCIMIENTO Y LA INNOVACIÓN"/>
    <s v="B. FORTALECER LA OFERTA ACADÉMICA DEL INSTITUTO CARO Y CUERVO."/>
    <x v="1"/>
    <x v="1"/>
    <x v="1"/>
    <s v="NO APLICA"/>
    <s v="PLAN DE FORMACIÓN"/>
    <x v="1"/>
    <x v="1"/>
    <s v="CASA CUERVO URISARRI"/>
    <n v="4"/>
    <s v="PROYECTOS CONJUNTOS RESULTADO DE LA SUSCRIPCIÓN DE CONVENIOS"/>
    <s v="REALIZAR PROYECTOS Y PRODUCTOS  COMO RESULTADO DE LA SUSCRIPCIÓN DE CONVENIOS"/>
    <n v="2"/>
    <s v="NO REGISTRA LÍNEA BASE"/>
    <s v="EN LA SUSCRIPCIÓN DE CONVENIOS SE AUNAN ESFUEROS PARA REALIZAR ACCIONES CONJUNTAS, EL RESULTADO DE ESTAS ACCIONES SON PROYECTOS QUE APORTAN  A LAS ACTIVIDADES MISIONALES DE LAS PARTES"/>
    <s v="ESTRUCTURACIÓN Y FIRMA DE CONVENIOS, SUPERVISIÓN Y MONITOREO DE LOS CONVENIOS."/>
    <d v="2020-01-01T00:00:00"/>
    <d v="2020-12-31T00:00:00"/>
    <s v="NO HAY ACTIVIDADES PROGRAMADAS PARA ESTE TRIMESTRE"/>
    <s v="1 PROYECTO CONJUNTO "/>
    <s v="NO HAY ACTIVIDADES PROGRAMADAS PARA ESTE TRIMESTRE"/>
    <s v="1 PROYECTO CONJUNTO"/>
    <s v="NO"/>
    <s v="NO"/>
    <s v="ASESOR ALIANZAS"/>
    <s v="VER CELDA Z6"/>
    <n v="0"/>
    <n v="0"/>
    <s v="VER CELDA AB7"/>
    <s v="NO HAY ACTIVIDADES PROGRAMADAS PARA ESTE TRIMESTRE"/>
    <s v="NO HAY ACTIVIDADES PROGRAMADAS PARA ESTE TRIMESTRE"/>
    <n v="0"/>
    <n v="0"/>
    <s v="NO APLICA"/>
    <s v="NO APLICA PARA ESTE TRIMESTRE"/>
    <s v="OPORTUNO"/>
    <s v="NO APLICA PARA ESTE TRIMESTRE"/>
    <s v="1 PROYECTO CONJUNTO "/>
    <n v="1"/>
    <n v="0.5"/>
    <s v="El proceso de convenio con la  Universidad EAN se encuentra en Coordinación del Grupo de Gestión Contractual en espera del visto bueno para firma de las respectivas partes, fue enviado por correo electrónico el día 22 de mayo de 2020.                           El proceso de convenio con la Facultad de Comunicaciones de la Universidad de Antioquia se envió por correo electrónico el día 28 de mayo 2020 a la Coordinación del Grupo de Gestión Contractual y estamos en espera del visto bueno para firma de las respectivas partes.                   El proceso de convenio con la Universidad Central se encuentra en revisión de la U Central desde noviembre de 2019.                                                   El proceso de convenio con la Fundación Escuela Taller de Boyacá y el Instituto Caro y Cuervo está listo para revisión del grupo contractual desde inicios de junio de 2020. (Anexo 2.)"/>
    <s v="NO HAY OBSERVACIONES"/>
    <x v="0"/>
    <m/>
  </r>
  <r>
    <s v="INFORMACIÓN_Y_COMUNICACIÓN"/>
    <s v="GESTIÓN DOCUMENTAL"/>
    <s v="E. ACTUALIZAR LOS PROCESOS DEL INSTITUTO CARO Y CUERVO DE ACUERDO CON SUS NECESIDADES."/>
    <x v="1"/>
    <x v="1"/>
    <x v="1"/>
    <s v="NO APLICA"/>
    <s v="NO APLICA"/>
    <x v="1"/>
    <x v="1"/>
    <s v="CASA CUERVO URISARRI"/>
    <n v="5"/>
    <s v="ELABORACIÓN Y DIVULGACIÓN DE LOS DOCUMENTOS FALTANTES O INCOMPLETOS"/>
    <s v=" REALIZAR LA DOCUMENTACIÓN REQUERIDA PARA EL DESARROLLO DEL PROCESO DE ALIANZAS"/>
    <n v="5"/>
    <n v="3"/>
    <s v="ES NECESARIO QUE TODOS LAS GUÍAS, MANUALES Y PLANES ESTEN ACORDES CON LO REQUERIDOS PARA EL DESEMPEÑO DEL ÁREA"/>
    <s v="LEVANTAMIENTO DE LA INFORMACIÓN PARA LA CREACIÓN DE DOCUMENTOS, REVISIÓN DE LA NORMATIVIDAD, ELABORACIÓN DE GUÍAS, MANUALES, PLANES Y PROCEDIMIENTOS  "/>
    <d v="2020-01-01T00:00:00"/>
    <d v="2020-08-31T00:00:00"/>
    <s v="IDENTIFICAR LOS DOCUMENTOS FALTANTES, UNA GUÍA PARA EL TRAMITÉ DE APLICACIÓN DE VISA DE TRABAJO Y PERMISOS RELACIONADOS CON CONTRATACIÓN DE PERSONAL EXTRANJERO."/>
    <s v="PROCESO DE ALIANZAS ACTUALIZADO, PROCEDIMIENTO DE GESTIÓN DE PRODUCTOS INTERINSTITUCIONALES ACTUALIZADO"/>
    <s v="UN MANUAL DE SUSCRIPCIÓN DE CONVENIOS NACIONALES INTERNACIONALES DE COOPERACIÓN ACADÉMICA; UN DOCUMENTO DE CARACTERIZACIÓN DE USUARIOS."/>
    <s v="NO HAY ACTIVIDADES PROGRAMADAS PARA ESTE TRIMESTRE"/>
    <s v="NO"/>
    <s v="NO"/>
    <s v="ASESOR ALIANZAS"/>
    <s v="VER CELDA Z6"/>
    <n v="0"/>
    <n v="0"/>
    <s v="VER CELDA AB7"/>
    <s v="IDENTIFICAR LOS DOCUMENTOS FALTANTES, UNA GUÍA PARA EL TRAMITÉ DE APLICACIÓN DE VISA DE TRABAJO Y PERMISOS RELACIONADOS CON CONTRATACIÓN DE PERSONAL EXTRANJERO."/>
    <s v="SE IDENTIFICÓ QUE DENTRO DE LOS DOCUMENTOS FALTANTES PARA EL ÁREA ESTA LA CREACIÓN DE UN NUEVO PROCEDIMIENTO DE MOVILIDAD ACADÉMICA INTERNACIONAL ENTRANTE Y SALIENTE, EN CONCORDANCIA CON LA EXPECTATIVA DE FIRMA DE CONVENIOS DE MOVILIDAD ACADÉMICA INTERNACIONAL ENTRANTE. TENIENDO EN CUENTA LOS EFECTOS DE LA PANDEMIA SE POSPUSO LA GUÍA DE TRÁMITE DE APLICACIÓN DE VISA DE TRABAJO, YA QUE LA MOVILIDAD INTERNACIONAL ENTRANTE QUEDO SUSPENDIDA HASTA FINALES DEL SEGUNDO SEMESTRE."/>
    <n v="1"/>
    <n v="1"/>
    <s v="Circular 006 del 24 de marzo de 2020, Circular 007 del 27 de marzo de 2020"/>
    <s v="LA INFORMACIÓN NO SE REPORTA CORRECTAMENTE YA QUE EN EL PRIMER AVANCE DEL AÑO NO SE REFLEJA EL 100% DE CUMPLIMIENTO SOBRE LA META PLANEADA. _x000a_SE DEBE ADJUNTAR LAS EVIDENCIAS QUE SOPORTAN EL DESARROLLO DE LAS ACTIVIDADES REALIZADAS, PUES NO SE PUEDE CORROBORAR EL AVANCE REALIZADO._x000a_PARA EL TRIMESTRE ESTABA CONTEMPLADO REALIZAR LA GUÍA DE TRÁMITE DE APLICACIÓN DE VISA, DEL CUAL NO SE EVIDENCIA AVANCE, POR LO TANTO SE SUGIERE TRAMITAR EL AJUSTE AL PLAN DE ACCIÓN."/>
    <s v="OPORTUNO"/>
    <s v="INCONCLUSO"/>
    <s v="PROCESO DE ALIANZAS ACTUALIZADO, PROCEDIMIENTO DE GESTIÓN DE PRODUCTOS INTERINSTITUCIONALES ACTUALIZADO"/>
    <n v="0.5"/>
    <n v="0.5"/>
    <s v=" El  proceso y procedimiento actualizados del grupo de alianzas  se encuentra en proceso de aprobación"/>
    <s v="NO SE EVIDENCIA AVANCE TOTAL, NI MAYOR A UN 80% EN LA META PROYECTADA POR LO TANTO, SE SUGIERE TRAMITAR AJUSTE AL PLAN DE ACCIÓN"/>
    <x v="1"/>
    <m/>
  </r>
  <r>
    <s v="GESTIÓN_DEL_CONOCIMIENTO_Y_LA_INNOVACIÓN"/>
    <s v="GESTIÓN DEL CONOCIMIENTO Y LA INNOVACIÓN"/>
    <s v="C. FOMENTAR LA INVESTIGACIÓN DEL PATRIMONIO LINGÜÍSTICO."/>
    <x v="1"/>
    <x v="1"/>
    <x v="1"/>
    <s v="PLAN ANTICORRUPCIÓN Y DE ATENCIÓN AL CIUDADANO"/>
    <s v="NO APLICA"/>
    <x v="2"/>
    <x v="2"/>
    <s v="CASA CUERVO URISARRI"/>
    <n v="6"/>
    <s v="GESTIÓN DEL CONOCIMIENTO Y LA INNOVACIÓN  A TRAVÉS DE LA INFORMACIÓN PARA MOVILIDAD Y COOPERACIÓN"/>
    <s v="REALIZAR SOCIALIZACIÓN DE ESTRATEGIAS PARA ACCEDER A BECAS "/>
    <n v="1"/>
    <n v="2"/>
    <s v="EL PROCESO DE ALIANZAS  COMO ÁREA ENCARGADA DE LA DIVULGACIÓN DE LA INFORMACIÓN SOBRE MOVILIDAD, ESTARÁ ENCARGADO DE REALIZAR UNA SOCIALIZACIÓN PARA INFORMAR A TODAS LAS PERSONAS INTERESADAS LOS PARÁMETROS PARA PODER ACCEDER A LAS DIFERENTES OPORTUNIDADES DE ESTUDIO, Y PASANTÍAS  PUBLICADAS COMO RESULTADO DEL PROCESO DE ALIANZAS."/>
    <s v="LEVANTAMIENTO DE LA INFORMACIÓN SOBRE LAS BECAS DE INTERÉS PARA ESTUDIANTES, PROFESORES Y FUNCIONARIOS, LOGÍSTICA DE LA SOCIALIZACIÓN,  REALIZACIÓN DE LA SOCIALIZACIÓN. "/>
    <d v="2020-01-02T00:00:00"/>
    <d v="2020-09-30T00:00:00"/>
    <s v="NO HAY ACTIVIDADES PROGRAMADAS PARA ESTE TRIMESTRE"/>
    <s v="LEVANTAMIENTO DE LA INFORMACIÓN SOBRE LAS BECAS DE INTERÉS PARA ESTUDIANTES, PROFESORES Y FUNCIONARIOS."/>
    <s v="REALIZACIÓN DE UNA (1) SOCIALIZACIÓN"/>
    <s v="NO HAY ACTIVIDADES PROGRAMADAS PARA ESTE TRIMESTRE"/>
    <s v="NO"/>
    <s v="NO"/>
    <s v="ASESOR ALIANZAS"/>
    <s v="VER CELDA Z6"/>
    <n v="0"/>
    <n v="0"/>
    <s v="VER CELDA AB7"/>
    <s v="NO HAY ACTIVIDADES PROGRAMADAS PARA ESTE TRIMESTRE"/>
    <s v="REALIZACIÓN DE UNA (1) SOCIALIZACIÓN DE BECAS POR PARTE DE LA FUNDACIÓN CAROLINA EL 25 DE FEBRERO DE 2020."/>
    <n v="1"/>
    <n v="1"/>
    <s v="http://www.fundacioncarolina.org.co/charlas-informativas-de-fundacion-carolina-colombia-en-2020/          https://www.flickr.com/photos/caroycuervo/albums/72157713290364077"/>
    <s v="PARA ESTE TRIMESTRE NO HABÍAN ACTIVIDADES PROGRAMADAS. SE SUGIERE  QUE PARA EL OTRO TRIMESTRE SE ANEXE LA EVIDENCIA YA QUE EL LINK NO DIRIGE HACÍA NINGUNA INFORMACIÓN"/>
    <s v="OPORTUNO"/>
    <s v="NO APLICA PARA ESTE TRIMESTRE"/>
    <s v="LEVANTAMIENTO DE LA INFORMACIÓN SOBRE LAS BECAS DE INTERÉS PARA ESTUDIANTES, PROFESORES Y FUNCIONARIOS."/>
    <n v="1"/>
    <n v="0.5"/>
    <s v="Durante el segundo trimestre se han realizado seis (6) documentos con información de las diferentes oportunidades de movilidad, cooperación y concursos a nivel Nacional e Internacional vigentes que múltiples Instituciones y organismos ofrecen y fue publicado a través del Boletín entérese del Instituto Caro y Cuervo."/>
    <s v="NO HAY OBSERVACIONES"/>
    <x v="0"/>
    <m/>
  </r>
  <r>
    <s v="ACTIVIDADES_MISIONALES"/>
    <s v="ACTIVIDADES MISIONALES"/>
    <s v="D. CREAR ESTRATEGIAS DE COMUNICACIÓN QUE FACILITEN LA DIVULGACIÓN DE LOS PRODUCTOS Y SERVICIOS DEL INSTITUTO CARO Y CUERVO."/>
    <x v="1"/>
    <x v="1"/>
    <x v="1"/>
    <s v="NO APLICA"/>
    <s v="PLAN EDITORIAL"/>
    <x v="1"/>
    <x v="1"/>
    <s v="LAS DOS SEDES"/>
    <n v="7"/>
    <s v=" CELEBRACIÓN 60 AÑOS DE LA IMPRENTA PATRIOTICA "/>
    <s v="REALIZAR EVENTO DE LA CELEBRACIÓN DE LOS  60 AÑOS DE LA IMPRENTA PATROTICA"/>
    <n v="1"/>
    <s v="NO REGISTRA LÍNEA BASE"/>
    <s v="PARA CELEBRAR LOS 60 AÑOS DE LA IMPRENTA PATRIÓTICA SE REALIZARÁ UN EVENTO QUE CUENTE CON CONFERENCIAS Y TALLERES QUE ESTA A CARGO DE EXPERTOS INTERNACIONALES Y NACIONALES EN EL CUAL SE RESALTE LA IMPORTANCIA  DE SU PRESERVACIÓN Y FUNCIÓN. "/>
    <s v="LEVANTAMIENTO DE LA INFORMACIÓN Y DESARROLLO DE LA  LOGÍSTICA NECESARIA PARA LA REALIZACIÓN DEL EVENTO, COORDINACIÓN E INVITACIÓN A LOS INVITADOS INTERNACIONALES Y NACIONALES, REALIZACIÓN DE EVENTO."/>
    <d v="2020-01-01T00:00:00"/>
    <d v="2020-08-31T00:00:00"/>
    <s v="LEVANTAMIENTO DE LA INFORMACIÓN Y LOGÍSTICA NECESARIA PARA LA REALIZACIÓN DEL EVENTO"/>
    <s v="COORDINACIÓN Y  INVITACIÓN A LOS INVITADOS INTERNACIONALES Y NACIONALES"/>
    <s v="REALIZACIÓN DE UN (1) EVENTO EN CASA CUERVO. REALIZACIÓN DE CUATRO (4) TALLERES EN LA IMPRENTA PATRIÓTICA SEDE YERBABUENA."/>
    <s v="NO HAY ACTIVIDADES PROGRAMADAS PARA ESTE TRIMESTRE"/>
    <s v="NO"/>
    <s v="NO"/>
    <s v="ASESOR ALIANZAS"/>
    <s v="VER CELDA Z6"/>
    <n v="0"/>
    <n v="0"/>
    <s v="VER CELDA AB7"/>
    <s v="LEVANTAMIENTO DE LA INFORMACIÓN Y LOGÍSTICA NECESARIA PARA LA REALIZACIÓN DEL EVENTO"/>
    <s v="SE EVIDENCIÓ QUE NO HAY RECURSOS ASIGNADOS PARA LA REALIZACIÓN DE LA EXPOSICIÓN DEL EVENTO, Y SE REDUJERON LOS RECURSOS PARA HOSPEDAJE DE INVITADOS INTERNACIONALES. DEBIDO A LA SITUACIÓN DEL COVID-19 NO SE REALIZA NINGUNA ACTIVIDAD DE ALISTAMIENTO DEL EVENTO. "/>
    <n v="1"/>
    <n v="0"/>
    <s v="Correos electrónicos, Circular 006 del 24 de marzo de 2020, Circular 007 del 27 de marzo de 2020"/>
    <s v="NO SE EVIDENCIA AVANCE EN LA META PROYECTADA POR LO TANTO SE SUGIERE TRAMITAR AJUSTE AL PLAN DE ACCIÓN"/>
    <s v="OPORTUNO"/>
    <s v="INSATISFACTORIO"/>
    <s v="COORDINACIÓN Y  INVITACIÓN A LOS INVITADOS INTERNACIONALES Y NACIONALES"/>
    <n v="0"/>
    <n v="0"/>
    <s v="Circular 009 del 8 de abril de 2020.  "/>
    <s v="NO SE EVIDENCIA AVANCE EN LA META PROYECTADA POR LO TANTO, SE SUGIERE TRAMITAR AJUSTE AL PLAN DE ACCIÓN"/>
    <x v="1"/>
    <m/>
  </r>
  <r>
    <s v="INFORMACIÓN_Y_COMUNICACIÓN"/>
    <s v="TRANSPARENCIA, ACCESO A LA INFORMACIÓN PÚBLICA Y LUCHA CONTRA LA CORRUPCIÓN"/>
    <s v="D. CREAR ESTRATEGIAS DE COMUNICACIÓN QUE FACILITEN LA DIVULGACIÓN DE LOS PRODUCTOS Y SERVICIOS DEL INSTITUTO CARO Y CUERVO."/>
    <x v="0"/>
    <x v="2"/>
    <x v="1"/>
    <s v="NO APLICA"/>
    <s v="NO APLICA"/>
    <x v="1"/>
    <x v="1"/>
    <s v="LAS DOS SEDES"/>
    <n v="8"/>
    <s v="ELABORACIÓN Y SEGUIMIENTO DE LA ESTRATEGIA DE COMUNICACIÓN INTERNA Y EXTERNA DE LA VIGENCIA 2020"/>
    <s v="DIVULGAR Y/O DAR CUBRIMIENTO OPORTUNAMENTE  A LAS ACTIVIDADES PLANEADAS POR EL ICC DURANTE EL AÑO 2020"/>
    <n v="14"/>
    <s v="NO APLICA"/>
    <s v="ESTABLECER LA RUTA A SEGUIR EN COMUNICACIONES ES MUY IMPORTANTE PARA DAR CUMPLIMIENTO A LOS OBJETIVOS DE DIVULGACIÓN DURANTE EL 2020. HACER EL SEGUIMIENTO DE LOS MISMA GARANTIZA EL ÉXITO DE LAS ACCIONES PLANTEADAS "/>
    <s v="RECOLECTAR LAS ACTIVIDADES GENERALES QUE TENDRÁ EL ICC EN 2020 PARA CONSTRUIR LA ESTRATEGIA DE COMUNICACIÓN INTERNA Y EXTERNA. HACER REUNIONES DE SEGUIMIENTO PARA EL CUMPLIMIENTO DE LA MISMA."/>
    <d v="2020-01-15T00:00:00"/>
    <d v="2020-12-15T00:00:00"/>
    <s v="ENTREGAR UNA ESTRATEGIA DE COMUNICACIÓN INTERNA Y UNA EXTERNA. ASÍ COMO LA EVIDENCIA DE MÍNIMO TRES REUNIONES DE SEGUIMIENTO CON EL EQUIPO DE COMUNICACIONES Y PRENSA_x000a__x000a_INFORME DONDE SE RELACIONEN ENTRE 20 Y 25 EVENTOS DIVULGADOS Y/O CUBIERTOS POR LA OFICINA DE COMUNICACIONES Y PRENSA"/>
    <s v="EVIDENCIA DE MÍNIMO TRES REUNIONES DE SEGUIMIENTO CON EL EQUIPO DE COMUNICACIONES Y PRENSA_x000a__x000a_INFORME DONDE SE RELACIONEN ENTRE 20 Y 25 EVENTOS DIVULGADOS Y/O CUBIERTOS POR LA OFICINA DE COMUNICACIONES Y PRENSA"/>
    <s v="EVIDENCIA DE MÍNIMO TRES REUNIONES DE SEGUIMIENTO CON EL EQUIPO DE COMUNICACIONES Y PRENSA_x000a__x000a_INFORME DONDE SE RELACIONEN ENTRE 20 Y 25 EVENTOS DIVULGADOS Y/O CUBIERTOS POR LA OFICINA DE COMUNICACIONES Y PRENSA"/>
    <s v="EVIDENCIA DE MÍNIMO TRES REUNIONES DE SEGUIMIENTO CON EL EQUIPO DE COMUNICACIONES Y PRENSA_x000a__x000a_INFORME DONDE SE RELACIONEN ENTRE 20 Y 25 EVENTOS DIVULGADOS Y/O CUBIERTOS POR LA OFICINA DE COMUNICACIONES Y PRENSA"/>
    <s v="NO"/>
    <s v="SI "/>
    <s v="SUBDIRECTOR(A) ACADÉMICO "/>
    <n v="348540092"/>
    <n v="0"/>
    <n v="0"/>
    <n v="348540092"/>
    <s v="ENTREGAR UNA ESTRATEGIA DE COMUNICACIÓN INTERNA Y UNA EXTERNA. ASÍ COMO LA EVIDENCIA DE MÍNIMO TRES REUNIONES DE SEGUIMIENTO CON EL EQUIPO DE COMUNICACIONES Y PRENSA_x000a__x000a_INFORME DONDE SE RELACIONEN ENTRE 20 Y 25 EVENTOS DIVULGADOS Y/O CUBIERTOS POR LA OFICINA DE COMUNICACIONES Y PRENSA"/>
    <s v="SE ENTREGA LA ESTRATEGIA DE COMUNICACIÓN INTERNA Y EXTERNA, Y EVIDENCIA DE LA REALIZACIÓN DE 8 REUNIONES CON EQUIPO DE COMUNICACIONES DONDE SE REFLEJA EL CUBRIMIENTO DE 25 EVENTOS"/>
    <n v="1"/>
    <n v="0.25"/>
    <s v="Actas de reunión y seguimiento a cubrimiento de eventos: https://docs.google.com/spreadsheets/d/1LacuyK8zB7Y5Y7AimMvx_hfnN3T5boCeHQJqdj0TTF4/edit#gid=1871622146 .   Estrategia de comunicación externa e interna: https://drive.google.com/open?id=1jRzYR76gsghmre1raJXsWUYyJbThkPDS "/>
    <s v="SE MARCARÁ SATISFACTORIO EL AVANCE PERO QUEDA UNA ALERTA PARA PRESENTAR EN EL DESARROLLO DE LA META, EL INFORME PLANEADO RELACIONANDO LOS EVENTOS, YA LAS ACTAS REFLEJAN LA PLANEACIÓN MÁS NO LA RESPECTIVA EJECUCIÓN"/>
    <s v="OPORTUNO"/>
    <s v="SATISFACTORIO"/>
    <s v="EVIDENCIA DE MÍNIMO TRES REUNIONES DE SEGUIMIENTO CON EL EQUIPO DE COMUNICACIONES Y PRENSA_x000a__x000a_INFORME DONDE SE RELACIONEN ENTRE 20 Y 25 EVENTOS DIVULGADOS Y/O CUBIERTOS POR LA OFICINA DE COMUNICACIONES Y PRENSA"/>
    <n v="1"/>
    <n v="0.5"/>
    <s v="https://drive.google.com/drive/folders/1ush1FeclR_Y5d0Wkl6L8nURx4b6xUK1K?usp=sharing"/>
    <s v="NO HAY OBSERVACIONES"/>
    <x v="0"/>
    <m/>
  </r>
  <r>
    <s v="INFORMACIÓN_Y_COMUNICACIÓN"/>
    <s v="TRANSPARENCIA, ACCESO A LA INFORMACIÓN PÚBLICA Y LUCHA CONTRA LA CORRUPCIÓN"/>
    <s v="D. CREAR ESTRATEGIAS DE COMUNICACIÓN QUE FACILITEN LA DIVULGACIÓN DE LOS PRODUCTOS Y SERVICIOS DEL INSTITUTO CARO Y CUERVO."/>
    <x v="0"/>
    <x v="2"/>
    <x v="1"/>
    <s v="NO APLICA"/>
    <s v="NO APLICA"/>
    <x v="1"/>
    <x v="1"/>
    <s v="LAS DOS SEDES"/>
    <n v="9"/>
    <s v="DIVULGACIÓN DE PLANES Y PROYECTOS RELACIONADOS CON LAS LÍNEAS DE INVESTIGACIÓN Y EL SELLO EDITORIAL DEL ICC"/>
    <s v="REALIZAR ACTIVIDADES DE DIVULGACIÓN A NIVEL INTERNO Y EXTERNO RELACIONADAS CON LAS LÍNEAS DE INVESTIGACIÓN Y EL SELLO EDITORIAL DEL ICC"/>
    <n v="12"/>
    <s v="NO APLICA"/>
    <s v="_x000a_DESDE CADA LÍNEA DE INVESTIGACIÓN SE PLANTEAN PROBLEMAS LINGUÍSTICOS Y LITERARIOS QUE LA COMUNIDAD QUISIERA CONOCER. ES DE GRAN IMPORTANCIA DIVULGAR LOS LIBROS QUE PRESENTA EL SELLO EDITORIAL PARA QUE EL PÚBLICO LOS PUEDA ADQUIRIR Y TAMBIÉN DAR A CONOCER EL QUE HACER DEL ICC_x000a_"/>
    <s v="RECOLECTAR LA INFORMACIÓN CON EL SUBDIRECTOR ACADÉMICO Y LOS INVESTIGADORES PARA ELABORAR UNA VEZ POR MES, CONTENIDOS RELAICONADOS CON LÍNEAS DE INVETSIGACIÓN Y SELLO EDITORIAL ICC"/>
    <d v="2020-01-15T00:00:00"/>
    <d v="2020-12-15T00:00:00"/>
    <s v="EVIDENCIAS DE DIVULGACIÓN DE DOS TEMAS RELACIONADAS CON LAS LÍNEAS DE INVESTIGACIÓN O EL SELLO EDITORIAL DEL ICC"/>
    <s v="EVIDENCIAS DE DIVULGACIÓN DE CUATRO TEMAS RELACIONADAS CON LAS LÍNEAS DE INVESTIGACIÓN O EL SELLO EDITORIAL DEL ICC"/>
    <s v="EVIDENCIAS DE DIVULGACIÓN DE DOS TEMAS RELACIONADAS CON LAS LÍNEAS DE INVESTIGACIÓN O EL SELLO EDITORIAL DEL ICC"/>
    <s v="EVIDENCIAS DE DIVULGACIÓN DE DOS TEMAS RELACIONADAS CON LAS LÍNEAS DE INVESTIGACIÓN O EL SELLO EDITORIAL DEL ICC"/>
    <s v="NO"/>
    <s v="SI "/>
    <s v="SUBDIRECTOR(A) ACADÉMICO "/>
    <s v="VER CELDA Z12"/>
    <n v="0"/>
    <n v="0"/>
    <s v="VER CELDA AB12"/>
    <s v="EVIDENCIAS DE DIVULGACIÓN DE DOS TEMAS RELACIONADAS CON LAS LÍNEAS DE INVESTIGACIÓN O EL SELLO EDITORIAL DEL ICC"/>
    <s v="EN INVESTIGACIÓN, SE DIVULGÓ EL EVENTO LOS ARCHIVOS HISTÓRICOS EN LA INVESTIGACIÓN LITERARIA, DONDE LOS INVESTIGADORES GRACIELA MAGLIA Y PETER RENDÓN HABLARON DEL TEMA A PROPÓSITO DE LOS 100 AÑOS DEL NATALICIO DE MANUEL ZAPATA OLIVELLA. DEL SELLO EDITORIAL SE DIVULGÓ LA POLÍTICA DE FORTALECIMIENTO DE LOS OFICIOS EN EL SECTOR CULTURA EN COLOMBIA, EL CUAL FUE ELABORADO EN LA IMPRENTA Y HABLA DE LOS OFICIOS QUE ALLÍ SE DESARROLLAN. "/>
    <n v="1"/>
    <n v="0.25"/>
    <s v="https://www.caroycuervo.gov.co/Noticias/los-archivos-historicos-en-la-investigacion-literaria/        -        https://www.caroycuervo.gov.co/Noticias/politica-de-fortalecimiento-de-los-oficios-en-el-sector-cultura-en-colombia/"/>
    <s v="NO HAY OBSERVACIONES"/>
    <s v="OPORTUNO"/>
    <s v="SATISFACTORIO"/>
    <s v="EVIDENCIAS DE DIVULGACIÓN DE CUATRO TEMAS RELACIONADAS CON LAS LÍNEAS DE INVESTIGACIÓN O EL SELLO EDITORIAL DEL ICC"/>
    <n v="1"/>
    <n v="0.5"/>
    <s v="https://drive.google.com/drive/folders/1ush1FeclR_Y5d0Wkl6L8nURx4b6xUK1K?usp=sharing"/>
    <s v="NO HAY OBSERVACIONES"/>
    <x v="0"/>
    <m/>
  </r>
  <r>
    <s v="INFORMACIÓN_Y_COMUNICACIÓN"/>
    <s v="TRANSPARENCIA, ACCESO A LA INFORMACIÓN PÚBLICA Y LUCHA CONTRA LA CORRUPCIÓN"/>
    <s v="D. CREAR ESTRATEGIAS DE COMUNICACIÓN QUE FACILITEN LA DIVULGACIÓN DE LOS PRODUCTOS Y SERVICIOS DEL INSTITUTO CARO Y CUERVO."/>
    <x v="0"/>
    <x v="2"/>
    <x v="1"/>
    <s v="NO APLICA"/>
    <s v="NO APLICA"/>
    <x v="1"/>
    <x v="1"/>
    <s v="LAS DOS SEDES"/>
    <n v="10"/>
    <s v="GENERACIÓN DE CONTENIDO MULTIMEDIA  ACERCA DEL QUE HACER DEL ICC PARA SER DIVULGADO POR LOS CANALES DIGITALES DEL ICC"/>
    <s v="CREAR CONTENIDO MODERNO Y DINÁMICO PARA LLEGAR A OTROS PÚBLICOS CON LA INFORMACIÓN DEL ICC"/>
    <n v="65"/>
    <n v="60"/>
    <s v="LAS NUEVAS GENERACIONES DEMANDAN UN CONTENIDO DE MAYOR CALIDAD PARA PODER ENTERARSE DE LO QUE HACEN LAS ENTIDADES PÚBLICOS. NUESTRO DEBER ES DOCUMENTAR E INFORMAR, DE MANERA MÁS CREATIVA, PARA QUE EL PÚBLICO SE ENTERE DE LO QUE HACEMOS "/>
    <s v="CONTAR CON UN DISEÑADOR, REALIZADOR MULTIMEDIA Y GESTOR DE REDES SOCIALES CREATIVO Y DINÁMICO, PARA USAR LA INFORMACIÓN QUE SE GENERA EN EL ICC Y CONVERTIRLA A FORMATOS MULTIMEDIA MÁS ATRACTIVOS PARA LAS AUDIENCIAS "/>
    <d v="2020-01-15T00:00:00"/>
    <d v="2020-12-15T00:00:00"/>
    <s v="INFORME DONDE SE RELACIONEN ENTRE 15 Y 20 CONTENIDOS MULTIMEDIA EN LOS CANALES DE COMUNICACIÓN DIGITAL DEL ICC"/>
    <s v="INFORME DONDE SE RELACIONEN ENTRE 15 Y 20 CONTENIDOS MULTIMEDIA EN LOS CANALES DE COMUNICACIÓN DIGITAL DEL ICC"/>
    <s v="INFORME DONDE SE RELACIONEN ENTRE 15 Y 20 CONTENIDOS MULTIMEDIA EN LOS CANALES DE COMUNICACIÓN DIGITAL DEL ICC"/>
    <s v="INFORME DONDE SE RELACIONEN ENTRE 15 Y 20 CONTENIDOS MULTIMEDIA EN LOS CANALES DE COMUNICACIÓN DIGITAL DEL ICC"/>
    <s v="NO"/>
    <s v="SI "/>
    <s v="SUBDIRECTOR(A) ACADÉMICO "/>
    <s v="VER CELDA Z12"/>
    <n v="0"/>
    <n v="0"/>
    <s v="VER CELDA AB12"/>
    <s v="INFORME DONDE SE RELACIONEN ENTRE 15 Y 20 CONTENIDOS MULTIMEDIA EN LOS CANALES DE COMUNICACIÓN DIGITAL DEL ICC"/>
    <s v="_x000a_EN ESTE TRIMESTRE DE DIVULGARON MÁS DE 20 CONTENIDOS DIGITALES EN LAS PLATAFORMAS DE YOUTUBE Y REDES SOCIALES_x000a_"/>
    <n v="0.25"/>
    <n v="1"/>
    <s v="Parrilla de redes sociales: https://drive.google.com/open?id=1n8QsK4Eh0S7eskEA576VtnJspEMkCFr1fiD203YWCS8  - Canal de YouTube: https://www.youtube.com/user/caroycuervoTV/"/>
    <s v="LA INFORMACIÓN NO SE REPORTA CORRECTAMENTE SE DEBE ADJUNTAR LAS EVIDENCIAS QUE SOPORTAN EL DESARROLLO DE LAS ACTIVIDADES REALIZADAS, PUES NO SE PUEDE CORROBORAR EL AVANCE REALIZADO. SE DEBE TENER EN CUENTA QUE EL ENTREGABLE PLANEADO ES UN INFORME DONDE SE EVIDENCIA LA EJECUCIÓN DE LOS CONTENIDOS DIGITALES, EN EL DOCUMENTO SE PUEDE EVIDENCIAR LOS TÍTULOS DE LO REALIZADO, MÁS NO EL CONTENIDO EJECUTADO."/>
    <s v="OPORTUNO"/>
    <s v="INCONCLUSO"/>
    <s v="INFORME DONDE SE RELACIONEN ENTRE 15 Y 20 CONTENIDOS MULTIMEDIA EN LOS CANALES DE COMUNICACIÓN DIGITAL DEL ICC"/>
    <n v="1"/>
    <n v="0.5"/>
    <s v="https://drive.google.com/drive/folders/1ush1FeclR_Y5d0Wkl6L8nURx4b6xUK1K?usp=sharing"/>
    <s v="NO HAY OBSERVACIONES"/>
    <x v="0"/>
    <m/>
  </r>
  <r>
    <s v="INFORMACIÓN_Y_COMUNICACIÓN"/>
    <s v="TRANSPARENCIA, ACCESO A LA INFORMACIÓN PÚBLICA Y LUCHA CONTRA LA CORRUPCIÓN"/>
    <s v="D. CREAR ESTRATEGIAS DE COMUNICACIÓN QUE FACILITEN LA DIVULGACIÓN DE LOS PRODUCTOS Y SERVICIOS DEL INSTITUTO CARO Y CUERVO."/>
    <x v="0"/>
    <x v="2"/>
    <x v="1"/>
    <s v="NO APLICA"/>
    <s v="NO APLICA"/>
    <x v="1"/>
    <x v="1"/>
    <s v="LAS DOS SEDES"/>
    <n v="11"/>
    <s v="CONTENIDO CULTURAL Y ACADÉMICO DIARIO EN LA EMISORA VIRTUAL: CYC RADIO "/>
    <s v="DIVULGAR EN LA PÁGINA WEB DEL ICC LA PARRILLA DE PROGRAMACIÓN DE LA EMISORA CYC RADIO"/>
    <n v="1"/>
    <s v="NO APLICA"/>
    <s v="DISEÑAR Y DAR A CONOCER LA PARRILLA DE PROGRAMACIÓN DE LA EMISORA GARANTIZA LA DIVULGACIÓN DE LOS PROGRAMAS RADIALES Y LA RETROALIMENTACIÓN DE LOS TEMAS A TRATAR PROPENDIENDO POR UN APOYO MÁS ACTIVO A LOS PLANES Y PROYECTOS DE LA ENTIDAD, ASÍ COMO CRECIMIENTO EN AUDIENCIA DE OYENTES"/>
    <s v="DISEÑAR Y DIVULGAR LA PARRILLA DE PROGRAMACIÓN DE LA EMISORA CYC RADIO DE MANERA OPORTUNA PARA QUE LOS OYENTES PUEDAN PROGRAMARSE Y OÍR LOS CONTENIDOS "/>
    <d v="2020-01-15T00:00:00"/>
    <d v="2020-03-31T00:00:00"/>
    <s v="ENTREGABLES AJUSTADOS:_x000a__x000a_ANTERIOR:_x000a_ENTREGAR AL SUBDIRECTOR ACADÉMICO LA PARRILLA DE PROGRAMACIÓN DE ESOS TRES MESES, PARA DIVULGAR AL PÚBLICO INTERNO Y EXTERNO_x000a__x000a_ACTUAL:_x000a_ENTREGAR AL SUBDIRECTOR ACADÉMICO LA PARRILLA DE PROGRAMACIÓN ANUAL PARA DIVULGAR AL PÚBLICO INTERNO Y EXTERNO"/>
    <s v="ENTREGABLES AJUSTADOS:_x000a__x000a_ANTERIOR:_x000a_ENTREGAR AL SUBDIRECTOR ACADÉMICO LA PARRILLA DE PROGRAMACIÓN DE ESOS TRES MESES, PARA DIVULGAR AL PÚBLICO INTERNO Y EXTERNO_x000a__x000a_ACTUAL:_x000a_NO HAY ACTIVIDADES PROGRAMADAS PARA ESTE TRIMESTRE"/>
    <s v="ENTREGABLES AJUSTADOS:_x000a__x000a_ANTERIOR:_x000a_ENTREGAR AL SUBDIRECTOR ACADÉMICO LA PARRILLA DE PROGRAMACIÓN DE ESOS TRES MESES, PARA DIVULGAR AL PÚBLICO INTERNO Y EXTERNO_x000a__x000a_ACTUAL:_x000a_NO HAY ACTIVIDADES PROGRAMADAS PARA ESTE TRIMESTRE"/>
    <s v="ENTREGABLES AJUSTADOS:_x000a__x000a_ANTERIOR:_x000a_ENTREGAR AL SUBDIRECTOR ACADÉMICO LA PARRILLA DE PROGRAMACIÓN DE ESOS TRES MESES, PARA DIVULGAR AL PÚBLICO INTERNO Y EXTERNO_x000a__x000a_ACTUAL:_x000a_NO HAY ACTIVIDADES PROGRAMADAS PARA ESTE TRIMESTRE"/>
    <s v="NO"/>
    <s v="SI "/>
    <s v="SUBDIRECTOR(A) ACADÉMICO "/>
    <s v="VER CELDA Z12"/>
    <n v="0"/>
    <n v="0"/>
    <s v="VER CELDA AB12"/>
    <s v="ENTREGABLES AJUSTADOS:_x000a__x000a_ANTERIOR:_x000a_ENTREGAR AL SUBDIRECTOR ACADÉMICO LA PARRILLA DE PROGRAMACIÓN DE ESOS TRES MESES, PARA DIVULGAR AL PÚBLICO INTERNO Y EXTERNO_x000a__x000a_ACTUAL:_x000a_ENTREGAR AL SUBDIRECTOR ACADÉMICO LA PARRILLA DE PROGRAMACIÓN ANUAL PARA DIVULGAR AL PÚBLICO INTERNO Y EXTERNO"/>
    <s v="LA PROGRAMACIÓN DE CYC RADIO SE ENTREGÓ EN MARZO Y SE HA VENIDO DIVULGANDO POR LAS REDES SOCIALES "/>
    <n v="0.25"/>
    <n v="1"/>
    <s v="Página: https://www.caroycuervo.gov.co/Noticias/programacion-semanal-de-cyc-radio "/>
    <s v="LA INFORMACIÓN NO SE REPORTA CORRECTAMENTE SE DEBE ADJUNTAR LAS EVIDENCIAS QUE SOPORTAN EL DESARROLLO DE LAS ACTIVIDADES REALIZADAS, PUES NO SE PUEDE CORROBORAR EL AVANCE REALIZADO. SEGÚN LA META SE DEBE ANEXAR LA EVIDENCIA DE LA ENTREGA AL SUBDIRECTOR Y SE DEBE EVIDENCIAR LA MANERA CÓMO ESTÁ LLEGANDO LA INFORMACIÓN AL PÚBLICO INTERNO Y EXTERNO, SE EVIDENCIA EN LA PÁGINA WEB, PERO SE DEBE IDENTIFICAR SI TAMBIÉN POR REDES SOCIALES, INTRANET, ETCÉTERA."/>
    <s v="OPORTUNO"/>
    <s v="INCONCLUSO"/>
    <s v="ENTREGABLES AJUSTADOS:_x000a__x000a_ANTERIOR:_x000a_ENTREGAR AL SUBDIRECTOR ACADÉMICO LA PARRILLA DE PROGRAMACIÓN DE ESOS TRES MESES, PARA DIVULGAR AL PÚBLICO INTERNO Y EXTERNO_x000a__x000a_ACTUAL:_x000a_NO HAY ACTIVIDADES PROGRAMADAS PARA ESTE TRIMESTRE"/>
    <n v="0"/>
    <n v="1"/>
    <s v="Se ajustó la meta en el plan de acción teniendo en cuenta que la parrilla de todo el año se entregó en el primer trimestre"/>
    <s v="NO HAY ACTIVIDADES PROGRAMADAS PARA ESTE TRIMESTRE"/>
    <x v="2"/>
    <m/>
  </r>
  <r>
    <s v="INFORMACIÓN_Y_COMUNICACIÓN"/>
    <s v="TRANSPARENCIA, ACCESO A LA INFORMACIÓN PÚBLICA Y LUCHA CONTRA LA CORRUPCIÓN"/>
    <s v="D. CREAR ESTRATEGIAS DE COMUNICACIÓN QUE FACILITEN LA DIVULGACIÓN DE LOS PRODUCTOS Y SERVICIOS DEL INSTITUTO CARO Y CUERVO."/>
    <x v="0"/>
    <x v="2"/>
    <x v="1"/>
    <s v="NO APLICA"/>
    <s v="NO APLICA"/>
    <x v="1"/>
    <x v="1"/>
    <s v="LAS DOS SEDES"/>
    <n v="12"/>
    <s v="ACTIVIDADES RADIALES DE INVESTIGADORES Y DOCENTES PARA GARANTIZAR LA APROPIACIÓN SOCIAL DEL CONOCIMIENTO"/>
    <s v="CREAR DOS PROYECTOS RADIALES REALIZADOS DE CARÁCTER INVESTIGATIVO Y DOCENTE. "/>
    <n v="2"/>
    <n v="2"/>
    <s v="LA EMISORA VIRTUAL DEL ICC ES UN MEDIO DE COMUNICACIÓN QUE SIRVE DE APOYO EN LA DIVULGACIÓN DE LOS PROYECTOS DE INVESTIGADORES Y DOCENTES DEL ICC, POR ENDE, ES NECESARIO BRINDAR EL APOYO A LOS PROYECTOS RADIALES QUE ALLÍ SE PROPONGAN "/>
    <s v="CONTENIDO ACADÉMICO QUE SUMINISTREN DOCENTES E INVESTIGADORES PARA LA REALIZACIÓN DE LOS PROYECTOS RADIALES "/>
    <d v="2020-01-15T00:00:00"/>
    <d v="2020-12-15T00:00:00"/>
    <s v="INFORME DE LA REALIZACIÓN DE UN PROYECTO RADIAL DE CARÁCTER INVESTIGATIVO Y DOCENTE."/>
    <s v="NO HAY ACTIVIDADES PROGRAMADAS PARA ESTE TRIMESTRE"/>
    <s v="NO HAY ACTIVIDADES PROGRAMADAS PARA ESTE TRIMESTRE"/>
    <s v="INFORME DE LA REALIZACIÓN DE UN PROYECTO RADIAL DE CARÁCTER INVESTIGATIVO Y DOCENTE."/>
    <s v="NO"/>
    <s v="SI "/>
    <s v="SUBDIRECTOR(A) ACADÉMICO "/>
    <s v="VER CELDA Z12"/>
    <n v="0"/>
    <n v="0"/>
    <s v="VER CELDA AB12"/>
    <s v="INFORME DE LA REALIZACIÓN DE UN PROYECTO RADIAL DE CARÁCTER INVESTIGATIVO Y DOCENTE."/>
    <s v="SE REALIZARON DOS PROGRAMAS RADIALES: SE CONTINÚO CON TATÁ TAMBÓ PROYECTO INVESTIGATIVO DE GRACIELA MAGLIA Y  BICENTENARIO AL AIRE CON EL APOYO DE CARMEN MILLÁN "/>
    <n v="1"/>
    <n v="0.5"/>
    <s v="Taitá Tambó https://www.caroycuervo.gov.co/Noticias/201/    - Bicentenario al aire: https://www.caroycuervo.gov.co/Noticias/584/"/>
    <s v="LAS EVIDENCIAS QUE SE REPORTAN SON DEL AÑO 2019, NO SE EVIDENCIA EL CUMPLIMIENTO DE ESTA META EN EL AÑO 2020, YA QUE SE PLANEÓ LA ENTREGA DE UN INFORME QUE EVIDENCIE EL AVANCE"/>
    <s v="OPORTUNO"/>
    <s v="INSATISFACTORIO"/>
    <s v="NO HAY ACTIVIDADES PROGRAMADAS PARA ESTE TRIMESTRE"/>
    <s v="NO APLICA"/>
    <n v="0.5"/>
    <s v="NO APLICA PARA ESTE TRIMESTRE"/>
    <s v="NO HAY ACTIVIDADES PROGRAMADAS PARA ESTE TRIMESTRE"/>
    <x v="2"/>
    <m/>
  </r>
  <r>
    <s v="INFORMACIÓN_Y_COMUNICACIÓN"/>
    <s v="TRANSPARENCIA, ACCESO A LA INFORMACIÓN PÚBLICA Y LUCHA CONTRA LA CORRUPCIÓN"/>
    <s v="D. CREAR ESTRATEGIAS DE COMUNICACIÓN QUE FACILITEN LA DIVULGACIÓN DE LOS PRODUCTOS Y SERVICIOS DEL INSTITUTO CARO Y CUERVO."/>
    <x v="0"/>
    <x v="2"/>
    <x v="1"/>
    <s v="NO APLICA"/>
    <s v="NO APLICA"/>
    <x v="1"/>
    <x v="1"/>
    <s v="LAS DOS SEDES"/>
    <n v="13"/>
    <s v="INFORMAR AL PÚBLICO INTERNO DE LOS EVENTOS, PLANES Y PROGRAMAS QUE SE ADELANTAN EN EL ICC "/>
    <s v="DIVULGAR LOS EVENTOS, PLANES Y PROGRAMAS QUE SE ADELANTAN EN EL ICC USANDO LOS CANALES DE COMUNICACIÓN INTERNA ( INTRANET, CARTELERAS, CORREO INTERNO)."/>
    <n v="60"/>
    <s v="NO APLICA"/>
    <s v="PARA QUE EL PÚBLICO INTERNO SE APROPIE DE LOS TEMAS QUE SE ADELANTAN EN EL ICC Y ASISTAN A LOS EVENTOS, DEBEN ESTAR OPORTUNAMENTE INFORMADOS Y PARA ESO SE USAN LOS CANALES DE COMUNICACIÓN INTERNA"/>
    <s v="INFORMAR OPORTUNAMENTE A LA OFICINA DE COMUNICACIONES LOS PLANES, PROGRAMAS Y EVENTOS QUE SE DEBEN DIVULGAR A TRAVÉS DE COMUNICACIÓN INTERNA. "/>
    <d v="2020-01-15T00:00:00"/>
    <d v="2020-12-15T00:00:00"/>
    <s v="RELACIÓN DE LOS TEMAS DIVULGADOS EN LOS CANALES DE COMUNICACIÓN INTERNA (ENTRE 15 Y 20 )"/>
    <s v="RELACIÓN DE LOS TEMAS DIVULGADOS EN LOS CANALES DE COMUNICACIÓN INTERNA (ENTRE 15 Y 20 )"/>
    <s v="RELACIÓN DE LOS TEMAS DIVULGADOS EN LOS CANALES DE COMUNICACIÓN INTERNA (ENTRE 15 Y 20 )"/>
    <s v="RELACIÓN DE LOS TEMAS DIVULGADOS EN LOS CANALES DE COMUNICACIÓN INTERNA (ENTRE 15 Y 20 )"/>
    <s v="NO"/>
    <s v="NO"/>
    <s v="SUBDIRECTOR(A) ACADÉMICO "/>
    <s v="VER CELDA Z12"/>
    <n v="0"/>
    <n v="0"/>
    <s v="VER CELDA AB12"/>
    <s v="RELACIÓN DE LOS TEMAS DIVULGADOS EN LOS CANALES DE COMUNICACIÓN INTERNA (ENTRE 15 Y 20 )"/>
    <s v="DURANTE EL PRIMER TRIMESTRE SE DIVULGARON MÁS DE 25 TEMAS EN COMUNICACIÓN INTERNA "/>
    <n v="1"/>
    <n v="0.25"/>
    <s v="Temas divulgados en interna: https://drive.google.com/open?id=1aAlphEJcBvIigPthySS_Zbww6vdCZ8Lx"/>
    <s v="NO HAY OBSERVACIONES"/>
    <s v="OPORTUNO"/>
    <s v="SATISFACTORIO"/>
    <s v="RELACIÓN DE LOS TEMAS DIVULGADOS EN LOS CANALES DE COMUNICACIÓN INTERNA (ENTRE 15 Y 20 )"/>
    <n v="1"/>
    <n v="0.5"/>
    <s v="https://drive.google.com/drive/u/3/folders/1ush1FeclR_Y5d0Wkl6L8nURx4b6xUK1K"/>
    <s v="NO HAY OBSERVACIONES"/>
    <x v="0"/>
    <m/>
  </r>
  <r>
    <s v="INFORMACIÓN_Y_COMUNICACIÓN"/>
    <s v="TRANSPARENCIA, ACCESO A LA INFORMACIÓN PÚBLICA Y LUCHA CONTRA LA CORRUPCIÓN"/>
    <s v="D. CREAR ESTRATEGIAS DE COMUNICACIÓN QUE FACILITEN LA DIVULGACIÓN DE LOS PRODUCTOS Y SERVICIOS DEL INSTITUTO CARO Y CUERVO."/>
    <x v="0"/>
    <x v="2"/>
    <x v="0"/>
    <s v="NO APLICA"/>
    <s v="NO APLICA"/>
    <x v="2"/>
    <x v="2"/>
    <s v="LAS DOS SEDES"/>
    <n v="14"/>
    <s v="INFORMAR AL PÚBLICO INTERNO DE LOS EVENTOS, PLANES Y PROGRAMAS QUE SE ADELANTAN EN EL ICC "/>
    <s v="REALIZAR SEGUIMIENTOS TRIMESTRALES AL CUMPLIMIENTO DEL ESQUEMA DE PUBLICACIÓN VIGENTE"/>
    <n v="4"/>
    <s v="ESQUEMA DE PUBLICACIÓN DE LA INFORMACIÓN   2019- LEY 1712 DE 2014"/>
    <s v="SE HACE NECESARIO UN SEGUIMIENTO AL CUMPLIMIENTO DEL ESQUEMA DE PUBLICACIÓN VIGENTE, DEBIDO A LA RELEVANCIA DE ESTE PORQUE TAL COMO LO CONTEMPLA EL ESPÍRITU DE LA LEY; LA  INFORMACIÓN ES EL INSTRUMENTO DEL QUE DISPONEN LOS SUJETOS OBLIGADOS PARA INFORMAR, DE FORMA ORDENADA, A LA CIUDADANÍA, INTERESADOS Y USUARIOS, SOBRE LA INFORMACIÓN PUBLICADA Y QUE PUBLICARÁ, CONFORME AL PRINCIPIO DE DIVULGACIÓN PROACTIVA DE LA INFORMACIÓN PREVISTO EN EL ARTÍCULO 3° DE LA LEY 1712 DE 2014, Y SOBRE LOS MEDIOS A TRAVÉS DE LOS CUALES SE PUEDE ACCEDER A LA MISMA. "/>
    <s v="REVISIÓN DE LA INFORMACIÓN REPORTADA POR EL WEB MÁSTER SOBRE ALGUNA ACTUALIZACIÓN EN LA SECCIÓN DE TRANSPARENCIA Y ACCESO A LA INFORMACIÓN EN PÁGINA WEB. _x000a_- REPORTAR SI FALTA ALGUNA INFORMACIÓN O NO CORRESPONDE CON LA REFERENCIADA EN LAS CASILLAS  DEL ESQUEMA   DE PUBLICACIONES.  _x000a_- HACER 4 REPORTES DE CUMPLIMIENTO DEL ESQUEMA, CADA UNO DE FORMA  TRIMESTRAL. _x000a_"/>
    <d v="2020-02-01T00:00:00"/>
    <d v="2020-12-31T00:00:00"/>
    <s v="ENTREGABLES AJUSTADOS:_x000a__x000a_ANTERIOR:_x000a_ Hacer el primer reporte siguiendo las actividades ya señaladas. _x000a__x000a_ACTUAL:_x000a_SEGUIMIENTO A LOS LÍDERES PARA LA ACTUALIZACIÓN DEL ESQUEMA DE PUBLICACIONE"/>
    <s v="ENTREGABLES AJUSTADOS:_x000a__x000a_ANTERIOR:_x000a_:Hacer el segundo reporte siguiendo las actividades ya señaladas._x000a__x000a_ACTUAL:_x000a_SEGUIMIENTO A LOS LÍDERES PARA LA ACTUALIZACIÓN DEL ESQUEMA DE PUBLICACIONES"/>
    <s v="ENTREGABLES AJUSTADOS:_x000a__x000a_ANTERIOR:_x000a_Hacer el tercer reporte siguiendo las actividades ya señaladas ._x000a__x000a_ACTUAL:_x000a_SEGUIMIENTO A LOS LÍDERES PARA LA ACTUALIZACIÓN DEL ESQUEMA DE PUBLICACIONES"/>
    <s v="ENTREGABLES AJUSTADOS:_x000a__x000a_ANTERIOR:_x000a_Hacer un cuarto reporte siguiendo las actividades ya señaladas. _x000a__x000a_ACTUAL:_x000a_:SEGUIMIENTO A LOS LÍDERES PARA LA ACTUALIZACIÓN DEL ESQUEMA DE PUBLICACIONES"/>
    <s v="NO"/>
    <s v="NO"/>
    <s v="SUBDIRECTOR(A) ACADÉMICO "/>
    <s v="VER CELDA Z12"/>
    <n v="0"/>
    <n v="0"/>
    <s v="VER CELDA AB12"/>
    <s v="ENTREGABLES AJUSTADOS:_x000a__x000a_ANTERIOR:_x000a_ Hacer el primer reporte siguiendo las actividades ya señaladas. _x000a__x000a_ACTUAL:_x000a_SEGUIMIENTO A LOS LÍDERES PARA LA ACTUALIZACIÓN DEL ESQUEMA DE PUBLICACIONE"/>
    <s v="SE HIZO EL CUADRO DE SEGUIMIENTO Y SE RELACIONÓ LAS PUBLICACIONES REALIZADAS EN LA SECCIÓN DE TRANSPARENCIA "/>
    <n v="1"/>
    <n v="0.25"/>
    <s v="https://drive.google.com/open?id=1wEnRbaKIQelHf0BLL99FRz00GxA0r93G"/>
    <s v="SE ENVIDENCIA QUE SE CUMPLE CON LA ACTIVIDAD NÚMERO 1. PLANEADA: REVISIÓN DE LA INFORMACIÓN REPORTADA POR EL WEB MÁSTER SOBRE ALGUNA ACTUALIZACIÓN EN LA SECCIÓN DE TRANSPARENCIA Y ACCESO A LA INFORMACIÓN EN PÁGINA WEB. _x000a__x000a_PERO SE DEBE TENER EN CUENTA QUE EN EL MARCO DE ESTA META EXISTEN OTRAS DOS ACTIVIDADES:_x000a_* REPORTAR SI FALTA ALGUNA INFORMACIÓN O NO CORRESPONDE CON LA REFERENCIADA EN LAS CASILLAS  DEL ESQUEMA   DE PUBLICACIONES.  _x000a_* HACER REPORTES DE CUMPLIMIENTO DEL ESQUEMA, CADA UNO DE FORMA  TRIMESTRAL. _x000a__x000a_DEL CUAL NO SE PRESENTA EVIDENCIA"/>
    <s v="OPORTUNO"/>
    <s v="INSATISFACTORIO"/>
    <s v="ENTREGABLES AJUSTADOS:_x000a__x000a_ANTERIOR:_x000a_:Hacer el segundo reporte siguiendo las actividades ya señaladas._x000a__x000a_ACTUAL:_x000a_SEGUIMIENTO A LOS LÍDERES PARA LA ACTUALIZACIÓN DEL ESQUEMA DE PUBLICACIONES"/>
    <n v="1"/>
    <n v="0.5"/>
    <s v="https://drive.google.com/drive/u/3/folders/1ush1FeclR_Y5d0Wkl6L8nURx4b6xUK1K"/>
    <s v="NO HAY OBSERVACIONES"/>
    <x v="0"/>
    <m/>
  </r>
  <r>
    <s v="INFORMACIÓN_Y_COMUNICACIÓN"/>
    <s v="TRANSPARENCIA, ACCESO A LA INFORMACIÓN PÚBLICA Y LUCHA CONTRA LA CORRUPCIÓN"/>
    <s v="D. CREAR ESTRATEGIAS DE COMUNICACIÓN QUE FACILITEN LA DIVULGACIÓN DE LOS PRODUCTOS Y SERVICIOS DEL INSTITUTO CARO Y CUERVO."/>
    <x v="0"/>
    <x v="2"/>
    <x v="0"/>
    <s v="NO APLICA"/>
    <s v="NO APLICA"/>
    <x v="2"/>
    <x v="3"/>
    <s v="LAS DOS SEDES"/>
    <n v="15"/>
    <s v="INFORMAR AL PÚBLICO INTERNO DE LOS EVENTOS, PLANES Y PROGRAMAS QUE SE ADELANTAN EN EL ICC "/>
    <s v="ACTUALIZAR DEL ESQUEMA DE PUBLICACIÓN"/>
    <n v="1"/>
    <s v="ESQUEMA DE PUBLICACIÓN DE LA INFORMACIÓN   2019- LEY 1712 DE 2014"/>
    <s v="EL ESQUEMA DE PUBLICACIÓN DE INFORMACIÓN ES EL INSTRUMENTO DEL QUE DISPONEN LOS SUJETOS OBLIGADOS PARA INFORMAR, DE FORMA ORDENADA, A LA CIUDADANÍA, INTERESADOS Y USUARIOS, SOBRE LA INFORMACIÓN PUBLICADA Y QUE PUBLICARÁ, CONFORME AL PRINCIPIO DE DIVULGACIÓN PROACTIVA DE LA INFORMACIÓN PREVISTO EN EL ARTÍCULO 3° DE LA LEY 1712 DE 2014, Y SOBRE LOS MEDIOS A TRAVÉS DE LOS CUALES SE PUEDE ACCEDER A LA MISMA. POR TAL MOTIVO ES NECESARIA SU ACTUALIZACIÓN PERIÓDICA PARA CUMPLIR CON LOS LINEAMIENTOS DE PUBLICACIÓN Y OPORTUNIDAD  DEL ESQUEMA Y QUE  LA CIUDADANÍA REQUIERE EN SU DERECHO A LA INFORMACIÓN.  "/>
    <s v="REVISIÓN DE LA INFORMACIÓN REPORTADA POR EL WEB MÁSTER SOBRE ALGUNA ACTUALIZACIÓN EN LA SECCIÓN DE TRANSPARENCIA EN PÁGINA WEB. _x000a_- ACTUALIZAR LOS ENLACES EN EL ESQUEMA DE TRANSPARENCIA DONDE LA INFORMACIÓN FUE ACTUALIZADA. _x000a_- REPORTAR SI FALTA ALGUNA INFORMACIÓN O NO CORRESPONDE CON LA REFERENCIADA EN EL ESQUEMA   DE PUBLICACIONES.  _x000a_- HACER UN DOCUMENTO DONDE SE REGISTRE TRIMESTRALMENTE LOS REPORTES.  _x000a_"/>
    <d v="2020-02-01T00:00:00"/>
    <d v="2020-09-30T00:00:00"/>
    <s v="ENTREGABLES AJUSTADOS:_x000a__x000a_ANTERIOR:_x000a_ Hacer la primera actualización siguiendo las actividades ya señaladas._x000a__x000a_ACTUAL:_x000a_NO HAY ACTIVIDADES PROGRAMADAS PARA ESTE TRIMESTRE"/>
    <s v="ENTREGABLES AJUSTADOS:_x000a__x000a_ANTERIOR:_x000a_Hacer el segunda actualización siguiendo las actividades ya señaladas_x000a__x000a_ACTUAL:_x000a_NO HAY ACTIVIDADES PROGRAMADAS PARA ESTE TRIMESTRE"/>
    <s v="ENTREGABLES AJUSTADOS:_x000a__x000a_ANTERIOR:_x000a_Hacer la tercera actualización siguiendo las actividades ya señaladas_x000a__x000a_ACTUAL:_x000a_ESQUEMA DE PUBLICACIÓN ACTUALIZADO"/>
    <s v="ENTREGABLES AJUSTADOS:_x000a__x000a_ANTERIOR:_x000a_Hacer la cuarta actualización siguiendo las actividades ya señaladas. _x000a__x000a_ACTUAL:_x000a_NO HAY ACTIVIDADES PROGRAMADAS PARA ESTE TRIMESTRE"/>
    <s v="NO"/>
    <s v="NO"/>
    <s v="SUBDIRECTOR(A) ACADÉMICO "/>
    <s v="VER CELDA Z12"/>
    <n v="0"/>
    <n v="0"/>
    <s v="VER CELDA AB12"/>
    <s v="ENTREGABLES AJUSTADOS:_x000a__x000a_ANTERIOR:_x000a_ Hacer la primera actualización siguiendo las actividades ya señaladas._x000a__x000a_ACTUAL:_x000a_NO HAY ACTIVIDADES PROGRAMADAS PARA ESTE TRIMESTRE"/>
    <s v="EL 28 DE FEBRERO SE HIZO UNA PRIMERA REVISIÓN DEL ESQUEMA DE PUBLICACIONES Y SE LE PIDIÓ A LOS RESPONSABLES DE CADA ÁREA REVISAR E INDICAR LAS ACTUALIZACIONES. EL 14 DE ABRIL EL JEFE DE CONTROL INTERNO HIZO UN NUEVO LLAMADO A ACTUALIZAR, POR PARTE DE LOS LÍDERES, EL ESQUEMA. SIN EMBARGO, EL WEB MÁSTER AVANZA EN LA CONSOLIDACIÓN DE LA INFORMACIÓN. "/>
    <n v="1"/>
    <n v="0.25"/>
    <s v="https://drive.google.com/open?id=1QEwhq1ZhfpnXH68oN3LqNf8BbxRCH7L_"/>
    <s v="EL LINK APORTADO NO MUESTRA NINGÚN DOCUMENTO EN LÍNEA Y NO SE EVIDENCIA LA SOLICITUD DE COMUNICACIONES DEL DÍA 28 DE FEBRERO, POR LO TANTO NO SE EVIDENCIA AVANCE EN LA META. SE CONSIDERA QUE UN AVANCE ES LO REPORTADO EN LA META NO. 14"/>
    <s v="OPORTUNO"/>
    <s v="INSATISFACTORIO"/>
    <s v="ENTREGABLES AJUSTADOS:_x000a__x000a_ANTERIOR:_x000a_Hacer el segunda actualización siguiendo las actividades ya señaladas_x000a__x000a_ACTUAL:_x000a_NO HAY ACTIVIDADES PROGRAMADAS PARA ESTE TRIMESTRE"/>
    <n v="0"/>
    <n v="0.25"/>
    <s v="No hay actividades"/>
    <s v="NO HAY ACTIVIDADES PROGRAMADAS PARA ESTE TRIMESTRE"/>
    <x v="2"/>
    <m/>
  </r>
  <r>
    <s v="DIRECCIONAMIENTO_ESTRATÉGICO_Y_PLANEACIÓN"/>
    <s v="PLANEACIÓN INSTITUCIONAL"/>
    <s v="F. PROPENDER POR LA EXCELENCIA ADMINISTRATIVA Y FINANCIERA. "/>
    <x v="0"/>
    <x v="2"/>
    <x v="0"/>
    <s v="NO APLICA"/>
    <s v="NO APLICA"/>
    <x v="3"/>
    <x v="4"/>
    <s v="LAS DOS SEDES"/>
    <n v="16"/>
    <s v="PLAN ANTICORRUPCIÓN, ATENCIÓN Y PARTICIPACIÓN CIUDADANA"/>
    <s v="BANNER INFORMATIVO PARA CIUDADANOS Y SERVIDORES DEL ICC  PARA CONSULTA DEL MAPA DE RIESGOS DE CORRUPCIÓN ELABORADO Y DIVULGADO"/>
    <n v="1"/>
    <s v="NO APLICA"/>
    <s v="MOTIVACIÓN CONSTANTE  A LOS SERVIDORES Y COLABORADORES DE LA GESTIÓN DEL RIESGO INSTITUCIONAL  Y LOS LINEAMIENTOS SOBRE CORRUPCIÓN  "/>
    <s v="1. DISEÑO DEL BANNER INFORMATIVO Y RECOPILAR OBSERVACIONES_x000a_2. PUBLICACIÓN DEL BANNER "/>
    <d v="2020-01-15T00:00:00"/>
    <d v="2020-08-12T00:00:00"/>
    <s v="ENTREGABLES AJUSTADOS:_x000a__x000a_ANTERIOR:_x000a_NO HAY ACTIVIDADES PROGRAMADAS PARA ESTE TRIMESTRE_x000a__x000a_ACTUAL:_x000a_META RETIRADA"/>
    <s v="ENTREGABLES AJUSTADOS:_x000a__x000a_ANTERIOR:_x000a_ DISEÑO DEL BANNER INFORMATIVO_x000a__x000a_ACTUAL:_x000a_META RETIRADA"/>
    <s v="ENTREGABLES AJUSTADOS:_x000a__x000a_ANTERIOR:_x000a_PUBLICACIÓN DEL BANNER_x000a__x000a_ACTUAL:_x000a_META RETIRADA"/>
    <s v="ENTREGABLES AJUSTADOS:_x000a__x000a_ANTERIOR:_x000a_NO HAY ACTIVIDADES PROGRAMADAS PARA ESTE TRIMESTRE_x000a__x000a_ACTUAL:_x000a_META RETIRADA"/>
    <s v="NO"/>
    <s v="NO"/>
    <s v="SUBDIRECTOR(A) ACADÉMICO "/>
    <s v="VER CELDA Z76"/>
    <n v="0"/>
    <n v="0"/>
    <s v="VER CELDA AB12"/>
    <s v="ENTREGABLES AJUSTADOS:_x000a__x000a_ANTERIOR:_x000a_NO HAY ACTIVIDADES PROGRAMADAS PARA ESTE TRIMESTRE_x000a__x000a_ACTUAL:_x000a_META RETIRADA"/>
    <s v="NO HAY ACTIVIDADES PROGRAMADAS PARA ESTE TRIMESTRE"/>
    <n v="0"/>
    <n v="0"/>
    <s v="NO HAY ACTIVIDADES PROGRAMADAS PARA ESTE TRIMESTRE"/>
    <s v="NO HAY ACTIVIDADES PROGRAMADAS PARA ESTE TRIMESTRE"/>
    <s v="OPORTUNO"/>
    <s v="NO HAY ACTIVIDADES PROGRAMADAS PARA ESTE TRIMESTRE"/>
    <s v="ENTREGABLES AJUSTADOS:_x000a__x000a_ANTERIOR:_x000a_ DISEÑO DEL BANNER INFORMATIVO_x000a__x000a_ACTUAL:_x000a_META RETIRADA"/>
    <s v="META RETIRADA"/>
    <s v="META RETIRADA"/>
    <s v="META RETIRADA"/>
    <s v="META RETIRADA"/>
    <x v="3"/>
    <m/>
  </r>
  <r>
    <s v="CONTROL_INTERNO"/>
    <s v="GESTIÓN DEL CONOCIMIENTO Y LA INNOVACIÓN"/>
    <s v="F. PROPENDER POR LA EXCELENCIA ADMINISTRATIVA Y FINANCIERA. "/>
    <x v="2"/>
    <x v="3"/>
    <x v="0"/>
    <s v="NO APLICA"/>
    <s v="NO APLICA"/>
    <x v="3"/>
    <x v="5"/>
    <s v="LAS DOS SEDES"/>
    <n v="17"/>
    <s v="PLAN ANTICORRUPCIÓN, ATENCIÓN Y PARTICIPACIÓN CIUDADANA"/>
    <s v="REALIZAR REPORTES DE SEGUIMIENTO CUATRIMESTRAL AL MAPA DE RIESGOS DE CORRUPCIÓN PUBLICADOS EN LA PÁGINA WEB DEL INSTITUTO CARO Y CUERVO Y DIVULGARLO AL INTERIOR DE LA ENTIDAD_x000a__x000a_3 informes cuatrimestrales con los plazos: 16 de enero, 15 de mayo y 14 de septiembre de 2020"/>
    <n v="3"/>
    <s v="NO APLICA"/>
    <s v="ADMINISTRAR LOS RIESGOS DE CORRUPCIÓN DEL ICC Y GESTIONARLOS DE MANERA SISTEMATICA Y PERIODICA PARA RESPONDER DE LA MANERA  EFCIENTE EN SU POSIBLE MATERIALIZACIÓN"/>
    <s v="REALIZAR LOS RESPECTIVOS REPORTES CUATRIMESTRALES"/>
    <d v="2020-01-16T00:00:00"/>
    <d v="2020-09-14T00:00:00"/>
    <s v="UN REPORTE DE SEGUIMIENTO CUATRIMESTRAL PUBLICADOS EN LA PÁGINA WEB DEL INSTITUTO CARO Y CUERVO Y DIVULGADO AL INTERIOR DE LA ENTIDAD PARCIAL"/>
    <s v="UN REPORTE DE SEGUIMIENTO CUATRIMESTRAL PUBLICADOS EN LA PÁGINA WEB DEL INSTITUTO CARO Y CUERVO Y DIVULGADO AL INTERIOR DE LA ENTIDAD"/>
    <s v="UN REPORTE DE SEGUIMIENTO CUATRIMESTRAL PUBLICADOS EN LA PÁGINA WEB DEL INSTITUTO CARO Y CUERVO Y DIVULGADO AL INTERIOR DE LA ENTIDAD"/>
    <s v="NO HAY ACTIVIDADES PROGRAMADAS PARA ESTE TRIMESTRE"/>
    <s v="NO"/>
    <s v="NO"/>
    <s v="JEFE OFICINA DE CONTROL INTERNO"/>
    <n v="0"/>
    <n v="0"/>
    <n v="0"/>
    <n v="0"/>
    <s v="UN REPORTE DE SEGUIMIENTO CUATRIMESTRAL PUBLICADOS EN LA PÁGINA WEB DEL INSTITUTO CARO Y CUERVO Y DIVULGADO AL INTERIOR DE LA ENTIDAD PARCIAL"/>
    <s v="SE PUBLICÓ EL REPORTE CUATRIMESTRAL DE SEGUIMIENTO AL PAAC CON EL CORRESPONDIENTE SEGUIMIENTO A LOS RIESGOS"/>
    <n v="1"/>
    <n v="0.33333000000000002"/>
    <s v="https://www.caroycuervo.gov.co/Transparencia/documentos-transparencia/357"/>
    <s v="SE EVIDENCIA QUE SE CUMPLE CON LA ACTIVIDAD NÚMERO UNO PLANEADA RESPECTO A LA PUBLICACIÓN DEL SEGUIMIENTO DEL INFORME PERO NO SE PRESENTA EVIDENCIA DE SU RESPECTIVA DIVULGACIÓN AL INTERIOR DE LA ENTIDAD. EN LA LISTA DE ASISTENCIA NO ES CLARO QUE SE HAYA REALIZADO SU DIVULGACIÓN. SE SUGIERE PARA EL PRÓXIMO INFORME ANEXAR LAS RESPECTIVAS EVIDENCIAS"/>
    <s v="EXTEMPORANEO"/>
    <s v="SATISFACTORIO"/>
    <s v="UN REPORTE DE SEGUIMIENTO CUATRIMESTRAL PUBLICADOS EN LA PÁGINA WEB DEL INSTITUTO CARO Y CUERVO Y DIVULGADO AL INTERIOR DE LA ENTIDAD"/>
    <n v="1"/>
    <n v="0.66666666666666663"/>
    <s v="De acuerdo con la observación de planeación para el primer reporte de 2020, se hizo divulgación a través del chat &quot;Nuevo Excel de evidencias - Estado del sistema de control interno&quot;, el 14 de mayo de 2020. el enlace es: https://teams.microsoft.com/l/file/56f5d43c-c4c8-493f-b0c7-636f91af4262?tenantId=bf42aa48-fe2a-4776-b2ff-4f3bae4f6477&amp;fileType=xlsx&amp;objectUrl=https%3A%2F%2Fcaroycuervo-my.sharepoint.com%2Fpersonal%2Fjose_quilaguy_caroycuervo_gov_co%2FDocuments%2FArchivos%20de%20chat%20de%20Microsoft%20Teams%2FTercero%20(septiembre%20a%20diciembre%20de%202019).xlsx&amp;baseUrl=https%3A%2F%2Fcaroycuervo-my.sharepoint.com%2Fpersonal%2Fjose_quilaguy_caroycuervo_gov_co%2F&amp;serviceName=p2p&amp;threadId=19:meeting_NDU1MzM4MjItOWUzZS00N2FiLTgwOTAtYjkxODkzZDVlNWUy@thread.v2&amp;messageId=1589433386327_x000a__x000a_Para el segundo reporte de 2020, la publicación se puede visualizar en: https://www.caroycuervo.gov.co/Transparencia/documentos-transparencia/399_x000a__x000a_La divulgación se hizo a través de comunicación interna #  68 del 19 de mayo de 2020."/>
    <s v="NO HAY OBSERVACIONES"/>
    <x v="0"/>
    <m/>
  </r>
  <r>
    <s v="EVALUACIÓN_DE_RESULTADOS"/>
    <s v="SEGUIMIENTO Y EVALUACIÓN DEL DESEMPEÑO INSTITUCIONAL"/>
    <s v="F. PROPENDER POR LA EXCELENCIA ADMINISTRATIVA Y FINANCIERA. "/>
    <x v="0"/>
    <x v="4"/>
    <x v="2"/>
    <s v="NO APLICA"/>
    <s v="NO APLICA"/>
    <x v="1"/>
    <x v="1"/>
    <s v="LAS DOS SEDES"/>
    <n v="18"/>
    <s v="PROCESOS DISCIPLINARIOS APERTURADOS"/>
    <s v="DAR APERTURA DE INDAGACIÓN Y/O INVESTIGACIÓN DISCIPLINARIA DE ACUERDO A INFORMES, QUEJAS O NOTICIAS DISCIPLINARIAS QUE LLEGUEN EN EL PERIODO"/>
    <n v="1"/>
    <s v="EL PROCESO DISCIPLINARIO DEPENDE DE LOS INFORMES, QUEJAS O  NOTICIAS DISCIPLINARIAS RADICADAS "/>
    <s v="INFORMES, QUEJAS O NOTICIAS DISCIPLINARIAS QUE SE RADIQUEN EN LA OFICINA DE CONTROL INTERNO DISCIPLINARIO"/>
    <s v="APERTURA DE: INDAGACION PRELIMINAR, INVESTIGACION DISCIPLINARIA_x000a_VALORACION _x000a_SUSTANCIACIÓN_x000a_PROYECCIÓN DE AUTOS DE APERTURA _x000a_DECRETO DE _x000a_PRÁCTICA DE PRUEBAS_x000a_ESTUDIO PARA PROSEGUIR PROCEDIMEINTO O ARCHIVAR ACTUACIONES_x000a_SUSTANCIAR Y PROYECTAR PROVIDENCIAS PARA PROSEGUIR PROCESO ORDINARIO O VERBAL_x000a_DECRETO Y PRÁCTICA DE PRUEBAS_x000a_ESTUDIO, SUSTANCIACIÓN Y PROYECCIÓN DE PROVIDENCIA QUE PONE FIN AL PROCESO_x000a_"/>
    <d v="2020-01-01T00:00:00"/>
    <d v="2020-12-15T00:00:00"/>
    <s v="SEGÚN LO RECIBIDO"/>
    <s v="SEGÚN LO RECIBIDO"/>
    <s v="SEGÚN LO RECIBIDO"/>
    <s v="SEGÚN LO RECIBIDO"/>
    <s v="NO"/>
    <s v="NO"/>
    <s v="PROFESIONAL ESPECIALIZADO CONTROL INTERNO DISCIPLINARIO"/>
    <n v="0"/>
    <n v="0"/>
    <n v="0"/>
    <n v="0"/>
    <s v="SEGÚN LO RECIBIDO"/>
    <s v="APERTURA DE INDAGACIÓN PRELIMINAR (EXP DISCP 001-20, 003-20 Y 004-20) , APERTURA DE INVESTIGACIÓN DISCIPLINARIA (EXP DISC 002-20) "/>
    <n v="1"/>
    <n v="0.3"/>
    <s v="EXPEDIENTES DISCIPLINARIOS FISICOS EN EL ARCHIVO DE LA OFICINA DE CONTROL INTERNO DISCIPLINARIO"/>
    <s v="NO HAY OBSERVACIONES"/>
    <s v="EXTEMPORANEO"/>
    <s v="SATISFACTORIO"/>
    <s v="SEGÚN LO RECIBIDO"/>
    <n v="0"/>
    <n v="0.3"/>
    <s v="LOS TÉRMINOS SE ENCUENTRAN SUSPENDIDOS POR MEDIO DE LA RESOLUCIÓN NÚMERO 0065 DE 2020 DE 14 DE ABRIL DEL 2020  “POR MEDIO DE LA CUAL SE SUSPENDEN LOS TÉRMINOS EN EL TRÁMITE DE LOS PROCESOS DISCIPLINARIOS DE COMPETENCIA DEL INSTITUTO CARO Y CUERVO”"/>
    <s v="SE IDENTIFICA QUE EL AVANCE TRIMESTRAL EN ESTA META ES DE 0% Y SE VERIFICA LA RESOLUCIÓN, POR LO ANTERIOR SE RECOMIENDA TRAMITAR EL AJUSTE AL PLAN ACCIÓN YA QUE TENIENDO EN CUENTA LA RESOLUCIÓN LOS TRÁMITES SERÁN SUSPENDIDOS HASTA NUEVA ORDEN."/>
    <x v="4"/>
    <m/>
  </r>
  <r>
    <s v="INFORMACIÓN_Y_COMUNICACIÓN"/>
    <s v="TRANSPARENCIA, ACCESO A LA INFORMACIÓN PÚBLICA Y LUCHA CONTRA LA CORRUPCIÓN"/>
    <s v="F. PROPENDER POR LA EXCELENCIA ADMINISTRATIVA Y FINANCIERA. "/>
    <x v="0"/>
    <x v="4"/>
    <x v="2"/>
    <s v="NO APLICA"/>
    <s v="NO APLICA"/>
    <x v="1"/>
    <x v="1"/>
    <s v="LAS DOS SEDES"/>
    <n v="19"/>
    <s v="CAMPAÑAS DE DIVULGACION TEMAS DISCIPLINARIOS"/>
    <s v="REALIZAR CAMPAÑAS DE DIVULGACIÓN TEMAS DISCIPLINARIOS "/>
    <n v="4"/>
    <n v="1"/>
    <s v="DAR A CONOCER A LOS FUNCIONARIOS DEL INSTITUTO CARO Y CUERVO ASPECTOS IMPORTANTES Y PRACTICOS DEL PROCESO DISCIPLINARIO"/>
    <s v="APOYO DEL GRUPO DE COMUNICACIONES PARA PROGRAMACION DE DIVULGACION MEDIANTE CORREO INSTITUCIONAL                                                                                                                                                               UTILIZACION DE CARTELERA DE LA OFICINA DE CONTROL INTERO DISCIPLINARIO  PARA INSTRUCTIVOS DE INFORMACION  _x000a_DIAPOSTIVAS, INSTRUCTIVOS, PANTALLAZOS                                                                                                                           "/>
    <d v="2020-03-03T00:00:00"/>
    <d v="2020-12-15T00:00:00"/>
    <s v="1 CAMPAÑA"/>
    <s v="1 CAMPAÑA"/>
    <s v="1 CAMPAÑA"/>
    <s v="1 CAMPAÑA"/>
    <s v="NO"/>
    <s v="NO"/>
    <s v="PROFESIONAL ESPECIALIZADO CONTROL INTERNO DISCIPLINARIO"/>
    <n v="0"/>
    <n v="0"/>
    <n v="0"/>
    <n v="0"/>
    <s v="1 CAMPAÑA"/>
    <s v="CÁPSULA INFORMATIVA DE CONTROL INTERNO DISCIPLINARIO, DIVULGADA MEDIANTE CORREO ELECTRÓNICO PUBLICADA EL 17 DE MARZO DE 2020 (¿QUE ES LA ACCION DISCIPLINARIA?)"/>
    <n v="1"/>
    <n v="0.3"/>
    <s v="COMUNICACIÓN INTERNA ICC DE 17-03-2020"/>
    <s v="SE REVISA EN EL CORREO ELECTRÓNICO Y SE ENCUENTRA LA EVIDENCIA, SE SUGIERE PARA EL PRÓXIMO INFORME ANEXAR COPIA DEL CORREO ENVIADO"/>
    <s v="EXTEMPORANEO"/>
    <s v="SATISFACTORIO"/>
    <s v="1 CAMPAÑA"/>
    <n v="1"/>
    <n v="0.5"/>
    <s v=" Entérese No. 16 - 14 de mayo de 2020"/>
    <s v="NO HAY OBSERVACIONES"/>
    <x v="0"/>
    <m/>
  </r>
  <r>
    <s v="GESTIÓN_DEL_CONOCIMIENTO_Y_LA_INNOVACIÓN"/>
    <s v="GESTIÓN DEL CONOCIMIENTO Y LA INNOVACIÓN"/>
    <s v="F. PROPENDER POR LA EXCELENCIA ADMINISTRATIVA Y FINANCIERA. "/>
    <x v="0"/>
    <x v="4"/>
    <x v="2"/>
    <s v="NO APLICA"/>
    <s v="NO APLICA"/>
    <x v="1"/>
    <x v="1"/>
    <s v="HACIENDA YERBABUENA"/>
    <n v="20"/>
    <s v="ASPECTOS RELACIONADOS CON EL PROCESO DISCIPLINARIO"/>
    <s v="REALIZAR SOCIALIZACIÓN DE TEMAS DISCIPLINARIOS"/>
    <n v="8"/>
    <n v="1"/>
    <s v="CHARLAS INFORMATIVAS DEL PROCESO DISCIPLINARIO EN LA SEDE YERBABUENA"/>
    <s v="CHARLAS RELACIONADAS CON ASPECTOS IMPORTANTES DEL PROCESO DISCIPLINARIO"/>
    <d v="2020-03-03T00:00:00"/>
    <d v="2020-12-15T00:00:00"/>
    <s v="1 SOCIALIZACIÓN EN YERBABUENA _x000a_1 SOCIALIZACIÓN SEDE CENTRO"/>
    <s v="1 SOCIALIZACIÓN EN YERBABUENA _x000a_1 SOCIALIZACIÓN SEDE CENTRO"/>
    <s v="1 SOCIALIZACIÓN EN YERBABUENA _x000a_1 SOCIALIZACIÓN SEDE CENTRO"/>
    <s v="1 SOCIALIZACIÓN EN YERBABUENA _x000a_1 SOCIALIZACIÓN SEDE CENTRO"/>
    <s v="NO"/>
    <s v="NO"/>
    <s v="PROFESIONAL ESPECIALIZADO CONTROL INTERNO DISCIPLINARIO"/>
    <n v="0"/>
    <n v="0"/>
    <n v="0"/>
    <n v="0"/>
    <s v="1 SOCIALIZACIÓN EN YERBABUENA _x000a_1 SOCIALIZACIÓN SEDE CENTRO"/>
    <s v="SE REALIZÓ CAPACITACIÓN EN LA SEDE YERBABUENA DE TEMAS GENERALES DEL CÓDIGO DISCIPLINARIO ÚNICO EL 13 DE MARZO DE 2020 "/>
    <n v="1"/>
    <n v="0.25"/>
    <s v="ACTA DE ASISTENCIA 13/03/20 (ESCANEADA  Y ARCHIVADA)"/>
    <s v="SE CUMPLE CON UN 50% DE LA META DEBIDO A QUE NO SE EVIDENCIA LA SOCIALIZACIÓN EN LA SEDE CENTRO"/>
    <s v="EXTEMPORANEO"/>
    <s v="INSATISFACTORIO"/>
    <s v="1 SOCIALIZACIÓN EN YERBABUENA _x000a_1 SOCIALIZACIÓN SEDE CENTRO"/>
    <n v="0.5"/>
    <n v="0.375"/>
    <s v="SE ENVIA MEDIANTE CORREO ELECTRONICO DE 06 DE MAYO DE 2020 A LOS COORDINADORES DE ÁREA,  DIAPOSITIVAS INFORMATIVAS DE CONTROL INTERNO DISCIPLINARIO PARA QUE SEAN DIVULGADAS EN LOS GRUPO DE TRABAJO"/>
    <s v="SE CUMPLE CON UN 50% DE LA META DEBIDO A QUE NO SE EVIDENCIA LA SOCIALIZACIÓN EN LA SEDE YERBABUENA"/>
    <x v="1"/>
    <m/>
  </r>
  <r>
    <s v="ACTIVIDADES_MISIONALES"/>
    <s v="ACTIVIDADES MISIONALES"/>
    <s v="A. PROPONER POLÍTICAS PARA PROTEGER LA DIVERSIDAD LINGÜÍSTICA DE LA NACIÓN."/>
    <x v="1"/>
    <x v="5"/>
    <x v="1"/>
    <s v="NO APLICA"/>
    <s v="NO APLICA"/>
    <x v="1"/>
    <x v="1"/>
    <s v="LAS DOS SEDES"/>
    <n v="21"/>
    <s v="EDICIÓN E IMPRESIÓN DE PUBLICACIONES"/>
    <s v="REALIZAR EDICIÓN E IMPRESIÓN DE 8 TÍTULOS "/>
    <n v="8"/>
    <s v="LIBROS IMPRESOS"/>
    <s v="EDICIÓN E IMPRESIÓN DE LOS TÍTULOS APROBADOS POR EL COMITÉ EDITORIAL PARA LA VIGENCIA 2020."/>
    <s v="1. REVISIÓN DE MANUSCRITO_x000a_2. CORRECCIÓN DE ESTILO DE ARCHIVOS_x000a_3. DIAGRAMACIÓN DE TEXTOS_x000a_4. REVISIÓN DE TEXTOS DIAGRAMADOS_x000a_5. APROBACIÓN DE ARTE FINAL PARA QUEMADO DE PLANCHAS_x000a_6. IMPRESIÓN (OFFSET O DIGITAL)_x000a_7. ENCUADERNACIÓN Y ACABADOS_x000a_8. PROYECCIÓN DE RESOLUCIÓN_x000a_9. ENTREGA A ALMACÉN DE PUBLICACIONES_x000a__x000a_ARCHIVO FINAL EN PDF PARA IMPRESIÓN DE: _x000a_1. SERIEDAD, RISA Y CULTURA EN LA POESÍA HISPANA DE LA NUEVA GRANADA_x000a_2. LÉXICO DE LA VIOLENCIA EN COLOMBIA (1948-1970)_x000a_3. FIN DE SIGLO XX. ESCRITURA Y NOVELA EN COLOMBIA_x000a_4. TRADICIÓN ORAL EN EL SUR DEL TOLIMA_x000a_5. TIPOS HEROICOS. LETRAS, ORLAS Y RAYAS DE LA IMPRENTA PATRIÓTICA_x000a_6. HOMENAJE AL POETA. FESTIVAL INTERNACIONAL DE POESÍA DE BOGOTÁ_x000a_7. CUENTOS CORTOS PARA ESPERAS LARGAS. CONCURSO DE CUENTO CORTO DE PEREIRA (FELIPE) 2020_x000a_8. SUELTOS (MAESTRÍA EN ESTUDIOS EDITORIALES)_x000a_9. CARTAGENA DE INDIAS. LA CIUDAD Y SUS MONUMENTOS."/>
    <d v="2020-06-15T00:00:00"/>
    <d v="2020-12-15T00:00:00"/>
    <s v="ENTREGABLES AJUSTADOS:_x000a__x000a_ANTERIOR:_x000a_1. IMPRESIÓN  Y TERMINADOS DE SERIEDAD, RISA Y CULTURA EN LA POESÍA HISPANA DE LA NUEVA GRANADA._x000a_2. DIAGRAMACIÓN DE LÉXICO DE LA VIOLENCIA EN COLOMBIA._x000a_3. CORRECCIÓN DE ESTILO DE FIN DE SIGLO XX. ESCRITURA Y NOVELA EN COLOMBIA._x000a_4. REVISIÓN DE PRUEBA DE DIAGRAMACIÓN DE TRADICIÓN ORAL EN EL SUR DEL TOLIMA._x000a_5. IMPRESIÓN DE TIPOS HEROICOS_x000a__x000a_ACTUAL:_x000a_NO HAY ACTIVIDADES PROGARAMADAS PARA ESTE TRIMESTRE"/>
    <s v="ENTREGABLES AJUSTADOS:_x000a__x000a_ANTERIOR:_x000a_2. IMPRESIÓN DE LÉXICO DE LA VIOLENCIA EN COLOMBIA_x000a_3. DIAGRAMACIÓN DE ESCRITURA Y NOVELA EN COLOMBIA._x000a_4. IMPRESIÓN DE TRADICIÓN ORAL EN EL SUR DEL TOLIMA_x000a_5. FINALIZACIÓN DE IMPRESIÓN Y ACABADOS DE TIPOS HEROICOS, SEGUNDA EDICIÓN._x000a_6. COMPOSICIÓN E IMPRESIÓN DE HOMENAJE AL POETA._x000a_7. IMPRESIÓN DE SUELTOS_x000a_9. DIAGRAMACIÓN DE MAPAS, FOTOS Y PLANOS DE CARTAGENA DE INDIAS, LA CIUDAD Y SUS MONUMENTOS._x000a__x000a_ACTUAL:_x000a_NO HAY ACTIVIDADES PROGARAMADAS PARA ESTE TRIMESTRE"/>
    <s v="ENTREGABLES AJUSTADOS:_x000a__x000a_ANTERIOR:_x000a_DISEÑO DE PORTADA DE CARTAGENA DE INDIAS, LA CIUDAD Y SUS MONUMENTOS._x000a_- IMPRESIÓN EXTERNA DE PARTE GRÁFICA_x000a_- ENCUADERNACIÓN Y ACABADOS DEL LIBRO._x000a__x000a_ACTUAL:_x000a_IMPRESIÓN Y ACABADOS"/>
    <s v="ENTREGABLES AJUSTADOS:_x000a__x000a_ANTERIOR:_x000a_COMPOSICIÓN Y ARMADA CUENTOS CORTOS PARA ESPERAS LARGAS_x000a__x000a_ACTUAL:_x000a_ENTREGA DE PUBLICACIONES A ALMACÉN CON RESOLUCIÓN DE PVP"/>
    <s v="NO"/>
    <s v="SI "/>
    <s v="COORDINADOR(A) GRUPO DE PROCESOS EDITORIALES"/>
    <n v="177643640"/>
    <n v="0"/>
    <n v="22543478"/>
    <n v="200187118"/>
    <s v="ENTREGABLES AJUSTADOS:_x000a__x000a_ANTERIOR:_x000a_1. IMPRESIÓN  Y TERMINADOS DE SERIEDAD, RISA Y CULTURA EN LA POESÍA HISPANA DE LA NUEVA GRANADA._x000a_2. DIAGRAMACIÓN DE LÉXICO DE LA VIOLENCIA EN COLOMBIA._x000a_3. CORRECCIÓN DE ESTILO DE FIN DE SIGLO XX. ESCRITURA Y NOVELA EN COLOMBIA._x000a_4. REVISIÓN DE PRUEBA DE DIAGRAMACIÓN DE TRADICIÓN ORAL EN EL SUR DEL TOLIMA._x000a_5. IMPRESIÓN DE TIPOS HEROICOS_x000a__x000a_ACTUAL:_x000a_NO HAY ACTIVIDADES PROGARAMADAS PARA ESTE TRIMESTRE"/>
    <s v="1.ARCHIVO FINAL PARA IMPRESIÓN. _x000a_2. ARCHIVO FINAL DIAGRAMADO._x000a_3. ARCHIVO FINAL CORREGIDO_x000a_4. ARCHIVO FINAL PARA IMPRESIÓN_x000a_5. REUNIÓN DEL MATERIAL_x000a_- REALIZACIÓN DE PRUEBAS_x000a_- CORRECCIÓN DE PRUEBAS_x000a_- COMPOSICIÓN EN LINOTIPO DE INCLUSIÓN NUEVA FUENTE_x000a_-CONFRONTACIÓN DE PLIEGOS_x000a_-INICIO DE IMPRESIÓN"/>
    <n v="0.9"/>
    <n v="0.45"/>
    <s v="ARCHIVOS EN PDF DE LOS LIBROS"/>
    <s v="PARA EL PRÓXIMO INFORME LAS EVIDENCIAS DEBEN ORGANIZARCE SEGÚN NÚMERO DE META Y SEGÚN ACTIVIDAD CONTEMPLADA"/>
    <s v="EXTEMPORANEO"/>
    <s v="SATISFACTORIO"/>
    <s v="ENTREGABLES AJUSTADOS:_x000a__x000a_ANTERIOR:_x000a_2. IMPRESIÓN DE LÉXICO DE LA VIOLENCIA EN COLOMBIA_x000a_3. DIAGRAMACIÓN DE ESCRITURA Y NOVELA EN COLOMBIA._x000a_4. IMPRESIÓN DE TRADICIÓN ORAL EN EL SUR DEL TOLIMA_x000a_5. FINALIZACIÓN DE IMPRESIÓN Y ACABADOS DE TIPOS HEROICOS, SEGUNDA EDICIÓN._x000a_6. COMPOSICIÓN E IMPRESIÓN DE HOMENAJE AL POETA._x000a_7. IMPRESIÓN DE SUELTOS_x000a_9. DIAGRAMACIÓN DE MAPAS, FOTOS Y PLANOS DE CARTAGENA DE INDIAS, LA CIUDAD Y SUS MONUMENTOS._x000a__x000a_ACTUAL:_x000a_NO HAY ACTIVIDADES PROGARAMADAS PARA ESTE TRIMESTRE"/>
    <n v="0.6"/>
    <n v="0.45"/>
    <s v="Se solicitó modificación del plan de acción por emergencia sanitaria nacional, debido a los proyectos están interrumpidos por las restricciones y prescripciones del personal de Imprenta. Para los siguientes numerales, se da el avance:_x000a_2. Solicitud y Asignación de ISBN y archivo final para planchas._x000a_3. Diagramación del texto completado y portada._x000a_4. ISBN asignado y archivo listo para impresión, en proceso de envío._x000a_5. Proceso interrumpido por emergencia sanitaria por la covid-19._x000a_6. Textos corregidos, prólogo y poemas. Proceso de impresión sin poder realizar por emergencia sanitaria por la covid-19 decretada por el Gobierno Nacional._x000a_7. Planchas quemadas, impresión pendiente por realizar debido a la emergencia sanitaria por la covid-19 decretada por el Gobierno nacional._x000a_9. Archivos aún no han sido enviados por la Escuela Taller de Cartagena."/>
    <s v="NO HAY ACTIVIDADES PROGRAMADAS PARA ESTE TRIMESTRE"/>
    <x v="2"/>
    <m/>
  </r>
  <r>
    <s v="ACTIVIDADES_MISIONALES"/>
    <s v="ACTIVIDADES MISIONALES"/>
    <s v="A. PROPONER POLÍTICAS PARA PROTEGER LA DIVERSIDAD LINGÜÍSTICA DE LA NACIÓN."/>
    <x v="1"/>
    <x v="5"/>
    <x v="1"/>
    <s v="NO APLICA"/>
    <s v="PLAN EDITORIAL"/>
    <x v="1"/>
    <x v="1"/>
    <s v="LAS DOS SEDES"/>
    <n v="22"/>
    <s v="EDICIÓN DE PUBLICACIONES"/>
    <s v="REALIZAR EDICIÓN DE TÍTULOS DIGITALES EN FORMATO E-PUB O U-FLIP"/>
    <n v="2"/>
    <s v="LIBROS DIGITALES"/>
    <s v="EDICIÓN 2 TÍTULOS APROBADOS POR EL COMITÉ EDITORIAL PARA LA VIGENCIA 2020, DENTRO DE LA TEMÁTICA DE LA LINGÜÍSTICA COMPUTACIONAL QUE FORMARÁN PARTE DE LAS PUBLICACIONES DIGITALES DEL ICC."/>
    <s v="1. REVISIÓN DE MANUSCRITO_x000a_2. CORRECCIÓN DE ESTILO DE ARCHIVOS_x000a_3. DIAGRAMACIÓN DE TEXTOS_x000a_4. REVISIÓN DE TEXTOS DIAGRAMADOS_x000a_5. APROBACIÓN DE ARTE FINAL PARA CONVERSIÓN A FORMATO ELECTRÓNICO_x000a_6. REVISIÓN DE CONVERSIÓN DIGITAL_x000a_7. SUBIDA EN MICROSITIO DEL SELLO EDITORIAL_x000a__x000a_1. LEXICOGRAFÍA ELECTRÓNICA ESPECIALIZADA. EL CASO DEL DICCIONARIO COLOMBIANO DE MEDICINA, DIACME_x000a_2. ANÁLISIS DEL GÉNERO DISCURSIVO APLICADO A LA CLASIFICACIÓN AUTOMÁTICA DE LA POLARIDAD EN COMENTARIOS SOBRE PRODUCTOS."/>
    <d v="2020-06-15T00:00:00"/>
    <d v="2020-12-15T00:00:00"/>
    <s v="ENTREGABLES AJUSTADOS:_x000a__x000a_ANTERIOR:_x000a_1. LEXICOGRAFÍA ELECTRÓNICA ESPECIALIZADA. EL CASO DEL DICCIONARIO COLOMBIANO DE MEDICINA, DIACME: CORRECCIÓN DE ESTILO Y DIAGRAMACIÓN_x000a__x000a_ACTUAL:_x000a_NO HAY ACTIVIDADES PROGRAMADAS PARA ESTE TRIMESTRE"/>
    <s v="ENTREGABLES AJUSTADOS:_x000a__x000a_ANTERIOR:_x000a_2. ANÁLISIS DEL GÉNERO DISCURSIVO APLICADO A LA CLASIFICACIÓN AUTOMÁTICA DE LA POLARIDAD EN COMENTARIOS SOBRE PRODUCTOS: DIAGRAMACIÓN_x000a_3. CREACIÓN DE ENLACE EN MICROSITIO DE SELLO EDITORIAL_x000a_1. Y 2.:  CONVERSIÓN EXTERNA A FORMATO DIGITAL._x000a__x000a_ACTUAL:_x000a_INICIO DE DIAGRAMACIÓN DE PUBLICACIONES _x000a_"/>
    <s v="ENTREGABLES AJUSTADOS:_x000a__x000a_ANTERIOR:_x000a_NO HAY ACTIVIDADES PROGRAMADAS PARA ESTE TRIMESTRE_x000a__x000a_ACTUAL:_x000a_ENTREGA DE PUBLICACIONES Y SUBIDAS EN MICROSITIO DE SELLO EDITORIAL"/>
    <s v="NO HAY ACTIVIDADES PROGRAMADAS PARA ESTE TRIMESTRE"/>
    <s v="NO"/>
    <s v="SI "/>
    <s v="COORDINADOR(A) GRUPO DE PROCESOS EDITORIALES"/>
    <s v="VER CELDA Z24"/>
    <n v="0"/>
    <n v="0"/>
    <s v="VER CELDA AB24"/>
    <s v="ENTREGABLES AJUSTADOS:_x000a__x000a_ANTERIOR:_x000a_1. LEXICOGRAFÍA ELECTRÓNICA ESPECIALIZADA. EL CASO DEL DICCIONARIO COLOMBIANO DE MEDICINA, DIACME: CORRECCIÓN DE ESTILO Y DIAGRAMACIÓN_x000a__x000a_ACTUAL:_x000a_NO HAY ACTIVIDADES PROGRAMADAS PARA ESTE TRIMESTRE"/>
    <s v="1. CORRECCIÓN DE ESTILO DEL LIBRO. (EL ORIGINAL LO ENTREGÓ EL PROFESOR JULIO BERNAL EN LA SEGUNDA SEMANA DE FEBRERO). EL PROCESO DE CORRECCIÓN SE TERMINÓ EN LA PRIMERA SEMANA DE ABRIL. DIAGRAMACIÓN PENDIENTE."/>
    <n v="0.5"/>
    <n v="0.5"/>
    <s v="archivo en formato PDF"/>
    <s v="PARA EL PRÓXIMO INFORME LAS EVIDENCIAS DEBEN ORGANIZARCE SEGÚN NÚMERO DE META. SE SUGIERE TRAMITAR AJUSTE AL PLAN DE ACCIÓN DEBIDO A QUE LA DIAGRAMACIÓN NO SE REALIZÓ EN EL TRIMESTRE PLANEADO"/>
    <s v="EXTEMPORANEO"/>
    <s v="INSATISFACTORIO"/>
    <s v="ENTREGABLES AJUSTADOS:_x000a__x000a_ANTERIOR:_x000a_2. ANÁLISIS DEL GÉNERO DISCURSIVO APLICADO A LA CLASIFICACIÓN AUTOMÁTICA DE LA POLARIDAD EN COMENTARIOS SOBRE PRODUCTOS: DIAGRAMACIÓN_x000a_3. CREACIÓN DE ENLACE EN MICROSITIO DE SELLO EDITORIAL_x000a_1. Y 2.:  CONVERSIÓN EXTERNA A FORMATO DIGITAL._x000a__x000a_ACTUAL:_x000a_INICIO DE DIAGRAMACIÓN DE PUBLICACIONES _x000a_"/>
    <n v="0.5"/>
    <n v="0.5"/>
    <s v="Se solicitó modificación del plan de acción por emergencia sanitaria nacional._x000a_Para libro 1: revisión completa; aprobación de recursos para julio (diagramación) por Fundalectura (adjunto formato)_x000a_Para libro 2: Autorización de contrato para diagramación, para el mes de julio, por Fundalectura (adjunto formato)"/>
    <s v="NO SE EVIDENCIA AVANCE TOTAL, NI MAYOR A UN 80% EN LA META PROYECTADA POR LO TANTO, SE SUGIERE TRAMITAR AJUSTE AL PLAN DE ACCIÓN"/>
    <x v="1"/>
    <m/>
  </r>
  <r>
    <s v="ACTIVIDADES_MISIONALES"/>
    <s v="ACTIVIDADES MISIONALES"/>
    <s v="C. FOMENTAR LA INVESTIGACIÓN DEL PATRIMONIO LINGÜÍSTICO."/>
    <x v="1"/>
    <x v="5"/>
    <x v="1"/>
    <s v="NO APLICA"/>
    <s v="PLAN EDITORIAL"/>
    <x v="1"/>
    <x v="1"/>
    <s v="HACIENDA YERBABUENA"/>
    <n v="23"/>
    <s v="REIMPRESIÓN DE PUBLICACIONES"/>
    <s v="REALIZAR REIMPRESIÓN DE  TÍTULOS APROBADOS POR EL COMITÉ EDITORIAL"/>
    <n v="4"/>
    <s v="REIMPRESIÓN DE TÍTULOS AGOTADOS"/>
    <s v="IMPRESIÓN, ENCAUDERNACIÓN Y ACABADOS DE PUBLICACIONES AGOTADAS, PREVIA APROBACIÓN DEL COMITÉ EDITORIAL."/>
    <s v="1. REVISIÓN DE PLANCHAS_x000a_2. PREPRARACIÓN DE MATERIA PRIMA_x000a_3. IMPRESIÓN_x000a_4. ENCUADERNACIÓN Y ACABADOS_x000a__x000a_1. CRÍTICA LITERARIA I, II Y III. HERNANDO VALENCIA GOELKEL_x000a_2. DICHOS, REFRANES Y LOCUCIONES EN LAS NOVELAS DE GABRIEL GARCÍA MÁRQUEZ_x000a_3. DE HERMANO A HERMANO_x000a_4. ENTRE EKOBIOS. MANUEL ZAPATA OLIVELLA (1920-2004). ESPACIOS INVESTIGATIVOS: INVITACIONES AL ARCHIVO"/>
    <d v="2020-07-01T00:00:00"/>
    <d v="2020-10-30T00:00:00"/>
    <s v="ENTREGABLES AJUSTADOS:_x000a__x000a_ANTERIOR:_x000a_1. IMPRESIÓN DE CRÍTICA LITERARIA I, II Y III._x000a_2. ENCUADERNACIÓN Y ACABADOS DE REIMPRESIÓN DICHOS Y REFRANES._x000a_3. REIMPRESIÓN EXTERNA DE ENTRE EKOBIOS_x000a__x000a_ACTUAL:_x000a_NO HAY ACTIVIDADES PROGRAMADAS PARA ESTE TRIMESTRE"/>
    <s v="ENTREGABLES AJUSTADOS:_x000a__x000a_ANTERIOR:_x000a_3. REIMPRESIÓN EXTERNA DE HERMANO A HERMANO._x000a__x000a_ACTUAL:_x000a_NO HAY ACTIVIDADES PROGRAMADAS PARA ESTE TRIMESTRE_x000a_"/>
    <s v="ENTREGABLES AJUSTADOS:_x000a__x000a_ANTERIOR:_x000a_NO HAY ACTIVIDADES PROGRAMADAS PARA ESTE TRIMESTRE _x000a__x000a_ACTUAL:_x000a_IMPRESIÓN Y ACABADOS"/>
    <s v="ENTREGABLES AJUSTADOS:_x000a__x000a_ANTERIOR:_x000a_NO HAY ACTIVIDADES PROGRAMADAS PARA ESTE TRIMESTRE_x000a__x000a_ACTUAL:_x000a_ENTREGA DE PUBLICACIONES A ALMACÉN CON RESOLUCIÓN DE PVP_x000a_"/>
    <s v="NO"/>
    <s v="SI "/>
    <s v="COORDINADOR(A) GRUPO DE PROCESOS EDITORIALES"/>
    <s v="VER CELDA Z24"/>
    <n v="0"/>
    <n v="0"/>
    <s v="VER CELDA AB24"/>
    <s v="ENTREGABLES AJUSTADOS:_x000a__x000a_ANTERIOR:_x000a_1. IMPRESIÓN DE CRÍTICA LITERARIA I, II Y III._x000a_2. ENCUADERNACIÓN Y ACABADOS DE REIMPRESIÓN DICHOS Y REFRANES._x000a_3. REIMPRESIÓN EXTERNA DE ENTRE EKOBIOS_x000a__x000a_ACTUAL:_x000a_NO HAY ACTIVIDADES PROGRAMADAS PARA ESTE TRIMESTRE"/>
    <s v="1. IMPRESIÓN DE TOMOS I Y II. EL TOMO III QUEDÓ INCONCLUSO POR LA ORDEN DE CUARENTENA._x000a_2. IMPRESIÓN Y ACABADOS FINALIZADOS (REFILE DE TACOS). PENDIENTE LA PORTADA. A LA FECHA ANTES DE LA CUARENTENA, NO SE HABÍA FIRMADO EL CONTRATO PARA IMPRESIÓN EXTERNA Y DE PLANCHAS._x000a_3. ENTREGA DE 1000 EJEMPLARES A ALMACÉN"/>
    <n v="0.87"/>
    <n v="0.87"/>
    <s v="TACOS EN FÍSICO (SE REPORTARÁN CUANDO SE REINCORPORE EL SERVICIO PRESENCIAL EN LA IMPRENTA."/>
    <s v="PARA EL PRÓXIMO INFORME LAS EVIDENCIAS DEBEN ORGANIZARCE SEGÚN NÚMERO DE META. SE RECUERDA QUE LAS EVIDENCIAS NO SON LAS PUBLICACIONES IMPRESAS SI NO UN INFORME EN EL CUAL SE ESTIPULEN LOS TIEMPOS DE IMPRESIÓN, LAS RESPECTIVAS APROBACIONES Y SE SUGIERE UN CORTO ARCHIVO FOTOGRÁFICO QUE EVIDENCIE LA GESTIÓN, TAMBIÉN SE CONTARÁ COMO EVIDENCIA LA RESOLUCIÓN DE VENTA QUE SE EXPIDA. _x000a__x000a_EL PORCENTAJE DE AVANCE SE CONSIDERA MENOR DEBIDO A QUE NO SE COMPLETÓ NINGUNA DE LAS IMPRESIONES, ADICIONALMENTE NO SE EVIDENCIA LA ENTREGA DE LOS 1,000 EJEMPLARES AL ALMACÉN"/>
    <s v="EXTEMPORANEO"/>
    <s v="INSATISFACTORIO"/>
    <s v="ENTREGABLES AJUSTADOS:_x000a__x000a_ANTERIOR:_x000a_3. REIMPRESIÓN EXTERNA DE HERMANO A HERMANO._x000a__x000a_ACTUAL:_x000a_NO HAY ACTIVIDADES PROGRAMADAS PARA ESTE TRIMESTRE_x000a_"/>
    <n v="0"/>
    <n v="0.87"/>
    <s v="Se solicitó modificación del plan de acción por emergencia sanitaria nacional._x000a_Esta tarea está interrumpida por la emergencia sanitaria decretada por el Gobierno nacional."/>
    <s v="NO HAY ACTIVIDADES PROGRAMADAS PARA ESTE TRIMESTRE"/>
    <x v="2"/>
    <m/>
  </r>
  <r>
    <s v="INFORMACIÓN_Y_COMUNICACIÓN"/>
    <s v="TRANSPARENCIA, ACCESO A LA INFORMACIÓN PÚBLICA Y LUCHA CONTRA LA CORRUPCIÓN"/>
    <s v="D. CREAR ESTRATEGIAS DE COMUNICACIÓN QUE FACILITEN LA DIVULGACIÓN DE LOS PRODUCTOS Y SERVICIOS DEL INSTITUTO CARO Y CUERVO."/>
    <x v="1"/>
    <x v="5"/>
    <x v="1"/>
    <s v="NO APLICA"/>
    <s v="NO APLICA"/>
    <x v="1"/>
    <x v="1"/>
    <s v="LAS DOS SEDES"/>
    <n v="24"/>
    <s v="PARTICIPACIÓN EN FERIAS NACIONALES E INTERNACIONALES DEL LIBRO"/>
    <s v="PARTICIPAR EN FERIAS NACIONALES E INTERNACIONALES DEL LIBRO"/>
    <n v="5"/>
    <s v="PARTICIPACIÓN EN ACTIVIDADES DE DIVULGACIÓN EDITORIAL"/>
    <s v="PARTICIPAR ACTIVAMENTE EN LA DIVULGACIÓN EDITORIAL DE LAS PUBLICACIONES EDITADAS POR EL SELLO EDITORIAL DEL ICC, A NIVEL LOCAL E INTERNACIONAL A TRAVÉS DE SIGLO DEL HOMBRE, ASEUC Y LIBRERÍA YERBABUENA."/>
    <s v="1. PREPARACIÓN DE ESTUDIOS PREVIOS PARA CONTRATOS DE ARRIENDO DE ESPACIOS Y STAND._x000a_2. SELECCIÓN DE TÍTULOS POR FERIA_x000a_3. CONFORMACIÓN DE EQUIPO DE TRABAJO SEGÚN ACTIVIDAD_x000a_4. SEGUIMIENTO A VENTAS_x000a__x000a_1. VENTA DE PUBLICACIONES BIBLIOTECA LUIS ÁNGEL ARANGO (3 SEMANAS EN MARZO, AGOSTO Y NOVIEMBRE DE 2020)_x000a_2. FERIA INTERANCIONAL DEL LIBRO DE BOGOTÁ 2020_x000a_3. FERIAS DEL LIBRO EN COLOMBIA (A TRAVÉS DE ASEUC Y SIGLO DEL HOMBRE)_x000a_4.  FERIA INTERNACIONAL DEL LIBRO UNIVERSITARIO EN MÉXICO (ASEUC-SIGLO DEL HOMBRE)_x000a_5. FERIA INTERNACIONAL DEL LIBRO DE GUADALAJARA 2020"/>
    <d v="2020-01-20T00:00:00"/>
    <d v="2020-12-15T00:00:00"/>
    <s v="ENTREGABLES AJUSTADOS:_x000a__x000a_ANTERIOR:_x000a_1. PROYECCIÓN DE ESTUDIO PREVIO PARA CONTRATACIÓN DE ESPACIO DEL STAND EN CORFERIAS._x000a_2. ESTUDIOS PREVIOS PARA LA CONTRATACIÓN DE DISEÑO, MONTAJE Y DESMONTAJE STAND INSTITUCIONAL._x000a__x000a_ACTUAL:_x000a_META RETIRADA"/>
    <s v="ENTREGABLES AJUSTADOS:_x000a__x000a_ANTERIOR:_x000a_1. SELECCIÓN DE PUBLICACIONES PARA LA VENTA EN BLAA Y LOGÍSTICA DE PUNTO DE VENTA._x000a_2. SELECCIÓN DE PUBLICACIONES FILBO 2020, Y LOGÍSTICA GRUPO DE TRABAJO STAND FILBO 2020_x000a_3. SELECCIÓN Y ENTREGA DE PUBLICACIONES A ASEUC PARA PARTICIPACIÓN EN FERIAS NACIONALES Y REGIONALES DEL LIBRO 2020._x000a_1. INFORME DE VENTAS EN BLAA, PRIMER TRIMESTRE._x000a_2. INFORME DE PARTICIPACIÓN EN FILBO 2020_x000a__x000a_ACTUAL:_x000a_META RETIRADA"/>
    <s v="ENTREGABLES AJUSTADOS:_x000a__x000a_ANTERIOR:_x000a_1. SELECCIÓN DE PUBLICACIONES PARA LA VENTA EN BLAA Y LOGÍSTICA DE PUNTO DE VENTA._x000a_4. SELECCIÓN DE PUBLICACIONES PARA FILUNI 2020, ENTREGA A SIGLO DEL HOMBRE._x000a__x000a_ACTUAL:_x000a_META RETIRADA"/>
    <s v="ENTREGABLES AJUSTADOS:_x000a__x000a_ANTERIOR:_x000a_1. . INFORME DE VENTAS EN BLAA, PRIMER TRIMESTRE._x000a_1. SELECCIÓN DE PUBLICACIONES PARA LA VENTA EN BLAA Y LOGÍSTICA DE PUNTO DE VENTA._x000a_5. SELECCIÓN DE PUBLICACIONES PARA FERIA INTERNACIONAL DEL LIBRO DE GUADALAJARA 2020_x000a_-REPORTE DE VENTAS EN PARTICIPACIÓN DE FERIAS NACIONALES E INTERNACIONALES CON ASEUC_x000a__x000a_ACTUAL:_x000a_META RETIRADA"/>
    <s v="NO"/>
    <s v="SI "/>
    <s v="COORDINADOR(A) GRUPO DE PROCESOS EDITORIALES"/>
    <s v="VER CELDA Z24"/>
    <n v="0"/>
    <n v="0"/>
    <s v="VER CELDA AB24"/>
    <s v="ENTREGABLES AJUSTADOS:_x000a__x000a_ANTERIOR:_x000a_1. PROYECCIÓN DE ESTUDIO PREVIO PARA CONTRATACIÓN DE ESPACIO DEL STAND EN CORFERIAS._x000a_2. ESTUDIOS PREVIOS PARA LA CONTRATACIÓN DE DISEÑO, MONTAJE Y DESMONTAJE STAND INSTITUCIONAL._x000a__x000a_ACTUAL:_x000a_META RETIRADA"/>
    <s v="1. ESTUDIO PREVIO FIRMADO Y APROBADO CON CDP._x000a_2. ESTUDIO PREVIO FIRMADO Y APROBADO CON CDP."/>
    <n v="1"/>
    <n v="0.4"/>
    <s v="WORD DE FORMATOS DE ESTUDIOS PREVIOS FINALES Y SOLICITUD DE CDP"/>
    <s v="PARA EL PRÓXIMO INFORME LAS EVIDENCIAS DEBEN ORGANIZARCE SEGÚN NÚMERO DE META"/>
    <s v="EXTEMPORANEO"/>
    <s v="SATISFACTORIO"/>
    <s v="ENTREGABLES AJUSTADOS:_x000a__x000a_ANTERIOR:_x000a_1. SELECCIÓN DE PUBLICACIONES PARA LA VENTA EN BLAA Y LOGÍSTICA DE PUNTO DE VENTA._x000a_2. SELECCIÓN DE PUBLICACIONES FILBO 2020, Y LOGÍSTICA GRUPO DE TRABAJO STAND FILBO 2020_x000a_3. SELECCIÓN Y ENTREGA DE PUBLICACIONES A ASEUC PARA PARTICIPACIÓN EN FERIAS NACIONALES Y REGIONALES DEL LIBRO 2020._x000a_1. INFORME DE VENTAS EN BLAA, PRIMER TRIMESTRE._x000a_2. INFORME DE PARTICIPACIÓN EN FILBO 2020_x000a__x000a_ACTUAL:_x000a_META RETIRADA"/>
    <n v="0"/>
    <n v="0.4"/>
    <s v="Se solicitó la eliminación de meta, por la cancelación de la Feria Internacional del libro de Bogotá, y las actividades de venta de publicaciones bajo la modalidad presencial, debido a la emergencia sanitaria por la covid-19, decretada por el Gobierno nacional."/>
    <s v="META RETIRADA"/>
    <x v="3"/>
    <m/>
  </r>
  <r>
    <s v="ACTIVIDADES_MISIONALES"/>
    <s v="ACTIVIDADES MISIONALES"/>
    <s v="E. ACTUALIZAR LOS PROCESOS DEL INSTITUTO CARO Y CUERVO DE ACUERDO CON SUS NECESIDADES."/>
    <x v="1"/>
    <x v="5"/>
    <x v="1"/>
    <s v="NO APLICA"/>
    <s v="NO APLICA"/>
    <x v="1"/>
    <x v="1"/>
    <s v="LAS DOS SEDES"/>
    <n v="25"/>
    <s v="ACTUALIZACIÓN DE PROCEDIMIENTOS EDITORIALES"/>
    <s v="ELABORAR EL PROCESO Y PROCEDIMIENTO DE  APROPIACIÓN SOCIAL DEL CONOCIMIENTO Y PATRIMONIO"/>
    <n v="2"/>
    <s v="PROCESO Y PROCEDIMIENTO EDITORIAL"/>
    <s v="ANTE LA CREACIÓN DE NUEVO PROCESO QUE VINCULA LAS ACTIVIDADES DE DOS GRUPOS MISIONALES, ES PRECISO DELIMITAR EL ALCANCE Y LA META DE ESTE, PARA ESTABLECER PROCEDIMIENTOS Y ACTIVIDADES PROPIAS QUE LO COMPLEMENTAN."/>
    <s v="1. MESAS DE TRABAJO_x000a_2. REDACCIÓN DE PROCESO_x000a_3. REDACCIÓN DE PROCEDIMIENTO EDITORIAL_x000a_4. MANUALES POR ACTIVIDAD_x000a_5. FORMULACIÓN DE FORMATOS DE SEGUIMIENTO_x000a__x000a_1. CONSTRUCCIÓN DE PROCEDIMIENTO_x000a_2. REDACCIÓN DE PROCESO_x000a_3. DOCUMENTACIÓN DE PROCEDIMIENTOS"/>
    <d v="2019-08-15T00:00:00"/>
    <d v="2019-12-27T00:00:00"/>
    <s v="ENTREGABLES AJUSTADOS:_x000a__x000a_ANTERIOR:_x000a_CONFORMACIÓN DE MESAS DE TRABAJO CONJUNTO PARA DEFINIR PROCEDIMIENTOS (EDITORIAL)_x000a__x000a_ACTUAL:_x000a_NO HAY ACTIVIDADES PROGRAMADAS PARA ESTE TRIMESTRE"/>
    <s v="ENTREGABLES AJUSTADOS:_x000a__x000a_ANTERIOR:_x000a_ENTREGA DE PROCESO PARA APROBACIÓN_x000a__x000a_ACTUAL:_x000a_NO HAY ACTIVIDADES PROGRAMADAS PARA ESTE TRIMESTRE"/>
    <s v="ENTREGABLES AJUSTADOS:_x000a__x000a_ANTERIOR:_x000a_REDACCIÓN DE PROCEDIMIENTO PARA REVISIÓN Y OBSERVACIONES_x000a_CREACIÓN DE MANUALES_x000a_CREACIÓN DE FORMATOS DE SEGUIMIENTO_x000a__x000a_ACTUAL:_x000a_ENTREGA DE PROCESO PARA REVISIÓN  Y AJUSTES_x000a_BORRADOR DE PROCEDIMIENTO EDITORIAL"/>
    <s v="ENTREGABLES AJUSTADOS:_x000a__x000a_ANTERIOR:_x000a_APROBACIÓN DE PROCESO Y PROCEDIMIENTO EDITORIAL_x000a__x000a_ACTUAL:_x000a_REVISIÓN DEL DISEÑO Y APROBACIÓN"/>
    <s v="NO"/>
    <s v="NO"/>
    <s v="COORDINADOR(A) GRUPO DE PROCESOS EDITORIALES"/>
    <s v="VER CELDA Z24"/>
    <n v="0"/>
    <n v="0"/>
    <s v="VER CELDA AB24"/>
    <s v="ENTREGABLES AJUSTADOS:_x000a__x000a_ANTERIOR:_x000a_CONFORMACIÓN DE MESAS DE TRABAJO CONJUNTO PARA DEFINIR PROCEDIMIENTOS (EDITORIAL)_x000a__x000a_ACTUAL:_x000a_NO HAY ACTIVIDADES PROGRAMADAS PARA ESTE TRIMESTRE"/>
    <s v="NO SE REALIZÓ AVANCES EN ESTA META PORQUE NO SE HA DEFINIDO EL PLAN DE TRABAJO ANTE EL NUEVO PROCESO CREADO (FUSIÓN DE MUSEOS Y EDITORIAL)"/>
    <n v="0"/>
    <n v="0"/>
    <m/>
    <s v="SE SUGIERE TRAMITAR AJUSTE AL PLAN DE ACCIÓN"/>
    <s v="EXTEMPORANEO"/>
    <s v="INSATISFACTORIO"/>
    <s v="ENTREGABLES AJUSTADOS:_x000a__x000a_ANTERIOR:_x000a_ENTREGA DE PROCESO PARA APROBACIÓN_x000a__x000a_ACTUAL:_x000a_NO HAY ACTIVIDADES PROGRAMADAS PARA ESTE TRIMESTRE"/>
    <n v="0"/>
    <n v="0"/>
    <s v="Se solicitó modificación del plan de acción para definir lineamientos con el proyecto de Museos para la elaboración del nuevo proceso."/>
    <s v="NO HAY ACTIVIDADES PROGRAMADAS PARA ESTE TRIMESTRE"/>
    <x v="2"/>
    <m/>
  </r>
  <r>
    <s v="GESTIÓN_DEL_CONOCIMIENTO_Y_LA_INNOVACIÓN"/>
    <s v="GESTIÓN PRESUPUESTAL Y EFICIENCIA DEL GASTO PÚBLICO"/>
    <s v="F. PROPENDER POR LA EXCELENCIA ADMINISTRATIVA Y FINANCIERA. "/>
    <x v="0"/>
    <x v="6"/>
    <x v="3"/>
    <s v="NO APLICA"/>
    <s v="NO APLICA"/>
    <x v="1"/>
    <x v="1"/>
    <s v="LAS DOS SEDES"/>
    <n v="26"/>
    <s v="REALIZAR REPORTES PRESUPUESTALES, CONTABLES Y FINANCIEROS ARMONIZADOS "/>
    <s v="INFORME MINCULTURA EJECUCIÓN PRESUPUESTAL_x000a_INFORME CÁMARA DE REPRESENTANTES_x000a_INFORME ANUAL DE LA CUENTA CGR_x000a_SIRECI_x000a_SNIES_x000a_CHIP_x000a_CONCILIACIONES RECÍPROCAS,  CUN Y DTN_x000a_DECLARACIONES E INFORMES TRIBUTARIOS Y CONTRIBUCIONES ESPECIALES_x000a_BALANZA DE PAGOS DEL BANCO DE LA REPÚBLICA_x000a_AUSTERIDAD PRESIDENCIA DE LA REPÚBLICA_x000a_INFORMES PLAN DE ACCION, SICI Y PLAN DE MEJORAMIENTO"/>
    <n v="103"/>
    <n v="0"/>
    <s v="EL GRUPO DE GESTIÓN FINANCIERA TIENE A SU CARGO EL REPORTE DE INFORMES A DIVERSAS ÁREAS DEL ICC, COMO TAMBIÉN A ENTES EXTERNOS Y DE CONTROL, DE INFORMACIÓN PRESUPUESTAL, CONTABLE Y FINANCIERA; LOS CUALES SON PRESENTADOS EN DIFERENTES FORMATOS Y CON CARACTERÍSITCAS PARTICULARES, DEPENDIENDO DE LA NECESIDAD DE LA INFORMACIÓN._x000a_POR LO TANTO, BUSCA HACER HOMOGÉNEAS LAS FUENTES DE INFORMACIÓN EN ARAS DE HACER MÁS EFICIENTE LA RECOPILACIÓN, PREPARACIÓN, CONSOLIDACIÓN Y REPORTE DE DICHOS INFORMES. "/>
    <s v="IDENTIFICAR SIMILITUDES EN LA DESCRIPCIÓN DE CUENTAS, DATOS O RUBROS QUE PERMITAN UNIFICAR LA INFORMACIÓN, QUE ES INSUMO PARA DIFERENTES INFORMES_x000a_PREPARAR OPORTUNAMENTE EL REPORTE DE INFORMACIÓN_x000a_GARANTIZAR LA CONTINUIDAD DE LOS PROCESOS A PARTIR DE REPORTES DOCUMENTADOS Y ACTUALIZADOS PERIÓDICAMENTE_x000a_CONSERVAR LAS EVIDENCIAS DE LOS INFORMES QUE LO REQUIERAN, EN UNA MISMA CARPETA"/>
    <d v="2020-01-07T00:00:00"/>
    <d v="2020-12-31T00:00:00"/>
    <s v="29 INFORMES"/>
    <s v="25 INFORMES"/>
    <s v="26 INFORMES"/>
    <s v="23 INFORMES"/>
    <s v="NO"/>
    <s v="NO"/>
    <s v="COORDINADOR(A) DEL GRUPO DE GESTIÓN FINANCIERA"/>
    <n v="0"/>
    <n v="106755797"/>
    <n v="0"/>
    <n v="106755797"/>
    <s v="29 INFORMES"/>
    <s v="SE REALIZÓ COMITÉ PRIMARIO PARA IDENTIFICAR LOS INFORMES POR ÁREAS_x000a_SE ACTUALIZÓ EL CALENDARIO DE INFORMES DEL GRUPO CON SU RESPECTIVO RESPONSABLE, PERIODICIDAD Y UBICACIÓN DEL ARCHIVO_x000a_SE ENCARGÓ LA CONSOLIDACIÓN DE LA INFORMACIÓN EN UNO DE LOS MIEMBROS DEL GRUPO, PARA PODER IDENTIFICAR LA INFORMACIÓN QUE ES INSUMO PARA CADA INFORME"/>
    <n v="0.89"/>
    <n v="0.25"/>
    <s v="SE ADJUNTA CARPETA COMPRIMIDA CON EVIDENCIAS"/>
    <s v="NO HAY OBSERVACIONES"/>
    <s v="EXTEMPORANEO"/>
    <s v="ALERTA"/>
    <s v="25 INFORMES"/>
    <n v="1"/>
    <n v="0.52"/>
    <s v="FINANCIERA/INFORMES 2020/PLANEACION PERIÓDICOS/PLAN DE ACCIÓN2020/SEGUNDO TRIMESTRE.                                                                   En el segundo trimestre se presentaron algunos informes correspondientes al primer trimestre. Es decir en el segundo trimestre se presentaron 40 informes para un total acumulado de 66 informes. .                                                              Los informes de Ejecución del Ministerio de Cultura no fueron enviados en el primer trimestre dado que no fueron solicitados. Se generó un informe adicional por el COVID 19. Debido a las reuniones del consejo directivo para aprobar el descuento de las matrículas y debido a la solicitud de proyección de un posible recorte por parte del Ministerio de hacienda se hicieron mas informes de seguimiento a la ejecución presupuestal."/>
    <s v="NO HAY OBSERVACIONES"/>
    <x v="0"/>
    <m/>
  </r>
  <r>
    <s v="GESTIÓN_CON_VALORES_PARA_RESULTADOS"/>
    <s v="GESTIÓN PRESUPUESTAL Y EFICIENCIA DEL GASTO PÚBLICO"/>
    <s v="F. PROPENDER POR LA EXCELENCIA ADMINISTRATIVA Y FINANCIERA. "/>
    <x v="0"/>
    <x v="6"/>
    <x v="3"/>
    <s v="NO APLICA"/>
    <s v="NO APLICA"/>
    <x v="1"/>
    <x v="1"/>
    <s v="LAS DOS SEDES"/>
    <n v="27"/>
    <s v="FORTALECER LA EJECUCIÓN PRESUPUESTAL ARTICULADA CON LA DIRECTIVA PRESIDENCIAL DE AUSTERIDAD"/>
    <s v="SEGUIMIENTO A LA EJECUCIÓN PRESUPUESTAL QUE APUNTE A AUSTERIDAD EN EL GASTO"/>
    <n v="4"/>
    <n v="0"/>
    <s v="SE HACE NECESARIO QUE LA PROYECCIÓN DE GASTOS PARA LOS RUBROS ESTABLECIDOS EN LA DIRECTIVA PRESIDENCIAL DE AUSTERIDAD, SE EJECUTEN CONFORME A DICHA POLÍTICA COADYUVANDO A LA EFICIENTE EJECUCIÓN DE LOS RECURSOS PÚBLICOS."/>
    <s v="MONITOREO PERIÓDICO (TRIMESTRAL) A LOS RUBROS ESTIPULADOS EN LA DIRECTIVA PRESIDENCIAL DE AUSTERIDAD_x000a_ENVIAR LAS RESPECTIVAS ALERTAS A LOS RESPONSABLES AL MOMENTO DE DETECTAR DESVIACIONES O ANTES DE PROYECTAR MODIFICACIONES AL PAA, EN DICHOS CONCEPTOS DE LA DIRECTIVA"/>
    <d v="2020-02-03T00:00:00"/>
    <d v="2020-12-31T00:00:00"/>
    <s v="NO HAY ACTIVIDADES PROGRAMADAS PARA ESTE TRIMESTRE"/>
    <s v="1 INFORME DEL PRIMER TRIMESTRE CON ACCIONES DE MEJORA "/>
    <s v="1 INFORME DEL SEGUNDO TRIMESTRE CON ACCIONES DE MEJORA"/>
    <s v="1 INFORME DEL TERCER TRIMESTRE CON ACCIONES DE MEJORA"/>
    <s v="NO"/>
    <s v="NO"/>
    <s v="COORDINADOR(A) DEL GRUPO DE GESTIÓN FINANCIERA"/>
    <s v="VER CELDA Z30"/>
    <n v="0"/>
    <n v="0"/>
    <s v="VER CELDA AB30"/>
    <s v="NO HAY ACTIVIDADES PROGRAMADAS PARA ESTE TRIMESTRE"/>
    <s v="NO HAY ACTIVIDADES PROGRAMADAS PARA ESTE TRIMESTRE"/>
    <n v="0"/>
    <n v="0"/>
    <s v="NO APLICA"/>
    <s v="NO APLICA PARA ESTE TRIMESTRE"/>
    <s v="EXTEMPORANEO"/>
    <s v="NO APLICA PARA ESTE TRIMESTRE"/>
    <s v="1 INFORME DEL PRIMER TRIMESTRE CON ACCIONES DE MEJORA "/>
    <n v="1"/>
    <n v="0.33"/>
    <s v="Carpeta local: Financiera/Presupuesto 2020/Evidencias reducción cdps. _x000a_Debido a las circunstancias actuales de la pandemia, el Instituto ha reducido al máximo, los gastos de austeridad, tales como: horas extras, viáticos, tiquetes, gasolina, logística, mantenimiento de vehículos y otras contrataciones."/>
    <s v="NO HAY OBSERVACIONES"/>
    <x v="0"/>
    <m/>
  </r>
  <r>
    <s v="GESTIÓN_CON_VALORES_PARA_RESULTADOS"/>
    <s v="GESTIÓN PRESUPUESTAL Y EFICIENCIA DEL GASTO PÚBLICO"/>
    <s v="F. PROPENDER POR LA EXCELENCIA ADMINISTRATIVA Y FINANCIERA. "/>
    <x v="0"/>
    <x v="6"/>
    <x v="3"/>
    <s v="NO APLICA"/>
    <s v="NO APLICA"/>
    <x v="1"/>
    <x v="1"/>
    <s v="LAS DOS SEDES"/>
    <n v="28"/>
    <s v="ACOMPAÑAR LA PROYECCIÓN DE GASTOS DE PERSONAL PARA QUE SEA MAS AJUSTADA A LA REALIDAD INSTITUCIONAL Y A LA PLANEACIÓN DE NOVEDADES (VACACIONES) Y ALERTAS PREVENTIVAS PARA TRASLADOS PRESUPUESTALES OPORTUNOS"/>
    <s v="FORTALECIMIENTO DE LA EJECUCIÓN DE LOS RECURSOS DESTINADOS A GASTOS DE PERSONAL "/>
    <n v="4"/>
    <n v="0"/>
    <s v="EL GRUPO DE GESTIÓN FINANCIERA TIENE A SU CARGO LA ADMINISTRACIÓN Y VELAR POR UNA ADECUADA EJECUCIÓN PRESUPUESTAL, ENTRE CUYAS ACTIVIDADES SE ENCUENTRA LA PROYECCIÓN Y PREPARACIÓN DE LOS TRASLADOS PRESUPUESTALES, DE ACUERDO CON LAS NECESIDADES DE MODIFICACIÓN DEL DECRETO DE LIQUIDACIÓN DE PRESUPUESTO DEL ICC, QUE DEBEN SER APROBADOS POR ACUERDO DEL CONSEJO DIRECTIVO, LOS CUALES SE DEBEN REALIZAR EN FORMA OPORTUNA, CON EL FIN DE OPTIMIZAR LA EJECUCIÓN PRESUPUESTAL TANTO EN COMPROMISOS COMO EN OBLIGACIONES, ATENDIENDO LA PROGRAMACIÓN DE METAS Y LA EJECUCIÓN DEL PAC, CON RECURSOS DE LA NACIÓN"/>
    <s v="MESA DE TRABAJO CON TALENTO HUMANO PARA SOCIALIZAR EL COMPORTAMIENTO DE LA EJECUCIÓN DE GASTOS DE PERSONAL, Y LAS ACCIONES DE MEJORA, AJUSTES DE FECHAS SI SE REQUIERE Y PROYECCIONES DE TRASLADOS"/>
    <d v="2020-04-20T00:00:00"/>
    <s v="31/11/2020"/>
    <s v="NO HAY ACTIVIDADES PROGRAMADAS PARA ESTE TRIMESTRE"/>
    <s v="1 INFORME DEL PRIMER TRIMESTRE CON ACCIONES DE MEJORA "/>
    <s v="1 INFORME DEL SEGUNDO TRIMESTRE CON ACCIONES DE MEJORA"/>
    <s v="1 INFORME DEL TERCER TRIMESTRE CON ACCIONES DE MEJORA Y ACUERDOS DE TRASLADO"/>
    <s v="NO"/>
    <s v="NO"/>
    <s v="COORDINADOR(A) DEL GRUPO DE GESTIÓN FINANCIERA"/>
    <s v="VER CELDA Z30"/>
    <n v="0"/>
    <n v="0"/>
    <s v="VER CELDA AB30"/>
    <s v="NO HAY ACTIVIDADES PROGRAMADAS PARA ESTE TRIMESTRE"/>
    <s v="NO HAY ACTIVIDADES PROGRAMADAS PARA ESTE TRIMESTRE"/>
    <n v="0"/>
    <n v="0"/>
    <s v="NO APLICA"/>
    <s v="NO APLICA PARA ESTE TRIMESTRE"/>
    <s v="EXTEMPORANEO"/>
    <s v="NO APLICA PARA ESTE TRIMESTRE"/>
    <s v="1 INFORME DEL PRIMER TRIMESTRE CON ACCIONES DE MEJORA "/>
    <n v="0"/>
    <n v="0"/>
    <s v="Debido a las circunstancias actuales de la pandemia, el comportamiento de los gastos de personal ha sido discreto, debido a que algunos funcionarios han aplazado las vacaciones y solo se presentó una renuncia en el mes de mayo. No se está ejecutando el rubro de horas extras, ni el de prima técnica salarial. Por lo tanto, no ha sido necesario estas mesas de trabajo_x000a_Es probable que se requiera ajustar el plan de acción, en esta actividad."/>
    <s v="NO SE EVIDENCIA AVANCE EN LA META PROYECTADA POR LO TANTO, SE SUGIERE TRAMITAR AJUSTE AL PLAN DE ACCIÓN"/>
    <x v="1"/>
    <m/>
  </r>
  <r>
    <s v="GESTIÓN_CON_VALORES_PARA_RESULTADOS"/>
    <s v="FORTALECIMIENTO ORGANIZACIONAL Y SIMPLIFICACIÓN DE PROCESOS"/>
    <s v="B. FORTALECER LA OFERTA ACADÉMICA DEL INSTITUTO CARO Y CUERVO."/>
    <x v="1"/>
    <x v="7"/>
    <x v="1"/>
    <s v="NO APLICA"/>
    <s v="PLAN FSAB"/>
    <x v="1"/>
    <x v="1"/>
    <s v="CASA CUERVO URISARRI"/>
    <n v="29"/>
    <s v="PROCESOS DE ASEGURAMIENTO DE CALIDAD DE MAESTRIAS"/>
    <s v="PREPARAR Y RECIBIR LA VISITA DE PARES, PARA OBTENER LA RENOVACIÓN DEL REGISTRO CALIFICADO MAESTRÍA EN LINGÜÍSTICA                                                                                                                           "/>
    <n v="1"/>
    <n v="0"/>
    <s v="EL INSTITUTO CARO Y CUERVO, POR MEDIO DE LA FACULTAD SEMINARIO ANDRÉS BELLO, DEBE GARANTIZAR LA CALIDAD DE EDUCACIÓN BRINDADA,  EN CUMPLIMIENTO DEL DECRETO 1330 DEL 25 DE JULIO DEL 2019, POR EL CUAL SE AJUSTAN LOS PROCESOS DE REGISTRO CALIFICADO DE LOS PROGRAMAS ACADÉMICOS PRESENCIALES, VIRTUALES, A DISTANCIA, O DUALES, EN PREGRADO Y POSGRADO. EN ÉSTE  SE ESTABLECEN LOS REQUISITOS PARA LA OBTENCIÓN Y RENOVACIÓN DE LOS PERMISOS DE FUNCIONAMIENTO DE LOS PROGRAMAS, ENTRE ELLOS, CONTAR UN MODELO INSTITUCIONAL DE ASEGURAMIENTO DE LA CALIDAD Y CON LOS PROCESOS PERMANENTES DE AUTOEVALUACIÓN DE LOS PROGRAMAS._x000a_ASÍ MISMO, EL ICC ASUME LA META DE LA OBTENCIÓN DE LA ACREDITACIÓN DE ALTA CALIDAD EN EL MARCO DEL LA LEY 30 DE 1992 Y DE TODA LA REGLAMENTACIÓN POSTERIOR DERIVADA DE DICHA LEY."/>
    <s v="RECABAR PERMANENTEMENTE INFORMACIÓN, APLICAR LAS ENCUESTAS EN EL CASO DE INDICADORES DE PERCEPCIÓN Y/O GRUPOS FOCALES, ORGANIZACIÓN Y ANÁLISIS DE LA INFORMACIÓN RECABADA,  ESCRITURA DE LOS DOCUMENTOS DE AUTOEVALUACIÓN 1 Y 2. Y ELABORACIÓN DE PLANES DE MEJORAMIENTO RESULTANTES DE LAS EVALUACIONES._x000a_REUNIONES DE LOS COMITÉS DE LAS MAESTRÍAS PARA REVISIÓN Y AVAL DE LOS DOCUMENTOS Y REUNIÓN DEL CONSEJO DE FACULTAD PARA LA APROBACIÓN DE LOS DOCUMENTOS FINALES RESPECTIVOS. "/>
    <d v="2020-10-01T00:00:00"/>
    <d v="2020-12-31T00:00:00"/>
    <s v="ENTREGABLES AJUSTADOS:_x000a__x000a_ANTERIOR:_x000a_PREPARAR Y RECIBIR LA VISITA DE PARES, PARA OBTENER LA RENOVACIÓN DEL REGISTRO CALIFICADO MAESTRÍA EN LINGÜÍSTICA _x000a__x000a_ACTUAL:_x000a_NO HAY ACTIVIDADES PROGRAMADAS PARA ESTE TRIMESTRE_x000a_"/>
    <s v="ENTREGABLES AJUSTADOS:_x000a__x000a_ANTERIOR:_x000a_NO HAY ACTIVIDADES PROGRAMADAS PARA ESTE TRIMESTRE_x000a__x000a_ACTUAL:_x000a_NO HAY ACTIVIDADES PROGRAMADAS PARA ESTE TRIMESTRE"/>
    <s v="ENTREGABLES AJUSTADOS:_x000a__x000a_ANTERIOR:_x000a_NO HAY ACTIVIDADES PROGRAMADAS PARA ESTE TRIMESTRE_x000a__x000a_ACTUAL:_x000a_NO HAY ACTIVIDADES PROGRAMADAS PARA ESTE TRIMESTRE"/>
    <s v="ENTREGABLES AJUSTADOS:_x000a__x000a_ANTERIOR:_x000a_ NO HAY ACTIVIDADES PROGRAMADAS PARA ESTE TRIMESTRE_x000a__x000a_ACTUAL:_x000a_PREPARAR Y RECIBIR LA VISITA DE PARES, PARA OBTENER LA RENOVACIÓN DEL REGISTRO CALIFICADO MAESTRÍA EN LINGÜÍSTICA "/>
    <s v="NO"/>
    <s v="NO"/>
    <s v="DECANO(A)"/>
    <n v="2000764905"/>
    <n v="0"/>
    <n v="54028292"/>
    <n v="2054793197"/>
    <s v="ENTREGABLES AJUSTADOS:_x000a__x000a_ANTERIOR:_x000a_PREPARAR Y RECIBIR LA VISITA DE PARES, PARA OBTENER LA RENOVACIÓN DEL REGISTRO CALIFICADO MAESTRÍA EN LINGÜÍSTICA _x000a__x000a_ACTUAL:_x000a_NO HAY ACTIVIDADES PROGRAMADAS PARA ESTE TRIMESTRE_x000a_"/>
    <s v="ESTA ACTIVIDAD POR EFECTOS DEL COVID19 SE CAMBIA PARA SER REALIZADA EN EL SEGUNDO SEMESTRE DE 2020"/>
    <n v="0"/>
    <n v="0"/>
    <s v="N/A"/>
    <s v="NO SE EVIDENCIA AVANCE EN LA META PROYECTADA POR LO TANTO SE SUGIERE TRAMITAR AJUSTE AL PLAN DE ACCIÓN"/>
    <s v="EXTEMPORANEO"/>
    <s v="INSATISFACTORIO"/>
    <s v="ENTREGABLES AJUSTADOS:_x000a__x000a_ANTERIOR:_x000a_NO HAY ACTIVIDADES PROGRAMADAS PARA ESTE TRIMESTRE_x000a__x000a_ACTUAL:_x000a_NO HAY ACTIVIDADES PROGRAMADAS PARA ESTE TRIMESTRE"/>
    <s v="NO APLICA"/>
    <n v="0"/>
    <s v="NO APLICA PARA ESTE BIMESTRE"/>
    <s v="NO HAY ACTIVIDADES PROGRAMADAS PARA ESTE TRIMESTRE"/>
    <x v="2"/>
    <m/>
  </r>
  <r>
    <s v="GESTIÓN_CON_VALORES_PARA_RESULTADOS"/>
    <s v="FORTALECIMIENTO ORGANIZACIONAL Y SIMPLIFICACIÓN DE PROCESOS"/>
    <s v="B. FORTALECER LA OFERTA ACADÉMICA DEL INSTITUTO CARO Y CUERVO."/>
    <x v="1"/>
    <x v="7"/>
    <x v="1"/>
    <s v="NO APLICA"/>
    <s v="PLAN FSAB"/>
    <x v="1"/>
    <x v="1"/>
    <s v="CASA CUERVO URISARRI"/>
    <n v="30"/>
    <s v="PROCESOS DE ASEGURAMIENTO DE CALIDAD DE MAESTRIAS"/>
    <s v="REALIZAR EL INFORME DE COMPILACIÓN Y ANÁLISIS DE EVALUACIONES DE ESTUDIANTES PARA RENOVACIÓN DE MAESTRÍA EN ESTUDIOS EDITORIALES                                                                                             "/>
    <n v="1"/>
    <n v="0"/>
    <s v="EL INSTITUTO CARO Y CUERVO, POR MEDIO DE LA FACULTAD SEMINARIO ANDRÉS BELLO, DEBE GARANTIZAR LA CALIDAD DE EDUCACIÓN BRINDADA,  EN CUMPLIMIENTO DEL DECRETO 1330 DEL 25 DE JULIO DEL 2019, POR EL CUAL SE AJUSTAN LOS PROCESOS DE REGISTRO CALIFICADO DE LOS PROGRAMAS ACADÉMICOS PRESENCIALES, VIRTUALES, A DISTANCIA, O DUALES, EN PREGRADO Y POSGRADO. EN ÉSTE  SE ESTABLECEN LOS REQUISITOS PARA LA OBTENCIÓN Y RENOVACIÓN DE LOS PERMISOS DE FUNCIONAMIENTO DE LOS PROGRAMAS, ENTRE ELLOS, CONTAR UN MODELO INSTITUCIONAL DE ASEGURAMIENTO DE LA CALIDAD Y CON LOS PROCESOS PERMANENTES DE AUTOEVALUACIÓN DE LOS PROGRAMAS._x000a_ASÍ MISMO, EL ICC ASUME LA META DE LA OBTENCIÓN DE LA ACREDITACIÓN DE ALTA CALIDAD EN EL MARCO DEL LA LEY 30 DE 1992 Y DE TODA LA REGLAMENTACIÓN POSTERIOR DERIVADA DE DICHA LEY."/>
    <s v="RECABAR PERMANENTEMENTE INFORMACIÓN, APLICAR LAS ENCUESTAS EN EL CASO DE INDICADORES DE PERCEPCIÓN Y/O GRUPOS FOCALES, ORGANIZACIÓN Y ANÁLISIS DE LA INFORMACIÓN RECABADA,  ESCRITURA DE LOS DOCUMENTOS DE AUTOEVALUACIÓN 1 Y 2. Y ELABORACIÓN DE PLANES DE MEJORAMIENTO RESULTANTES DE LAS EVALUACIONES._x000a_REUNIONES DE LOS COMITÉS DE LAS MAESTRÍAS PARA REVISIÓN Y AVAL DE LOS DOCUMENTOS Y REUNIÓN DEL CONSEJO DE FACULTAD PARA LA APROBACIÓN DE LOS DOCUMENTOS FINALES RESPECTIVOS. "/>
    <d v="2020-02-02T00:00:00"/>
    <d v="2020-12-12T00:00:00"/>
    <s v="NO HAY ACTIVIDADES PROGRAMADAS PARA ESTE TRIMESTRE"/>
    <s v="NO HAY ACTIVIDADES PROGRAMADAS PARA ESTE TRIMESTRE"/>
    <s v="NO HAY ACTIVIDADES PROGRAMADAS PARA ESTE TRIMESTRE"/>
    <s v="1 INFORME DE COMPILACIÓN Y ANÁLISIS DE EVALUACIONES DE ESTUDIANTES PARA RENOVACIÓN DE MAESTRÍA EN ESTUDIOS EDITORIALES                                      "/>
    <s v="NO"/>
    <s v="NO"/>
    <s v="DECANO(A)"/>
    <s v="VER CELDA Z32"/>
    <n v="0"/>
    <n v="0"/>
    <s v="VER CELDA AB32"/>
    <s v="NO HAY ACTIVIDADES PROGRAMADAS PARA ESTE TRIMESTRE"/>
    <s v="NO HAY ACTIVIDADES PROGRAMADAS PARA ESTE TRIMESTRE"/>
    <n v="0"/>
    <n v="0"/>
    <s v="NO APLICA"/>
    <s v="NO APLICA PARA ESTE TRIMESTRE"/>
    <s v="EXTEMPORANEO"/>
    <s v="NO APLICA PARA ESTE TRIMESTRE"/>
    <s v="NO HAY ACTIVIDADES PROGRAMADAS PARA ESTE TRIMESTRE"/>
    <s v="NO APLICA"/>
    <n v="0"/>
    <s v="NO APLICA PARA ESTE BIMESTRE"/>
    <s v="NO HAY ACTIVIDADES PROGRAMADAS PARA ESTE TRIMESTRE"/>
    <x v="2"/>
    <m/>
  </r>
  <r>
    <s v="GESTIÓN_CON_VALORES_PARA_RESULTADOS"/>
    <s v="FORTALECIMIENTO ORGANIZACIONAL Y SIMPLIFICACIÓN DE PROCESOS"/>
    <s v="B. FORTALECER LA OFERTA ACADÉMICA DEL INSTITUTO CARO Y CUERVO."/>
    <x v="1"/>
    <x v="7"/>
    <x v="1"/>
    <s v="NO APLICA"/>
    <s v="PLAN FSAB"/>
    <x v="1"/>
    <x v="1"/>
    <s v="CASA CUERVO URISARRI"/>
    <n v="31"/>
    <s v="PROCESOS DE ASEGURAMIENTO DE CALIDAD DE MAESTRIAS"/>
    <s v="REALIZAR EL INFORME DE COMPILACIÓN Y ANÁLISIS DE EVALUACIONES DE ESTUDIANTES PARA RENOVACIÓN DE MAESTRÍA DE ESPAÑOL COMO LENGUA EXTRANJERA         "/>
    <n v="1"/>
    <n v="0"/>
    <s v="EL INSTITUTO CARO Y CUERVO, POR MEDIO DE LA FACULTAD SEMINARIO ANDRÉS BELLO, DEBE GARANTIZAR LA CALIDAD DE EDUCACIÓN BRINDADA,  EN CUMPLIMIENTO DEL DECRETO 1330 DEL 25 DE JULIO DEL 2019, POR EL CUAL SE AJUSTAN LOS PROCESOS DE REGISTRO CALIFICADO DE LOS PROGRAMAS ACADÉMICOS PRESENCIALES, VIRTUALES, A DISTANCIA, O DUALES, EN PREGRADO Y POSGRADO. EN ÉSTE  SE ESTABLECEN LOS REQUISITOS PARA LA OBTENCIÓN Y RENOVACIÓN DE LOS PERMISOS DE FUNCIONAMIENTO DE LOS PROGRAMAS, ENTRE ELLOS, CONTAR UN MODELO INSTITUCIONAL DE ASEGURAMIENTO DE LA CALIDAD Y CON LOS PROCESOS PERMANENTES DE AUTOEVALUACIÓN DE LOS PROGRAMAS._x000a_ASÍ MISMO, EL ICC ASUME LA META DE LA OBTENCIÓN DE LA ACREDITACIÓN DE ALTA CALIDAD EN EL MARCO DEL LA LEY 30 DE 1992 Y DE TODA LA REGLAMENTACIÓN POSTERIOR DERIVADA DE DICHA LEY."/>
    <s v="RECABAR PERMANENTEMENTE INFORMACIÓN, APLICAR LAS ENCUESTAS EN EL CASO DE INDICADORES DE PERCEPCIÓN Y/O GRUPOS FOCALES, ORGANIZACIÓN Y ANÁLISIS DE LA INFORMACIÓN RECABADA,  ESCRITURA DE LOS DOCUMENTOS DE AUTOEVALUACIÓN 1 Y 2. Y ELABORACIÓN DE PLANES DE MEJORAMIENTO RESULTANTES DE LAS EVALUACIONES._x000a_REUNIONES DE LOS COMITÉS DE LAS MAESTRÍAS PARA REVISIÓN Y AVAL DE LOS DOCUMENTOS Y REUNIÓN DEL CONSEJO DE FACULTAD PARA LA APROBACIÓN DE LOS DOCUMENTOS FINALES RESPECTIVOS. "/>
    <d v="2020-02-02T00:00:00"/>
    <d v="2020-12-12T00:00:00"/>
    <s v="NO HAY ACTIVIDADES PROGRAMADAS PARA ESTE TRIMESTRE"/>
    <s v="NO HAY ACTIVIDADES PROGRAMADAS PARA ESTE TRIMESTRE"/>
    <s v="NO HAY ACTIVIDADES PROGRAMADAS PARA ESTE TRIMESTRE"/>
    <s v=" 1  INFORME DE COMPILACIÓN Y ANÁLISIS DE EVALUACIONES DE ESTUDIANTES PARA RENOVACIÓN DE MAESTRÍA DE ESPAÑOL COMO LENGUA EXTRANJERA                                                            "/>
    <s v="NO"/>
    <s v="NO"/>
    <s v="DECANO(A)"/>
    <s v="VER CELDA Z32"/>
    <n v="0"/>
    <n v="0"/>
    <s v="VER CELDA AB32"/>
    <s v="NO HAY ACTIVIDADES PROGRAMADAS PARA ESTE TRIMESTRE"/>
    <s v="NO HAY ACTIVIDADES PROGRAMADAS PARA ESTE TRIMESTRE"/>
    <n v="0"/>
    <n v="0"/>
    <s v="NO APLICA"/>
    <s v="NO APLICA PARA ESTE TRIMESTRE"/>
    <s v="EXTEMPORANEO"/>
    <s v="NO APLICA PARA ESTE TRIMESTRE"/>
    <s v="NO HAY ACTIVIDADES PROGRAMADAS PARA ESTE TRIMESTRE"/>
    <s v="NO APLICA"/>
    <n v="0"/>
    <s v="NO APLICA PARA ESTE BIMESTRE"/>
    <s v="NO HAY ACTIVIDADES PROGRAMADAS PARA ESTE TRIMESTRE"/>
    <x v="2"/>
    <m/>
  </r>
  <r>
    <s v="GESTIÓN_CON_VALORES_PARA_RESULTADOS"/>
    <s v="FORTALECIMIENTO ORGANIZACIONAL Y SIMPLIFICACIÓN DE PROCESOS"/>
    <s v="B. FORTALECER LA OFERTA ACADÉMICA DEL INSTITUTO CARO Y CUERVO."/>
    <x v="1"/>
    <x v="7"/>
    <x v="1"/>
    <s v="NO APLICA"/>
    <s v="PLAN FSAB"/>
    <x v="1"/>
    <x v="1"/>
    <s v="CASA CUERVO URISARRI"/>
    <n v="32"/>
    <s v="PROCESOS DE ASEGURAMIENTO DE CALIDAD DE MAESTRIAS"/>
    <s v="REDACTAR EL PRIMER DOCUMENTO DE AUTOEVALUACIÓN PARA RENOVACIÓN DE REGISTRO CALIFICADO  MAESTRÍA EN ESCRITURA CREATIVA "/>
    <n v="1"/>
    <n v="0"/>
    <s v="EL INSTITUTO CARO Y CUERVO, POR MEDIO DE LA FACULTAD SEMINARIO ANDRÉS BELLO, DEBE GARANTIZAR LA CALIDAD DE EDUCACIÓN BRINDADA,  EN CUMPLIMIENTO DEL DECRETO 1330 DEL 25 DE JULIO DEL 2019, POR EL CUAL SE AJUSTAN LOS PROCESOS DE REGISTRO CALIFICADO DE LOS PROGRAMAS ACADÉMICOS PRESENCIALES, VIRTUALES, A DISTANCIA, O DUALES, EN PREGRADO Y POSGRADO. EN ÉSTE  SE ESTABLECEN LOS REQUISITOS PARA LA OBTENCIÓN Y RENOVACIÓN DE LOS PERMISOS DE FUNCIONAMIENTO DE LOS PROGRAMAS, ENTRE ELLOS, CONTAR UN MODELO INSTITUCIONAL DE ASEGURAMIENTO DE LA CALIDAD Y CON LOS PROCESOS PERMANENTES DE AUTOEVALUACIÓN DE LOS PROGRAMAS._x000a_ASÍ MISMO, EL ICC ASUME LA META DE LA OBTENCIÓN DE LA ACREDITACIÓN DE ALTA CALIDAD EN EL MARCO DEL LA LEY 30 DE 1992 Y DE TODA LA REGLAMENTACIÓN POSTERIOR DERIVADA DE DICHA LEY."/>
    <s v="RECABAR PERMANENTEMENTE INFORMACIÓN, APLICAR LAS ENCUESTAS EN EL CASO DE INDICADORES DE PERCEPCIÓN Y/O GRUPOS FOCALES, ORGANIZACIÓN Y ANÁLISIS DE LA INFORMACIÓN RECABADA,  ESCRITURA DE LOS DOCUMENTOS DE AUTOEVALUACIÓN 1 Y 2. Y ELABORACIÓN DE PLANES DE MEJORAMIENTO RESULTANTES DE LAS EVALUACIONES._x000a_REUNIONES DE LOS COMITÉS DE LAS MAESTRÍAS PARA REVISIÓN Y AVAL DE LOS DOCUMENTOS Y REUNIÓN DEL CONSEJO DE FACULTAD PARA LA APROBACIÓN DE LOS DOCUMENTOS FINALES RESPECTIVOS. "/>
    <d v="2020-02-02T00:00:00"/>
    <d v="2020-12-12T00:00:00"/>
    <s v="NO HAY ACTIVIDADES PROGRAMADAS PARA ESTE TRIMESTRE"/>
    <s v="NO HAY ACTIVIDADES PROGRAMADAS PARA ESTE TRIMESTRE"/>
    <s v="NO HAY ACTIVIDADES PROGRAMADAS PARA ESTE TRIMESTRE"/>
    <s v="1 PRIMER DOCUMENTO DE AUTOEVALUACIÓN PARA RENOVACIÓN DE REGISTRO CALIFICADO  MAESTRÍA EN ESCRITURA CREATIVA "/>
    <s v="NO"/>
    <s v="NO"/>
    <s v="DECANO(A)"/>
    <s v="VER CELDA Z32"/>
    <n v="0"/>
    <n v="0"/>
    <s v="VER CELDA AB32"/>
    <s v="NO HAY ACTIVIDADES PROGRAMADAS PARA ESTE TRIMESTRE"/>
    <s v="NO HAY ACTIVIDADES PROGRAMADAS PARA ESTE TRIMESTRE"/>
    <n v="0"/>
    <n v="0"/>
    <s v="NO APLICA"/>
    <s v="NO APLICA PARA ESTE TRIMESTRE"/>
    <s v="EXTEMPORANEO"/>
    <s v="NO APLICA PARA ESTE TRIMESTRE"/>
    <s v="NO HAY ACTIVIDADES PROGRAMADAS PARA ESTE TRIMESTRE"/>
    <s v="NO APLICA"/>
    <n v="0"/>
    <s v="NO APLICA PARA ESTE BIMESTRE"/>
    <s v="NO HAY ACTIVIDADES PROGRAMADAS PARA ESTE TRIMESTRE"/>
    <x v="2"/>
    <m/>
  </r>
  <r>
    <s v="GESTIÓN_CON_VALORES_PARA_RESULTADOS"/>
    <s v="FORTALECIMIENTO ORGANIZACIONAL Y SIMPLIFICACIÓN DE PROCESOS"/>
    <s v="B. FORTALECER LA OFERTA ACADÉMICA DEL INSTITUTO CARO Y CUERVO."/>
    <x v="1"/>
    <x v="7"/>
    <x v="1"/>
    <s v="NO APLICA"/>
    <s v="PLAN FSAB"/>
    <x v="1"/>
    <x v="1"/>
    <s v="CASA CUERVO URISARRI"/>
    <n v="33"/>
    <s v="PROCESOS DE ASEGURAMIENTO DE CALIDAD DE MAESTRIAS"/>
    <s v="REALIZAR INFORME PARA APRECIACIÓN DE CONDICIONES INICIALES (DE PROGRAMA) PARA ACREDITACIÓN  MAESTRÍA EN LITERATURA Y CULTURA "/>
    <n v="1"/>
    <n v="0"/>
    <s v="EL INSTITUTO CARO Y CUERVO, POR MEDIO DE LA FACULTAD SEMINARIO ANDRÉS BELLO, DEBE GARANTIZAR LA CALIDAD DE EDUCACIÓN BRINDADA,  EN CUMPLIMIENTO DEL DECRETO 1330 DEL 25 DE JULIO DEL 2019, POR EL CUAL SE AJUSTAN LOS PROCESOS DE REGISTRO CALIFICADO DE LOS PROGRAMAS ACADÉMICOS PRESENCIALES, VIRTUALES, A DISTANCIA, O DUALES, EN PREGRADO Y POSGRADO. EN ÉSTE  SE ESTABLECEN LOS REQUISITOS PARA LA OBTENCIÓN Y RENOVACIÓN DE LOS PERMISOS DE FUNCIONAMIENTO DE LOS PROGRAMAS, ENTRE ELLOS, CONTAR UN MODELO INSTITUCIONAL DE ASEGURAMIENTO DE LA CALIDAD Y CON LOS PROCESOS PERMANENTES DE AUTOEVALUACIÓN DE LOS PROGRAMAS._x000a_ASÍ MISMO, EL ICC ASUME LA META DE LA OBTENCIÓN DE LA ACREDITACIÓN DE ALTA CALIDAD EN EL MARCO DEL LA LEY 30 DE 1992 Y DE TODA LA REGLAMENTACIÓN POSTERIOR DERIVADA DE DICHA LEY."/>
    <s v="RECABAR PERMANENTEMENTE INFORMACIÓN, APLICAR LAS ENCUESTAS EN EL CASO DE INDICADORES DE PERCEPCIÓN Y/O GRUPOS FOCALES, ORGANIZACIÓN Y ANÁLISIS DE LA INFORMACIÓN RECABADA,  ESCRITURA DE LOS DOCUMENTOS DE AUTOEVALUACIÓN 1 Y 2. Y ELABORACIÓN DE PLANES DE MEJORAMIENTO RESULTANTES DE LAS EVALUACIONES._x000a_REUNIONES DE LOS COMITÉS DE LAS MAESTRÍAS PARA REVISIÓN Y AVAL DE LOS DOCUMENTOS Y REUNIÓN DEL CONSEJO DE FACULTAD PARA LA APROBACIÓN DE LOS DOCUMENTOS FINALES RESPECTIVOS. "/>
    <d v="2020-02-02T00:00:00"/>
    <s v="25/06/2019_x000a_"/>
    <s v="NO HAY ACTIVIDADES PROGRAMADAS PARA ESTE TRIMESTRE"/>
    <s v="1  INFORME PARA APRECIACIÓN DE CONDICIONES INICIALES (DE PROGRAMA) PARA ACREDITACIÓN  MAESTRÍA EN LITERATURA Y CULTURA "/>
    <s v="NO HAY ACTIVIDADES PROGRAMADAS PARA ESTE TRIMESTRE"/>
    <s v="NO HAY ACTIVIDADES PROGRAMADAS PARA ESTE TRIMESTRE"/>
    <s v="NO"/>
    <s v="NO"/>
    <s v="DECANO(A)"/>
    <s v="VER CELDA Z32"/>
    <n v="0"/>
    <n v="0"/>
    <s v="VER CELDA AB32"/>
    <s v="NO HAY ACTIVIDADES PROGRAMADAS PARA ESTE TRIMESTRE"/>
    <s v="NO HAY ACTIVIDADES PROGRAMADAS PARA ESTE TRIMESTRE"/>
    <n v="0"/>
    <n v="0"/>
    <s v="NO APLICA"/>
    <s v="NO APLICA PARA ESTE TRIMESTRE"/>
    <s v="EXTEMPORANEO"/>
    <s v="NO APLICA PARA ESTE TRIMESTRE"/>
    <s v="1  INFORME PARA APRECIACIÓN DE CONDICIONES INICIALES (DE PROGRAMA) PARA ACREDITACIÓN  MAESTRÍA EN LITERATURA Y CULTURA "/>
    <n v="0"/>
    <n v="0"/>
    <s v="Se solicitará ajuste a 30 de noviembre según la información suministradas por la coordinadora de la maestría y la contratista de autoevaluación:_x000a_Durante este primer semestre el Ministerio de Educación venía anunciando que se le harían cambios al Modelo de Autoevaluación con fines de Acreditación. _x000a_El 13 de junio de 2020, publicó el Decreto 843 y el 1 de julio el CESU en el Acuerdo 02 de 2020, publica los detalles del Decreto. Pronto se iniciará con las revisiones para decidir cuáles son los ajustes que se incorporarán en el Plan y en sus desarrollos."/>
    <s v="NO SE EVIDENCIA AVANCE EN LA META PROYECTADA POR LO TANTO, SE SUGIERE TRAMITAR AJUSTE AL PLAN DE ACCIÓN"/>
    <x v="1"/>
    <m/>
  </r>
  <r>
    <s v="GESTIÓN_CON_VALORES_PARA_RESULTADOS"/>
    <s v="FORTALECIMIENTO ORGANIZACIONAL Y SIMPLIFICACIÓN DE PROCESOS"/>
    <s v="B. FORTALECER LA OFERTA ACADÉMICA DEL INSTITUTO CARO Y CUERVO."/>
    <x v="1"/>
    <x v="7"/>
    <x v="1"/>
    <s v="NO APLICA"/>
    <s v="PLAN FSAB"/>
    <x v="1"/>
    <x v="1"/>
    <s v="CASA CUERVO URISARRI"/>
    <n v="34"/>
    <s v="REALIZACIÓN DE EVENTO"/>
    <s v="REALIZAR LAS III JORNADAS INTERNACIONALES DE INVESTIGACIÓN LINGÜÍSTICA JOSÉ JOAQUÍN MONTES GIRALDO."/>
    <n v="200"/>
    <n v="0"/>
    <s v="LAS JORNADAS MONTES ES EL CONGRESO OFICIAL DE LA MAESTRÍA EN LINGÜÍSTICA. EN 2020 SE LLEVARÁ A CABO LA III VERSIÓN Y EL OBJETIVO PRINCIPAL ES LOGRAR LA PARTICIPACIÓN DE TODAS LAS LINEAS DE INVESTIGACIÓN DEL GRUPO DE LINGÜÍSTICA DE ICC. ADICIONALMENTE BUSCAMOS DUPLICAR LA PARTICIPACIÓN DE INVESTIGADORES Y ESTUDIANTES EXTERNOS AL ICC. LA META DE PARTICIPACIÓN ES DE 200 ASISTENTES.  ESTA VERSIÓN TIENE COMO OBJETIVO MOSTRAR A LA COMUNIDAD ACADÉMICA LOS RESULTADOS DE LOS PROYECTOS DEL GRUPO DE INVESTIGACIÓN EN LINGÜÍSTICA DEL INSTITUTO CARO Y CUERVO, DE LOS DOCENTES DE LA MAESTRÍA EN LINGÜÍSTICA Y, MÁS IMPORTANTE, DE LOS ESTUDIANTES Y EGRESADOS.         "/>
    <s v="DÍA 1: CURSILLOS DEL CONGRESO. SE VAN A IMPARTIR 48 HORAS DE CURSOS PARA LOS ASISTENTES AL CONGRESO Y PARA ELPÚBLICO EN GENERAL, LOS TE,AS SON ELE, DOCUMENTACIÓN DE LENGUAS INDIGENAS E INFORMÁTICA APLICADA A LA LINGÜÍSTICA.      DÍAS 2,3 Y 4: SE DESARROLLARAN TRES PONENCIAS PLENARIAS Y HASTA TRES MESAS SIMULTÁNEAS CON PONENCIAS. "/>
    <d v="2020-01-01T00:00:00"/>
    <d v="2020-08-31T00:00:00"/>
    <s v="NO HAY ACTIVIDADES PROGRAMADAS PARA ESTE TRIMESTRE"/>
    <s v="NO HAY ACTIVIDADES PROGRAMADAS PARA ESTE TRIMESTRE"/>
    <s v="REALIZAR LAS III JORNADAS INTERNACIONALES DE INVESTIGACIÓN LINGÜÍSTICA JOSÉ JOAQUÍN MONTES GIRALDO. ESTA VERSIÓN TIENE COMO OBJETIVO MOSTRAR A LA COMUNIDAD ACADÉMICA LOS RESULTADOS DE LOS PROYECTOS DEL GRUPO DE INVESTIGACIÓN EN LINGÜÍSTICA DEL INSTITUTO CARO Y CUERVO, DE LOS DOCENTES DE LA MAESTRÍA EN LINGÜÍSTICA Y, MÁS IMPORTANTE, DE LOS ESTUDIANTES Y EGRESADOS. SOPORTES: INSCRIPCIONES EN ACADEMUSOFT Y EL REPORTE CONTABLE DEL ÁREA FINANCIERA                                   "/>
    <s v="NO HAY ACTIVIDADES PROGRAMADAS PARA ESTE TRIMESTRE"/>
    <s v="NO"/>
    <s v="NO"/>
    <s v="DECANO(A)"/>
    <s v="VER CELDA Z32"/>
    <n v="0"/>
    <n v="0"/>
    <s v="VER CELDA AB32"/>
    <s v="NO HAY ACTIVIDADES PROGRAMADAS PARA ESTE TRIMESTRE"/>
    <s v="NO HAY ACTIVIDADES PROGRAMADAS PARA ESTE TRIMESTRE"/>
    <n v="0"/>
    <n v="0"/>
    <s v="NO APLICA"/>
    <s v="NO APLICA PARA ESTE TRIMESTRE"/>
    <s v="EXTEMPORANEO"/>
    <s v="NO APLICA PARA ESTE TRIMESTRE"/>
    <s v="NO HAY ACTIVIDADES PROGRAMADAS PARA ESTE TRIMESTRE"/>
    <s v="NO APLICA"/>
    <n v="0"/>
    <s v="NO APLICA PARA ESTE BIMESTRE"/>
    <s v="NO HAY ACTIVIDADES PROGRAMADAS PARA ESTE TRIMESTRE"/>
    <x v="2"/>
    <m/>
  </r>
  <r>
    <s v="GESTIÓN_CON_VALORES_PARA_RESULTADOS"/>
    <s v="GOBIERNO DIGITAL"/>
    <s v="B. FORTALECER LA OFERTA ACADÉMICA DEL INSTITUTO CARO Y CUERVO."/>
    <x v="1"/>
    <x v="7"/>
    <x v="1"/>
    <s v="NO APLICA"/>
    <s v="PLAN FSAB"/>
    <x v="1"/>
    <x v="1"/>
    <s v="CASA CUERVO URISARRI"/>
    <n v="35"/>
    <s v="POLÍTICA - BIENESTAR"/>
    <s v="PUBLICACIÓN DE LA POLÍTICA "/>
    <n v="2"/>
    <s v="ESTÁ EN REVISIÓN DEL ÁREA JURÍDICA "/>
    <s v="EL TEMA DE BIENESTAR UNIVERSITARIO ES CONSIDERADO COMO UNA CONDICIÓN DE CALIDAD DE CARÁCTER INSTITUCIONAL CUYA RESPONSABILIDAD RECAE EN EL CONSEJO NACIONAL DE EDUCACIÓN SUPERIOR (CESU), EL MINISTERIO DE EDUCACIÓN NACIONAL Y LAS INSTITUCIONES DE EDUCACIÓN SUPERIOR, QUIENES DEBERÁN DEFINIR SU POLÍTICA Y CONCEPTO DE BIENESTAR, EN EL MARCO DE ESTA POLÍTICA NACIONAL Y DE SU AUTONOMÍA INSTITUCIONAL. TENIENDO EN CUENTA LO ANTERIOR, ES NECESARIO QUE EL INSTITUTO CARO Y CUERVO DEFINA SU POLÍTICA DE BIENESTAR UNIVERSITARIO YA QUE LA MISMA ES INHERENTE A LA ACTIVIDAD ACADÉMICA, PUES OFRECE LAS GARANTÍAS PARA EL DESARROLLO SOCIAL, CULTURAL, LÚDICO Y COGNOSCITIVO DE PROFESORES, ESTUDIANTES Y TRABAJADORES._x000a__x000a_ "/>
    <s v="REALIZAR LOS AJUSTES Y SACAR LA RESOLUCIÓN QUE DE APLICABILIDAD A LA POLÍTICA"/>
    <d v="2020-01-13T00:00:00"/>
    <d v="2020-06-30T00:00:00"/>
    <s v="NO HAY ACTIVIDADES PROGRAMADAS PARA ESTE TRIMESTRE"/>
    <s v="RESOLUCIÓN Y EL DOCUMENTO DE LA POLÍTICA "/>
    <s v="NO HAY ACTIVIDADES PROGRAMADAS PARA ESTE TRIMESTRE"/>
    <s v="NO HAY ACTIVIDADES PROGRAMADAS PARA ESTE TRIMESTRE"/>
    <s v="NO"/>
    <s v="NO"/>
    <s v="DECANO(A)"/>
    <s v="VER CELDA Z32"/>
    <n v="0"/>
    <n v="0"/>
    <s v="VER CELDA AB32"/>
    <s v="NO HAY ACTIVIDADES PROGRAMADAS PARA ESTE TRIMESTRE"/>
    <s v="SE EXPIDIÓ LA POLÍTICA DE BIENESTAR SEGÚN RESOLUCIÓN NRO. 009 DEL 24 DE ENERO DE 2020. LA CUAL SE PUBLICÓ "/>
    <n v="1"/>
    <n v="1"/>
    <s v="caroycuervo.gov.co/documentos/4.%20Res%20009_2020.%20Política%20Bienestar.%20Universitario.pdf"/>
    <s v="SE EVIDENCIA EL AVANCE EN LA META SIN EMBARGO PARA EL PRÓXIMO INFORME SE DEBE ANEXAR LA POLÍTICA ADOPTADA DEBIDO A QUE EL LINK QUE SE ENVÍA NO PERMITE INGRESO A LA INFORMACIÓN"/>
    <s v="EXTEMPORANEO"/>
    <s v="NO APLICA PARA ESTE TRIMESTRE"/>
    <s v="RESOLUCIÓN Y EL DOCUMENTO DE LA POLÍTICA "/>
    <n v="1"/>
    <n v="1"/>
    <s v="SE ANEXA RESOLUCIÓN NO. 9 DE 2020_x000a__x000a_https://www.caroycuervo.gov.co/documentos/4.%20Res%20009_2020.%20Pol%C3%ADtica%20Bienestar%20Universitario.pdf"/>
    <s v="NO HAY OBSERVACIONES"/>
    <x v="0"/>
    <m/>
  </r>
  <r>
    <s v="GESTIÓN_CON_VALORES_PARA_RESULTADOS"/>
    <s v="GOBIERNO DIGITAL"/>
    <s v="B. FORTALECER LA OFERTA ACADÉMICA DEL INSTITUTO CARO Y CUERVO."/>
    <x v="1"/>
    <x v="7"/>
    <x v="1"/>
    <s v="NO APLICA"/>
    <s v="PLAN FSAB"/>
    <x v="1"/>
    <x v="1"/>
    <s v="CASA CUERVO URISARRI"/>
    <n v="36"/>
    <s v="POLÍTICA - EGRESADOS"/>
    <s v="PUBLICAR LA POLÍTICA "/>
    <n v="2"/>
    <s v="ESTÁ EN REVISIÓN DEL ÁREA JURÍDICA "/>
    <s v="EL TEMA DE EGRESADOS ES UNA DE LAS CONDICIONES DE CALIDAD DE CARÁCTER INSTITUCIONAL QUE DEBE ATENDER LA RESPECTIVA INSTITUCIÓN DE EDUCACIÓN SUPERIOR. POR LO ANTERIOR, ES INDISPENSABLE QUE EL INSTITUTO CARO Y CUERVO ADOPTE, IMPLEMENTE Y EJECUTE LA POLÍTICA QUE PROMUEVA EL SEGUIMIENTO A LA ACTIVIDAD PROFESIONAL DE LOS EGRESADOS Y QUE INVOLUCRE LA EXPERIENCIA DEL EGRESADO EN LA DINÁMICA INSTITUCIONAL."/>
    <s v="REALIZAR LOS AJUSTES Y SACAR LA RESOLUCIÓN QUE DE APLICABILIDAD A LA POLÍTICA"/>
    <d v="2020-01-13T00:00:00"/>
    <d v="2020-06-30T00:00:00"/>
    <s v="NO HAY ACTIVIDADES PROGRAMADAS PARA ESTE TRIMESTRE"/>
    <s v="RESOLUCIÓN Y EL DOCUMENTO DE LA POLÍTICA "/>
    <s v="NO HAY ACTIVIDADES PROGRAMADAS PARA ESTE TRIMESTRE"/>
    <s v="NO HAY ACTIVIDADES PROGRAMADAS PARA ESTE TRIMESTRE"/>
    <s v="NO"/>
    <s v="NO"/>
    <s v="DECANO(A)"/>
    <s v="VER CELDA Z32"/>
    <n v="0"/>
    <n v="0"/>
    <s v="VER CELDA AB32"/>
    <s v="NO HAY ACTIVIDADES PROGRAMADAS PARA ESTE TRIMESTRE"/>
    <s v="NO HAY ACTIVIDADES PROGRAMADAS PARA ESTE TRIMESTRE"/>
    <n v="0"/>
    <n v="0"/>
    <s v="NO APLICA"/>
    <s v="NO APLICA PARA ESTE TRIMESTRE"/>
    <s v="EXTEMPORANEO"/>
    <s v="NO APLICA PARA ESTE TRIMESTRE"/>
    <s v="RESOLUCIÓN Y EL DOCUMENTO DE LA POLÍTICA "/>
    <n v="1"/>
    <n v="1"/>
    <s v="SE ANEXA RESOLUCIÓN NO. 8 DE 2020_x000a__x000a_https://www.caroycuervo.gov.co/documentos/3.%20Res%20008_2020.%20Pol%C3%ADtica%20Egresados.pdf"/>
    <s v="NO HAY OBSERVACIONES"/>
    <x v="0"/>
    <m/>
  </r>
  <r>
    <s v="GESTIÓN_CON_VALORES_PARA_RESULTADOS"/>
    <s v="FORTALECIMIENTO ORGANIZACIONAL Y SIMPLIFICACIÓN DE PROCESOS"/>
    <s v="B. FORTALECER LA OFERTA ACADÉMICA DEL INSTITUTO CARO Y CUERVO."/>
    <x v="1"/>
    <x v="7"/>
    <x v="1"/>
    <s v="NO APLICA"/>
    <s v="PLAN FSAB"/>
    <x v="1"/>
    <x v="1"/>
    <s v="CASA CUERVO URISARRI"/>
    <n v="37"/>
    <s v="ANUALIDAD MAESTRÍA EN LINGÜÍSTICA"/>
    <s v="REALIZAR ANTE EL MEN LOS TRÁMITES NECESARIOS PARA CAMBIAR LA PERIODICIDAD DE LA MAESTRÍA EN LIGUISTICA DE UN PROGRAMA BIENAL A UN PROGRAMA ANUAL"/>
    <n v="1"/>
    <n v="0"/>
    <s v="LA COORDINACIÓN DE LA MAESTRÍA EN LINGÜÍSTICA IDENTIFICÓ QUE POR CADA COHORTE SE PRESENTAN UN PROMEDIO DE 15 ESTUDIANTES Y ALREDEDOR DE 15 DESISTEN DE LA CONVOCATORIA POR CUESTIONES ECONÓMICAS. EN LOS DEMÁS PROGRAMAS DEL PAÍS SE PRESENTA LA MISMA SITUACIÓN. LA MAESTRÍA Y LA DIRECCIÓN GENERAL PROPONEN CONVERTIR EL PROGRAMA DE UNA PERIODICIDAD BIENAL A ANUAL DE TAL MANERA QUE SE PUEDA REALIZAR EL PROCESO DE ADMISIÓN Y ELEGIR LOS CANDIDATOS MÁS IDÓNEOS. EL OBJETIVO ES ADMITIR 10 ESTUDIANTES POR AÑO Y GRADUAR IGUAL NÚMERO EN LAS DOS CEREMONIAS PROGRAMADAS EN EL CALENDARIO ACADÉMICO."/>
    <s v="1. OBTENER LA RENOVACIÓN DEL REGISTRO CALIFICADO    2. INFORMAR AL MEN SOBRE LA NECESIDAD DE CAMBIAR LA PERIODICIDAD DEL PROGRAMA 3. BUSCAR DOS PROFESORES QUE CUMPLAN CON EL PERFIL DE DOCENTE INVESTIGADOR"/>
    <d v="2020-02-01T00:00:00"/>
    <d v="2020-09-30T00:00:00"/>
    <s v="NO HAY ACTIVIDADES PROGRAMADAS PARA ESTE TRIMESTRE"/>
    <s v="NO HAY ACTIVIDADES PROGRAMADAS PARA ESTE TRIMESTRE"/>
    <s v="REALIZAR ANTE EL MEN LOS TRÁMITES NECESARIOS PARA CAMBIAR LA PERIODICIDAD DE LA MAESTRÍA EN LINGÜÍSTICA DE UN PROGRAMA BIENAL A UN PROGRAMA ANUAL"/>
    <s v="NO HAY ACTIVIDADES PROGRAMADAS PARA ESTE TRIMESTRE"/>
    <s v="NO"/>
    <s v="NO"/>
    <s v="DECANO(A)"/>
    <s v="VER CELDA Z32"/>
    <n v="0"/>
    <n v="0"/>
    <s v="VER CELDA AB32"/>
    <s v="NO HAY ACTIVIDADES PROGRAMADAS PARA ESTE TRIMESTRE"/>
    <s v="NO HAY ACTIVIDADES PROGRAMADAS PARA ESTE TRIMESTRE"/>
    <n v="0"/>
    <n v="0"/>
    <s v="NO APLICA"/>
    <s v="NO APLICA PARA ESTE TRIMESTRE"/>
    <s v="EXTEMPORANEO"/>
    <s v="NO APLICA PARA ESTE TRIMESTRE"/>
    <s v="NO HAY ACTIVIDADES PROGRAMADAS PARA ESTE TRIMESTRE"/>
    <s v="NO APLICA"/>
    <n v="0"/>
    <s v="NO APLICA PARA ESTE BIMESTRE"/>
    <s v="NO HAY ACTIVIDADES PROGRAMADAS PARA ESTE TRIMESTRE"/>
    <x v="2"/>
    <m/>
  </r>
  <r>
    <s v="ACTIVIDADES_MISIONALES"/>
    <s v="ACTIVIDADES MISIONALES"/>
    <s v="B. FORTALECER LA OFERTA ACADÉMICA DEL INSTITUTO CARO Y CUERVO."/>
    <x v="1"/>
    <x v="7"/>
    <x v="1"/>
    <s v="NO APLICA"/>
    <s v="NO APLICA"/>
    <x v="1"/>
    <x v="1"/>
    <s v="LAS DOS SEDES"/>
    <n v="38"/>
    <s v="DIPLOMADOS Y CURSOS DE EDUCACIÓN CONTINUA PRESNECIAL Y VIRTUAL  ASOCIADOS A LA SUBDIRECCIÓN ACADÉMICA"/>
    <s v="OFRECER CUPOS  EN DIPLOMADOS Y CURSOS PRESENCIALES Y VIRTUALES  ASOCIADOS A LA SUBDIRECCIÓN ACADÉMICA "/>
    <n v="490"/>
    <s v="490 CUPOS OFRECIDOS  EN DIPLOMADOS Y CURSOS PRESENCIALES Y VIRTUALES  ASOCIADOS A LA SUBDIRECCIÓN ACADÉMICA : LATÍN I: 25 CUPOS _x000a_LATÍN II: 25 CUPOS Y LATÍN III: 15 CUPOS GRIEGO I: 25 CUPOS  GRIEGO II: 25 CUPOS DIPLOMADO VIRTUAL EN LENGUAS Y CULTURAS NATIVAS I Y II SEMESTRE 2020:90 CUPOS POR SEMESTRE _x000a_DIPLOMADO VIRTUAL EN ARGUMENTACIÓN PARA LA CIUDADANÍA SEMESTRE I Y II 2020: 90 CUPOS EN CADA SEMESTRE_x000a_DIPLOMADO EN TRADUCCIÓN LITERARIA DEL FRANCÉS: 15 CUPOS"/>
    <s v="LA SUBDIRECCIÓN ACADÉMICA OFRECE CADA AÑO UNOS DIPLOMADOS QUE SON YA RECONOCIDOS Y DEMANDADOS POR EL PÚBLICO COMO LOS DE GRIEGO Y LATÍN. LOS DIPLOMADOS VIRTUALES HAN DADO MUY BUENOS RESULTADOS Y TIENEN SIEMPRE UN MUY BUEN NÚMERO DE INSCRITOS Y DE MATRICULADOS  EN CADA VERSIÓN. DEBIDO AL BUEN FUNCIONAMIENTO DE LOS DIPLOMADOS VIRTUALES ESTOS SE OFRECERAN EN 2019 JUNTO CON LOS DIPLOMADOS PRESENCIALES TRADCIONALES DEL ICC. P"/>
    <s v="PUBLICACIÓN DE LA OFERTA ACADÉMICA EN LA PÁGINA WEB DEL ICC Y DIVULGACIÓN A TRAVÉS DE REDES SOCIALES. RELAIZACIÓN DE UN VIDEO CON LOS DOCENTES DE CADA DIPLOMADO EXPLICANDO LAS GENERALIDADES DEL MISMO PARA HACER DIFUSIÓN : 1. HACER LA DIVULGACIÓN DE LOS DIPLOMADOS EN PÁGINA WEB. 2. PROCESO DE INSCRIPCIÓN. 3. PROCESO DE SELECCIÓN. 4. PUBLICACIÓN DE LISTADO DE ADMITIDOS. 5. PROCESO DE MATRÍCULAS. 6. INICIO DE CLASES. 7. DESARROLLO DE LAS CLASES. 8. TERMINACIÓN DE CLASES. EMISIÓN DE CERTIFICADOS. . PARA LOS NIVELES II DE GRIEGO Y LATÍN Y PARA EL CURSO DE TRADUCCIÓN SE REQUIERE DE EXÁMEN PREVIO. _x000a_"/>
    <d v="2020-01-15T00:00:00"/>
    <d v="2020-09-30T00:00:00"/>
    <s v="LATÍN I : 25 CUPOS  _x000a_GRIEGO I: 25 CUPOS_x000a_LATÍN III: 15 CUPOS _x000a_LENGUAS NATIVAS VIRTUAL: 90 CUPOS_x000a_ARGUMENTACIÓN PARA LA CIUDADANÍA  VIRTUAL: 90 CUPOS"/>
    <s v="LATÍN II: 25 CUPOS_x000a_GRIEGO II 25 CUPOS_x000a_TRADUCCIÓN DE TEXTOS LITERARIOS DEL FRANCES: 15 CUPOS"/>
    <s v="LENGUAS NATIVAS VIRTUAL: 90 CUPOS_x000a_ARGUMENTACIÓN PARA LA CIUDADANÍA  VIRTUAL: 90 CUPOS"/>
    <s v="NO HAY ACTIVIDADES PROGRAMADAS PARA ESTE TRIMESTRE"/>
    <s v="NO"/>
    <s v="NO"/>
    <s v="SUBDIRECTOR(A) ACADÉMICO "/>
    <s v="VER CELDA Z32"/>
    <n v="0"/>
    <n v="0"/>
    <s v="VER CELDA AB32"/>
    <s v="LATÍN I : 25 CUPOS  _x000a_GRIEGO I: 25 CUPOS_x000a_LATÍN III: 15 CUPOS _x000a_LENGUAS NATIVAS VIRTUAL: 90 CUPOS_x000a_ARGUMENTACIÓN PARA LA CIUDADANÍA  VIRTUAL: 90 CUPOS"/>
    <s v="DIPLOMADOS:_x000a_1. PEDAGOGÍA Y DIDÁCTICA PARA LA ENSEÑANZA DE ESPAÑOL COMO LENGUA EXTRANJERA- MODALIDAD PRESENCIAL- 34 CUPOS._x000a_2. DIPLOMADO EN LATÍN CLÁSICO I - 29 CUPOS_x000a_3. DIPLOMADO EN GRIEGO ANTIGUO I - 25 CUPOS_x000a__x000a_CURSOS:_x000a_1. LITERATURAS, CONTRASTES, TENSIONES - “LA LITERATURA POR VENIR - 4 CUPOS_x000a_2. CINE, DOCUMENTAL Y ORALITURAS INDÍGENAS - 10 CUPOS_x000a_3. NARRATIVAS SONORAS - 11 CUPOS_x000a_4. DIAGRAMACIÓN BÁSICA PARA PROYECTOS EDITORIALES - 12 CUPOS _x000a_5. CORRECCIÓN DE ESTILO - 51 CUPOS_x000a_6. INTRODUCCIÓN A LA PROGRAMACIÓN EN PYTHON PARA HUMANIDADES - 10 CUPOS_x000a_7. ESPAÑOL PARA EXTRANJEROS 1 - 15 CUPOS_x000a_8. ESPAÑOL PARA EXTRANJEROS - CLASES PERSONALIZADAS - 15 CUPOS  _x000a_9. SEMINARIO DE TRADUCCIÓN DE LATÍN / LATÍN CLÁSICO III - 15 CUPOS         _x000a_10. ESPAÑOL PARA EXTRANJEROS 2 - 15 CUPOS_x000a_11. ESPAÑOL PARA EXTRANJEROS - CLASES PERSONALIZADAS - 15 CUPOS  _x000a__x000a_TOTAL CUPOS OFRECIDOS ACUMULADOS: 261"/>
    <n v="1"/>
    <n v="0.53"/>
    <s v="Las convocatorias para cada uno de los programas ofertados se realizaron a través de la página web del Instituto y a través de las diferentes redes sociales._x000a__x000a_https://www.caroycuervo.gov.co/Cursos/Diplomado/"/>
    <s v="PARA EL PRÓXIMO INFORME DEBE REPORTARSE EL AVANCE ESPECÍFICO DEL TRIMESTRE, NO SE EVIDENCIA LA PUBLICACIÓN DE:_x000a_LENGUAS NATIVAS VIRTUAL: 90 CUPOS_x000a_ARGUMENTACIÓN PARA LA CIUDADANÍA  VIRTUAL: 90 CUPOS."/>
    <s v="EXTEMPORANEO"/>
    <s v="ALERTA"/>
    <s v="LATÍN II: 25 CUPOS_x000a_GRIEGO II 25 CUPOS_x000a_TRADUCCIÓN DE TEXTOS LITERARIOS DEL FRANCES: 15 CUPOS"/>
    <n v="0.33"/>
    <n v="0.53"/>
    <s v="Las convocatorias para cada uno de los programas ofertados se realizaron a través de la página web del Instituto y a través de las diferentes redes sociales._x000a__x000a_Los Diplomados de Latín II y Griego II se contemplan para el tercer trimestre. _x000a_Durante el segundo trimestre se desarrollaron las siguientes actividades adicionales: _x000a__x000a_DIPLOMADOS:_x000a_1. Lenguas y culturas nativas en Colombia con énfasis en Amazona- 90 cupos_x000a_2. Argumentación para la ciudadanía -90 cupos_x000a_3. Pedagogía y didáctica para la enseñanza de español como lengua extranjera- modalidad virtual-151cupos_x000a__x000a_CURSOS: _x000a_1.Corrección de estilo y cuidado de textos literarios- 25 cupos _x000a_2. Español para extranjeros - Clases personalizadas - 30 cupos_x000a_3- Glotopolítica y educación- 60 cupos"/>
    <s v="PARA EL PRÓXIMO SEGUIMIENTO SE DEBE ANEXAR LA EVIDENCIA DEL REPORTE. VERIFICANDO SOLO SE EVIDENCIA LOS CUPOS OFERTADOS DE TRADUCCIÓN DE TEXTOS LITERARIOS DEL FRANCES: 15 CUPOS, PERO NO DE LATÍN II: 25 CUPOS, NI DE GRIEGO II: 25 CUPOS; DETERMINANDO ASÍ UN 33% DE AVANCE SOBRE LAS ACTIVIDADES TRIMESTRALES"/>
    <x v="1"/>
    <m/>
  </r>
  <r>
    <s v="ACTIVIDADES_MISIONALES"/>
    <s v="ACTIVIDADES MISIONALES"/>
    <s v="B. FORTALECER LA OFERTA ACADÉMICA DEL INSTITUTO CARO Y CUERVO."/>
    <x v="1"/>
    <x v="7"/>
    <x v="0"/>
    <s v="NO APLICA"/>
    <s v="NO APLICA"/>
    <x v="4"/>
    <x v="6"/>
    <s v="LAS DOS SEDES"/>
    <n v="39"/>
    <s v="ESTRATEGIA ANTITRÁMITES"/>
    <s v="GESTIONAR EN LA PLATAFORMA SUIT LA INFORMACIÓN NECESARIA PARA ACTUALIZAR LOS TRÁMITES SUSCRITOS POR EL  INSTITUTO CARO Y CUERVO"/>
    <n v="1"/>
    <n v="0"/>
    <s v="1. DE ACUERDO A SOLICITUD DEL DAFP ES NECESARIO ACTUALIZAR EN LA PLATAFORMA SUIT LA INFORMACIÓN NECESARIA PARA DESMATERIALIZAR EL TRÁMITE: “CERTIFICADO O CONSTANCIA DE ESTUDIOS – INSTITUTO CARO Y CUERVO” _x000a_2.INCORPORAR EN LA ESTRATEGIA ANTI TRÁMITES LAS ACCIONES PERTINENTES PARA EL CUMPLIMIENTO DEL ARTÍCULO 19 DEL DECRETO 2106 DE 2019."/>
    <s v="INSCRIPCIÓN DE TRAMITES A DESMATERIALIZAR EN LA PLATAFORMA SUIT_x000a_GESTIONAR LAS ACCIONES CORRESPONDIENTES SEGÚN EL PROCEDIMIENTO ESTABLECIDO EN EL SUIT"/>
    <d v="2020-01-10T00:00:00"/>
    <d v="2020-09-30T00:00:00"/>
    <s v="INSCRIPCIÓN EN LA PLATAFORMA SUIT DEL TRÁMITE A DESMATERIZALIZAR"/>
    <s v="SEGUIR EL ACOMPAÑAMIENTO QUE BRINDE FUNCIÓN PÚBLICA DE ACUERDO A LAS DIRECTRICES ESTABLECIDAS PARA EL SUIT"/>
    <s v="AJUSTAR LA RESOLUCIÓN DE COSTOS PECUNIARIOS DE ACUERDO AL RESULTADO DE DESMATERIALIZACIÓN DEL TRÁMITE"/>
    <s v="NO HAY ACTIVIDADES PROGRAMADAS PARA ESTE TRIMESTRE"/>
    <s v="NO"/>
    <s v="NO"/>
    <s v="DECANO(A)"/>
    <s v="VER CELDA Z32"/>
    <n v="0"/>
    <n v="0"/>
    <s v="VER CELDA AB32"/>
    <s v="INSCRIPCIÓN EN LA PLATAFORMA SUIT DEL TRÁMITE A DESMATERIZALIZAR"/>
    <s v="SE REGISTRÓ EN LA PLATAFORMA SUIT EL TRÁMITE A DESMATERIALIZAR"/>
    <n v="1"/>
    <n v="1"/>
    <s v="tramites1.suit.gov.co/racionalización-web/faces/home.jsf?_adf.ctrl-state=175t6zlrtg_19"/>
    <s v="AUNQUE LA INFORMACIÓN SE REPORTA CORRECTAMENTE SE DEBE ADJUNTAR LAS EVIDENCIAS QUE SOPORTAN EL DESARROLLO DE LAS ACTIVIDADES REALIZADAS. PUES NO SE PUEDE CORROBORAR EL AVANCE REALIZADO. SE MARCARÁ SATISFACTORIO EL AVANCE PERO QUEDA UNA ALERTA POR INCUMPLIMIENTO AL APORTAR EVIDENCIAS. EN EL PRÓXIMO INFORME SE DEBE ANEXAR PANTALLAZO COMO EVIDENCIA DE LA INSCRIPCIÓN DEL REGISTRO. YA QUE EL LINK NO PERMITE EL INGRESO SIN USUARIO."/>
    <s v="EXTEMPORANEO"/>
    <s v="SATISFACTORIO"/>
    <s v="SEGUIR EL ACOMPAÑAMIENTO QUE BRINDE FUNCIÓN PÚBLICA DE ACUERDO A LAS DIRECTRICES ESTABLECIDAS PARA EL SUIT"/>
    <n v="0"/>
    <n v="1"/>
    <s v="EN ESTE TRIMESTRE NO HUBO NINGUNA NUEVA DISPOSICIÓN EN EL SUIT. TODAS LAS ACTUALIZACIONES YA ESTÁN INCLUÍDAS"/>
    <s v="SE IDENTIFICA QUE EN EL TRIMESTRE NO HUBO DISPOSICIONES ADICIONALES PARA EL SUIT. _x000a_SE RECOMIENDA REALIZAR SEGUIMIENTO CONSTANTE A LAS NUEVAS DISPOSICIONES QUE SE VAYAN SUGIRIENDO DESDE EL DEPARTAMENTO ADMINISTRATIVO DE LA FUNCIÓN PÚBLICA (DAFP) PARA PODER IMPLEMENTARLAS AL INTERIOR DEL INSTITUTO DURANTE LA VIGENCIA."/>
    <x v="0"/>
    <m/>
  </r>
  <r>
    <s v="GESTIÓN_CON_VALORES_PARA_RESULTADOS"/>
    <s v="FORTALECIMIENTO ORGANIZACIONAL Y SIMPLIFICACIÓN DE PROCESOS"/>
    <s v="B. FORTALECER LA OFERTA ACADÉMICA DEL INSTITUTO CARO Y CUERVO."/>
    <x v="1"/>
    <x v="8"/>
    <x v="1"/>
    <s v="NO APLICA"/>
    <s v="NO APLICA"/>
    <x v="1"/>
    <x v="1"/>
    <s v="LAS DOS SEDES"/>
    <n v="40"/>
    <s v="DESARROLLO DE COLECCIONES"/>
    <s v="REALIZAR ADQUISICIÓN DE TÍTULOS NUEVOS "/>
    <n v="130"/>
    <n v="130"/>
    <s v="ACTUALIZAR Y AMPLIAR  LAS COLECCIONES CON EL FIN DE RESPONDER A LAS NECESIDADES DE INFORMACIÓN DE LOS PROFESORES, INVESTIGADORES Y ESTUDIANTES DE LOS DIFERENTES PROGRAMAS ACADÉMICOS QUE OFRECE EL SEMINARIO ANDRÉS BELLO, COMO TAMBIÉN A LOS DIFERENTES PROYECTOS DE INVESTIGACIÓN DEL INSTITUTO Y LAS REAS ADMINISTRATIVAS. ADQUISICÍON DE POR LO MENOS EL 55% DE LOS LIBROS SOLICITADOS."/>
    <s v="- SOLICITAR A LOS PROFESORES E INVESTIGADORES LA LISTA DE LOS LIBROS REQUERIDOS._x000a_- COMPILAR LAS SOLICITUDES RECIBIDAS E IDENTIFICARLAS EN EL SIB_x000a_-REMITIR EL LISTADO DE LOS LIBROS A ADQUIRIR A LOS PROVEEDORES PARA SU COTIZACIÓN Y ELABORAR LOS COMPARATIVOS DE LAS COTIZACIONES._x000a_- ELABORAR EL ESTUDIO PREVIO PARA LA ADQUISICIÓN DEL MATERIAL BIBLIOGRÁFICO."/>
    <d v="2020-02-01T00:00:00"/>
    <d v="2020-12-20T00:00:00"/>
    <s v="ENTREGABLES AJUSTADOS:_x000a__x000a_ANTERIOR:_x000a_- COMPILACIÓN E IDENTIFICACIÓN DE LAS SOLICITUDES DE MATERIAL BIBLIOGRÁFICO_x000a_- ELABORACIÓN DEL ESTUDIO PREVIO._x000a_- INICIO DEL PROCESO DE INVITACIÓN PARA ADQUISICIÓN DE LA PRIMERA PARTE DE LOS LIBROS._x000a__x000a_ACTUAL:_x000a_NO HAY ACTIVIDADES PROGRAMADAS PARA ESTE TRIMESTE"/>
    <s v="ENTREGABLES AJUSTADOS:_x000a__x000a_ANTERIOR:_x000a_- RECEPCIÓN DE LOS LIBROS DEL PRIMER PROCESO DE ADQUISICIÓN DE LOS LIBROS. _x000a_- INICIO DEL PROCESO DE INVITACIÓN PARA ADQUISICIÓN DE LA SEGUNDA PARTE DE LOS LIBROS._x000a__x000a_ACTUAL:_x000a_NO HAY ACTIVIDADES PROGRAMADAS PARA ESTE TRIMESTE"/>
    <s v="ENTREGABLES AJUSTADOS:_x000a__x000a_ANTERIOR:_x000a_- RECEPCIÓN DE LOS LIBROS DEL SEGUNDO PROCESO DE ADQUISICIÓN DE LOS LIBROS. _x000a_- INICIO DEL PROCESO DE INVITACIÓN PARA ADQUISICIÓN DE LA TERCERA PARTE DE LOS LIBROS  (SUJETO A LA DISPOSNIBILIDAD PRESUPUESTAL)_x000a__x000a_ACTUAL:_x000a_NO HAY ACTIVIDADES PROGRAMADAS PARA ESTE TRIMESTE"/>
    <s v="ENTREGABLES AJUSTADOS:_x000a__x000a_ANTERIOR:_x000a_- RECEPCIÓN DE LOS LIBROS DEL TERCER PROCESO DE ADQUISICIÓN DE LOS LIBROS. _x000a__x000a_ACTUAL:_x000a_ADQUISICIÓN DE 130 TÍTULOS NUEVOS"/>
    <s v="NO"/>
    <s v="SI "/>
    <s v="COORDINADOR(A) GRUPO DE GESTIÓN DE BIBLIOTECAS"/>
    <n v="179500000"/>
    <n v="0"/>
    <n v="71814400"/>
    <n v="251314400"/>
    <s v="ENTREGABLES AJUSTADOS:_x000a__x000a_ANTERIOR:_x000a_- COMPILACIÓN E IDENTIFICACIÓN DE LAS SOLICITUDES DE MATERIAL BIBLIOGRÁFICO_x000a_- ELABORACIÓN DEL ESTUDIO PREVIO._x000a_- INICIO DEL PROCESO DE INVITACIÓN PARA ADQUISICIÓN DE LA PRIMERA PARTE DE LOS LIBROS._x000a__x000a_ACTUAL:_x000a_NO HAY ACTIVIDADES PROGRAMADAS PARA ESTE TRIMESTE"/>
    <s v="- SE REALIZÓ EL ESTUDIO DE MERCADOS Y EL ESTUDIO PREVIO PARA LA REALIZACIÓN DEL PRIMER PROCESO DE ADQUISICIÓN DE 64 TÍTULOS DE LIBROS._x000a_- SE REMITIÓ EL ESTUDIO PREVIO A  GESTIÓN CONTRACTUAL._x000a_- SE SOLICITÓ LA REUNIÓN CON LA SUBDIRECCIÓN ACADÉMICA Y DIRECCIÓN PARA TRATAR EL TEMA DE LA ADQUISICIÓN DE LIBROS CON GESTIÓN CONTRACTUAL._x000a_- SE REALIZARON LAS VISITAS AL ICANH Y ESAP Y SE APLICÓ EL INSTRUMENTO PARA RECOLECTAR LA INFORMACIÓN SOBRE LA METODOLOGÍA QUE TIENEN PARA LA ADQUISICIÓN DE LIBROS."/>
    <n v="1"/>
    <n v="0"/>
    <s v="- Correo electrónico de envío del estudio previo y estudio de mercados._x000a__x000a_- Encuesta-proceso-adquisición-material-bibliográfico diligenciada por el ICANH y ESAP (Disponible PC funcionaria Luz Clemencia Mejía)"/>
    <s v="AUNQUE LA INFORMACIÓN SE REPORTA CORRECTAMENTE SE DEBE ADJUNTAR LAS EVIDENCIAS QUE SOPORTAN EL DESARROLLO DE LAS ACTIVIDADES REALIZADAS. PUES NO SE PUEDE CORROBORAR EL AVANCE REALIZADO. SE MARCARÁ SATISFACTORIO EL AVANCE PERO QUEDA UNA ALERTA POR INCUMPLIMIENTO AL APORTAR EVIDENCIAS. EN EL PRÓXIMO INFORME SE DEBE ANEXAR LA COMPILACIÓN DE SOLICITUDES REALIZADA. _x000a_EL PORCENTAJE DE AVANCE SE CONDISERA MENOR AL 100% DEBIDO A QUE NO SE ENCUENTRA LA EVIDENCIA DE LA PUBLICACIÓN DEL PROCESO CONTRACTUAL DE LIBROS"/>
    <s v="EXTEMPORANEO"/>
    <s v="SATISFACTORIO"/>
    <s v="ENTREGABLES AJUSTADOS:_x000a__x000a_ANTERIOR:_x000a_- RECEPCIÓN DE LOS LIBROS DEL PRIMER PROCESO DE ADQUISICIÓN DE LOS LIBROS. _x000a_- INICIO DEL PROCESO DE INVITACIÓN PARA ADQUISICIÓN DE LA SEGUNDA PARTE DE LOS LIBROS._x000a__x000a_ACTUAL:_x000a_NO HAY ACTIVIDADES PROGRAMADAS PARA ESTE TRIMESTE"/>
    <n v="1"/>
    <n v="0"/>
    <s v="- Correo electrónico de envío del estudio previo y estudio de mercados._x000a_- Se dio inicio al proceso de selección:  https://community.secop.gov.co/Public/Tendering/OpportunityDetail/Index?noticeUID=CO1.NTC.1309376&amp;isFromPublicArea=True&amp;isModal=False_x000a_"/>
    <s v="NO HAY ACTIVIDADES PROGRAMADAS PARA ESTE TRIMESTRE"/>
    <x v="2"/>
    <m/>
  </r>
  <r>
    <s v="GESTIÓN_CON_VALORES_PARA_RESULTADOS"/>
    <s v="FORTALECIMIENTO ORGANIZACIONAL Y SIMPLIFICACIÓN DE PROCESOS"/>
    <s v="B. FORTALECER LA OFERTA ACADÉMICA DEL INSTITUTO CARO Y CUERVO."/>
    <x v="1"/>
    <x v="8"/>
    <x v="1"/>
    <s v="NO APLICA"/>
    <s v="NO APLICA"/>
    <x v="1"/>
    <x v="1"/>
    <s v="LAS DOS SEDES"/>
    <n v="41"/>
    <s v="DESARROLLO DE COLECCIONES"/>
    <s v="REALIZAR SUSCRIPCIÓN A TÍTULOS DE REVISTAS ACADÉMICAS  (ANUAL)"/>
    <n v="13"/>
    <n v="13"/>
    <s v="ACTUALIZAR Y AMPLIAR  LAS COLECCIONES CON EL FIN DE RESPONDER A LAS NECESIDADES DE INFORMACIÓN DE LOS PROFESORES, INVESTIGADORES Y ESTUDIANTES DE LOS DIFERENTES PROGRAMAS ACADÉMICOS QUE OFRECE EL SEMINARIO ANDRÉS BELLO, COMO TAMBIÉN A LOS DIFERENTES PROYECTOS DE INVESTIGACIÓN DEL INSTITUTO Y LAS REAS ADMINISTRATIVAS."/>
    <s v="- RELIZAR EL ESTUDIO DE MERCADO Y ELABORAR LOS COMPARATIVOS DE LAS COTIZACIONES._x000a_- ELABORAR EL ESTUDIO PREVIO PARA LA ADQUISICIÓN DEL MATERIAL BIBLIOGRÁFICO._x000a_"/>
    <d v="2020-01-02T00:00:00"/>
    <d v="2020-12-31T00:00:00"/>
    <s v="- ESTUDIO DE MERCADOS Y ESTUDIOS PREVIOS._x000a_'- REVISTAS SUSCRITAS Y DISPONIBLES PARA LA CONSULTA DE LOS USUARIOS EN LA WEB INSTITUCIONAL."/>
    <s v="- REVISTAS SUSCRITAS Y DISPONIBLES PARA LA CONSULTA DE LOS USUARIOS EN LA WEB INSTITUCIONAL."/>
    <s v="'- REVISTAS SUSCRITAS Y DISPONIBLES PARA LA CONSULTA DE LOS USUARIOS EN LA WEB INSTITUCIONAL."/>
    <s v="'- REVISTAS SUSCRITAS Y DISPONIBLES PARA LA CONSULTA DE LOS USUARIOS EN LA WEB INSTITUCIONAL."/>
    <s v="NO"/>
    <s v="SI "/>
    <s v="COORDINADOR(A) GRUPO DE GESTIÓN DE BIBLIOTECAS"/>
    <s v="VER CELDA Z43"/>
    <n v="0"/>
    <n v="0"/>
    <s v="VER CELDA AB43"/>
    <s v="- ESTUDIO DE MERCADOS Y ESTUDIOS PREVIOS._x000a_'- REVISTAS SUSCRITAS Y DISPONIBLES PARA LA CONSULTA DE LOS USUARIOS EN LA WEB INSTITUCIONAL."/>
    <s v="- SE REALIZÓ EL ESTUDIO DE MERCADOS Y EL ESTUDIO PREVIO PARA LA REALIZACIÓN DE PROCESO DE RENOVACIÓN DE LOS 13 TÍTULOS DE REVISTAS_x000a_"/>
    <n v="1"/>
    <n v="1"/>
    <s v="- Contrato ICC-PS-104-2020"/>
    <s v="SE SUGIERE ANEXAR COPIA DEL CONTRATO EN EL PRÓXIMO INFORME_x000a_SE DEBE DILIGENCIAR CORRECTAMENTE EL FORMATO DEBIDO A QUE NO SE EVIDENCIA EL CUMPLIMIENTO DEL 100% SOBRE EL TOTAL DE LA META YA QUE SE TIENEN ACTIVIDADES PROGRAMADAS EN OTROS TRIMESTRES. "/>
    <s v="EXTEMPORANEO"/>
    <s v="SATISFACTORIO"/>
    <s v="- REVISTAS SUSCRITAS Y DISPONIBLES PARA LA CONSULTA DE LOS USUARIOS EN LA WEB INSTITUCIONAL."/>
    <n v="1"/>
    <n v="0.5"/>
    <s v="- Contrato ICC-PS-104-2020_x000a_- Estadísticas de consulta de las revistas electrónicas._x000a_- Revistas disponibles en la página web para consulta de la comunidad académica: https://www.caroycuervo.gov.co/biblioteca/  - opción Recursos electrónicos - Revistas electrónicas."/>
    <s v="NO HAY OBSERVACIONES"/>
    <x v="0"/>
    <m/>
  </r>
  <r>
    <s v="GESTIÓN_CON_VALORES_PARA_RESULTADOS"/>
    <s v="FORTALECIMIENTO ORGANIZACIONAL Y SIMPLIFICACIÓN DE PROCESOS"/>
    <s v="B. FORTALECER LA OFERTA ACADÉMICA DEL INSTITUTO CARO Y CUERVO."/>
    <x v="1"/>
    <x v="8"/>
    <x v="1"/>
    <s v="NO APLICA"/>
    <s v="NO APLICA"/>
    <x v="1"/>
    <x v="1"/>
    <s v="LAS DOS SEDES"/>
    <n v="42"/>
    <s v="DESARROLLO DE COLECCIONES"/>
    <s v="RENOVAR SUSCRIPCIÒN A BASES DE DATOS  ACADÉMICAS  "/>
    <n v="5"/>
    <n v="5"/>
    <s v="ACTUALIZAR Y AMPLIAR  LAS COLECCIONES CON EL FIN DE RESPONDER A LAS NECESIDADES DE INFORMACIÓN DE LOS PROFESORES, INVESTIGADORES Y ESTUDIANTES DE LOS DIFERENTES PROGRAMAS ACADÉMICOS QUE OFRECE EL SEMINARIO ANDRÉS BELLO, COMO TAMBIÉN A LOS DIFERENTES PROYECTOS DE INVESTIGACIÓN DEL INSTITUTO Y LAS ÁREAS ADMINISTRATIVAS."/>
    <s v="- ELABORAR EL ESTUDIO PREVIO PARA LA RENOVACIÓN DE LA BASE DE DATOS."/>
    <d v="2020-01-02T00:00:00"/>
    <d v="2020-12-31T00:00:00"/>
    <s v="ESTUDIO PREVIO Y CONTRATACIÓN DE LA RENOVACIÓN DE LA BASE DE DATOS JSTOR"/>
    <s v="- ESTUDIO PREVIO Y CONTRATACIÓN DE LA RENOVACIÓN DE LA BASE DE DATOS MLA_x000a_- BASE SE DATOS SUSCRITA Y DISPONIBLE PARA LA CONSULTA DE LOS USUARIOS EN LA WEB INSTITUCIONAL."/>
    <s v="- ESTUDIO PREVIO Y CONTRATACIÓN DE LA RENOVACIÓN DE LA BASE DE DATOS DIALNET PLUS, DISSERTATION &amp; THESIS_x000a_- BASE SE DATOS SUSCRITA Y DISPONIBLE PARA LA CONSULTA DE LOS USUARIOS EN LA WEB INSTITUCIONAL."/>
    <s v="- BASE SE DATOS SUSCRITA Y DISPONIBLE PARA LA CONSULTA DE LOS USUARIOS EN LA WEB INSTITUCIONAL."/>
    <s v="NO"/>
    <s v="SI "/>
    <s v="COORDINADOR(A) GRUPO DE GESTIÓN DE BIBLIOTECAS"/>
    <s v="VER CELDA Z43"/>
    <n v="0"/>
    <n v="0"/>
    <s v="VER CELDA AB43"/>
    <s v="ESTUDIO PREVIO Y CONTRATACIÓN DE LA RENOVACIÓN DE LA BASE DE DATOS JSTOR"/>
    <s v="- SE REALIZÓ EL ESTUDIO PREVIO PARA LA RENOVACIÓN DE LA BASE DE DATOS JSTOR_x000a_"/>
    <n v="1"/>
    <n v="1"/>
    <s v="- Contrato ICC-PS-095-2020"/>
    <s v="SE SUGIERE ANEXAR COPIA DEL CONTRATO EN EL PRÓXIMO INFORME_x000a_SE DEBE DILIGENCIAR CORRECTAMENTE EL FORMATO DEBIDO A QUE NO SE EVIDENCIA EL CUMPLIMIENTO DEL 100% SOBRE EL TOTAL DE LA META YA QUE SE TIENEN ACIVIDADE PROGRAMADAS EN OTROS TRIMESTRES. "/>
    <s v="EXTEMPORANEO"/>
    <s v="SATISFACTORIO"/>
    <s v="- ESTUDIO PREVIO Y CONTRATACIÓN DE LA RENOVACIÓN DE LA BASE DE DATOS MLA_x000a_- BASE SE DATOS SUSCRITA Y DISPONIBLE PARA LA CONSULTA DE LOS USUARIOS EN LA WEB INSTITUCIONAL."/>
    <n v="1"/>
    <n v="0.5"/>
    <s v="- Contrato ICC-PS-109-2020_x000a_- Estadísticas de consulta de las bases de datos_x000a_- Bases de datos disponibles en la página web para consulta de la comunidad académica. https://www.caroycuervo.gov.co/biblioteca/  - opción Recursos electrónicos - Bases de datos"/>
    <s v="NO HAY OBSERVACIONES"/>
    <x v="0"/>
    <m/>
  </r>
  <r>
    <s v="GESTIÓN_CON_VALORES_PARA_RESULTADOS"/>
    <s v="SEGURIDAD DIGITAL"/>
    <s v="B. FORTALECER LA OFERTA ACADÉMICA DEL INSTITUTO CARO Y CUERVO."/>
    <x v="1"/>
    <x v="8"/>
    <x v="1"/>
    <s v="NO APLICA"/>
    <s v="NO APLICA"/>
    <x v="1"/>
    <x v="1"/>
    <s v="LAS DOS SEDES"/>
    <n v="43"/>
    <s v="PROCESAMIENTO TÉCNICO DEL MATERIAL BIBLIOGRÁFICO"/>
    <s v="RENOVAR LA HERRAMIENTA BIBLIOTECARIA ARMARC Y TOOL KIT RDA"/>
    <n v="1"/>
    <n v="1"/>
    <s v="RENOVAR EL ACCESO EN LÍNEA AL ARCHIVO DE AUTORIDADES ARMARC, CON EL FIN DE CONTAR CON HERRAMIENTAS ACTUALIZADAS PARA EL PROCESAMIENTO TÉCNICO DE LAS COLECCIONES BIBLIOGRÁFICAS RECIBIDAS,  EL ACCESO A LA NUEVA NORMA PARA LA DESCRIPCIÓN BIBLIOGRÁFICA RDA Y LA CONFORMACIÓN DE LA BASE DE AUTORIDADES DE TEMAS EN EL SISTEMA BIBLIOGRÁFICO KOHA."/>
    <s v="- ELABORAR EL ESTUDIO PREVIO PARA LA RENOVACIÓN DE LAS HERRAMIENTAS BIBLIOTECARIAS PARA EL PROCESAMISNTO TÉCNICO._x000a__x000a_- INGRESO DE  LOS REGISTROS DE AUTORIDAD DE TEMA EN EL SISTEMA BIBLIOGRÁFICO KOHA."/>
    <d v="2020-10-02T00:00:00"/>
    <d v="2020-12-31T00:00:00"/>
    <s v="- HERRAMIENTAS DISPONIBLES PARA EL ACCESO DEL PERSONAL BIBLIOTECARIO._x000a_- INCORPORACIÓN DE 15 AUTORIDADES DE TEMAS A LA BASE DE DATOS BIBLIOGRÁFICA KOHA."/>
    <s v="- HERRAMIENTAS DISPONIBLES PARA EL ACCESO DEL PERSONAL BIBLIOTECARIO._x000a_- INCORPORACIÓN DE 15 AUTORIDADES DE TEMAS A LA BASE DE DATOS BIBLIOGRÁFICA KOHA."/>
    <s v="- RENOVACIÓN DE LA HERRAMIENTA BIBLIOTECARIA RDA Y ARMARC DISPONIBLES PARA EL ACCESO DEL PERSONAL DE LA BIBLIOTECA._x000a_- INCORPORACIÓN DE 15 AUTORIDADES DE TEMAS A LA BASE DE DATOS BIBLIOGRÁFICA KOHA."/>
    <s v="- HERRAMIENTAS DISPONIBLES PARA EL ACCESO DEL PERSONAL BIBLIOTECARIO._x000a_- INCORPORACIÓN DE 15 AUTORIDADES DE TEMAS A LA BASE DE DATOS BIBLIOGRÁFICA KOHA."/>
    <s v="NO"/>
    <s v="SI "/>
    <s v="COORDINADOR(A) GRUPO DE GESTIÓN DE BIBLIOTECAS"/>
    <s v="VER CELDA Z43"/>
    <n v="0"/>
    <n v="0"/>
    <s v="VER CELDA AB43"/>
    <s v="- HERRAMIENTAS DISPONIBLES PARA EL ACCESO DEL PERSONAL BIBLIOTECARIO._x000a_- INCORPORACIÓN DE 15 AUTORIDADES DE TEMAS A LA BASE DE DATOS BIBLIOGRÁFICA KOHA."/>
    <s v="LA RENOVACIÓN DE LA HERRAMIENTA SE REALIZA A FINALES DEL SEGUNDO SEMESTRE DEL PRESENTE AÑO, MOTIVO POR EL CUAL EL PORCENTAJE DE AVANCE SOBRE LA META NO SE PUEDE MEDIR."/>
    <n v="0"/>
    <n v="0"/>
    <s v="- Actualmente la herramienta esta funcionando correctamente_x000a__x000a_- En el período enero - marzo se han creado 50 registros de autoridades."/>
    <s v="LA INFORMACIÓN NO SE REPORTA CORRECTAMENTE. SE DEBE ADJUNTAR LAS EVIDENCIAS QUE SOPORTAN EL DESARROLLO DE LAS ACTIVIDADES REALIZADAS. PUES NO SE PUEDE CORROBORAR EL AVANCE REALIZADO. "/>
    <s v="EXTEMPORANEO"/>
    <s v="INCONCLUSO"/>
    <s v="- HERRAMIENTAS DISPONIBLES PARA EL ACCESO DEL PERSONAL BIBLIOTECARIO._x000a_- INCORPORACIÓN DE 15 AUTORIDADES DE TEMAS A LA BASE DE DATOS BIBLIOGRÁFICA KOHA."/>
    <n v="1"/>
    <n v="0.5"/>
    <s v="- Actualmente la herramienta esta funcionando correctamente y disponible para el personal bibliotecario. http://www.armarcenlinea.com/web/pages/publico/principal.php_x000a__x000a_- En el período abril a junio se han creado 171 registros de autoridades."/>
    <s v="NO HAY OBSERVACIONES"/>
    <x v="0"/>
    <m/>
  </r>
  <r>
    <s v="GESTIÓN_CON_VALORES_PARA_RESULTADOS"/>
    <s v="FORTALECIMIENTO ORGANIZACIONAL Y SIMPLIFICACIÓN DE PROCESOS"/>
    <s v="B. FORTALECER LA OFERTA ACADÉMICA DEL INSTITUTO CARO Y CUERVO."/>
    <x v="1"/>
    <x v="8"/>
    <x v="1"/>
    <s v="NO APLICA"/>
    <s v="NO APLICA"/>
    <x v="1"/>
    <x v="1"/>
    <s v="LAS DOS SEDES"/>
    <n v="44"/>
    <s v="PROCESAMIENTO TÉCNICO DEL MATERIAL BIBLIOGRÁFICO"/>
    <s v="CLASIFICAR Y CATALOGAR TÍTULOS DEL MATERIAL BIBLIOGRÁFICO (NUEVO Y RETROSPECTIVO) "/>
    <n v="370"/>
    <n v="1000"/>
    <s v="DISPONER DEL MATERIAL BIBLIOGRAFICO EN LAS COLECCIONES PARA EL USO POR PARTE LA COMUNIDAD DE USUARIOS INTERNOS Y EXTERNOS."/>
    <s v="- SELECCIÓN Y CONTRATACIÓN DE UN BIBLIOTECPOLOGO EL PROCESAMIENTO TÉCNICO_x000a_- ELABORACIÓN DEL ESTUDIO PREVIO_x000a_- IDENTIFICACIÓN DE LOS TÍTULOS A PROCESAR E INGRESAR AL SISTEMA DE INFORMACIÓN BIBLIOGRÁFICO KOHA."/>
    <d v="2020-01-02T00:00:00"/>
    <d v="2020-12-31T00:00:00"/>
    <s v="ENTREGABLES AJUSTADOS:_x000a__x000a_ANTERIOR:_x000a_250 TÍTULOS PROCESADOS_x000a__x000a_ACTUAL:_x000a_50 TÍTULOS PROCESADOS"/>
    <s v="250 TÍTULOS PROCESADOS"/>
    <s v="ENTREGABLES AJUSTADOS:_x000a__x000a_ANTERIOR:_x000a_250 TÍTULOS PROCESADOS_x000a__x000a__x000a_ACTUAL:_x000a_20 TÍTULOS PROCESADOS"/>
    <s v="ENTREGABLES AJUSTADOS:_x000a__x000a_ANTERIOR:_x000a_250 TÍTULOS PROCESADOS_x000a__x000a__x000a_ACTUAL:_x000a_50 TÍTULOS PROCESADOS"/>
    <s v="NO"/>
    <s v="SI "/>
    <s v="COORDINADOR(A) GRUPO DE GESTIÓN DE BIBLIOTECAS"/>
    <s v="VER CELDA Z43"/>
    <n v="0"/>
    <n v="0"/>
    <s v="VER CELDA AB43"/>
    <s v="ENTREGABLES AJUSTADOS:_x000a__x000a_ANTERIOR:_x000a_250 TÍTULOS PROCESADOS_x000a__x000a_ACTUAL:_x000a_50 TÍTULOS PROCESADOS"/>
    <s v="- SE REALIZÓ EL PROCESO DE CONTRATACIÓN DEL PROFESIONAL DE APOYO PARA LA ORGANIZACIÓN DEL ARCHIVO HISTÓRICO HELCÍAS MARTÁN GÓNGORA Y PARA EL PROCESAMIENTO DEL MATERIAL BIBLIOGRÁFICO"/>
    <n v="1"/>
    <n v="0.3"/>
    <s v="- Contrato ICC-PS-086-2020_x000a__x000a_- 300 registros incorporados el SIB KOHA"/>
    <s v="AUNQUE LA INFORMACIÓN SE REPORTA CORRECTAMENTE SE DEBE ADJUNTAR LAS EVIDENCIAS QUE SOPORTAN EL DESARROLLO DE LAS ACTIVIDADES REALIZADAS. PUES NO SE PUEDE CORROBORAR EL AVANCE REALIZADO. SE MARCARÁ SATISFACTORIO EL AVANCE PERO QUEDA UNA ALERTA POR INCUMPLIMIENTO AL APORTAR"/>
    <s v="EXTEMPORANEO"/>
    <s v="SATISFACTORIO"/>
    <s v="250 TÍTULOS PROCESADOS"/>
    <n v="0"/>
    <n v="0.3"/>
    <s v="En el trimestre no se logró avanzar ya que esta es una actividad que se realiza de forma presencial y las medidas de confinamiento impidieron realizar esta actividad. Se realizó el ajuste en el plan de acción."/>
    <s v="NO SE EVIDENCIA AVANCE EN LA META PROYECTADA POR LO TANTO, SE SUGIERE TRAMITAR AJUSTE AL PLAN DE ACCIÓN"/>
    <x v="1"/>
    <m/>
  </r>
  <r>
    <s v="GESTIÓN_CON_VALORES_PARA_RESULTADOS"/>
    <s v="FORTALECIMIENTO ORGANIZACIONAL Y SIMPLIFICACIÓN DE PROCESOS"/>
    <s v="B. FORTALECER LA OFERTA ACADÉMICA DEL INSTITUTO CARO Y CUERVO."/>
    <x v="1"/>
    <x v="8"/>
    <x v="1"/>
    <s v="NO APLICA"/>
    <s v="NO APLICA"/>
    <x v="1"/>
    <x v="1"/>
    <s v="LAS DOS SEDES"/>
    <n v="45"/>
    <s v="PROCESAMIENTO TÉCNICO DEL MATERIAL BIBLIOGRÁFICO"/>
    <s v="NORMALIZAR Y DEPURAR EN LA BASE DE DATOS BIBLIOGRÁFICA TÍTULOS RETROSPECTIVOS "/>
    <n v="756"/>
    <n v="1000"/>
    <s v="NORMALIZAR, UNIFICAR Y ESTIMAR EL PRECIO LOS REGISTROS BIBLIOGRÁFICOS RETROSPECTIVOS REGISTRADOS EN LA BASE DE DATOS BIBLIOGRÁFICA CON EL FIN DE OBTENER INFORMES ESTADÍSTICOS AUTOMÁTICOS Y CONSISTENTES SOBRE EL NÚMERO DE TÍTULOS Y VOLÚMENES EXISTENTES EN LAS BIBLIOTECAS, COMO TAMBIEN PODER REALIZAR EL INVENTARIO DE LAS COLACCIONES Y AVANZAR EN EL CONTROL CONTABLE DE LA COLECCIÓN DE LIBROS."/>
    <s v="- SELECCIÓN Y CONTRATACIÓN DEL TÉCNICO _x000a_- IDENTIFICACIÓN DE LOS REGISTROS BIBLIOGRÁFICOS._x000a_- REVISIÓN DE LOS LIBROS Y AJUSTES A LOS REGISTROS BIBLIOGRÁFICOS EN EL SIB KOHA._x000a_- IDENTIFICACIÓN DE LOS TÍTULOS EN REPERTORIOS PARA LA ESTIMACIÓN DEL PRECIO._x000a_- VALIDACIÓN DE LOS ÍTEMS EN EL EN SIB KOHA."/>
    <d v="2020-02-02T00:00:00"/>
    <d v="2020-12-31T00:00:00"/>
    <s v="ENTREGABLES AJUSTADOS:_x000a__x000a_ANTERIOR:_x000a_250 TÍTULOS NORMALIZADOS_x000a__x000a_ACTUAL:_x000a_550 TÍTULOS NORMALIZADOS"/>
    <s v="ENTREGABLES AJUSTADOS:_x000a__x000a_ANTERIOR:_x000a_250 TÍTULOS NORMALIZADOS_x000a__x000a_ACTUAL:_x000a_NO HAY ACTIVIDADES CONTEMPLADAS PARA ESTE TRIMESTRE"/>
    <s v="ENTREGABLES AJUSTADOS:_x000a__x000a_ANTERIOR:_x000a_250 TÍTULOS NORMALIZADOS_x000a__x000a_ACTUAL:_x000a_225 TÍTULOS NORMALIZADOS"/>
    <s v="ENTREGABLES AJUSTADOS:_x000a__x000a_ANTERIOR:_x000a_250 TÍTULOS NORMALIZADOS_x000a__x000a_ACTUAL:_x000a_225 TÍTULOS NORMALIZADOS"/>
    <s v="NO"/>
    <s v="SI "/>
    <s v="COORDINADOR(A) GRUPO DE GESTIÓN DE BIBLIOTECAS"/>
    <s v="VER CELDA Z43"/>
    <n v="0"/>
    <n v="0"/>
    <s v="VER CELDA AB43"/>
    <s v="ENTREGABLES AJUSTADOS:_x000a__x000a_ANTERIOR:_x000a_250 TÍTULOS NORMALIZADOS_x000a__x000a_ACTUAL:_x000a_550 TÍTULOS NORMALIZADOS"/>
    <s v="- SE REALIZÓ EL PROCESO DE CONTRATACIÓN DE LA PERSONA DE APOYO PARA LA NORMALIZACIÓN DE LOS REGISTROS BIBLIOGRÁFICOS"/>
    <n v="1"/>
    <n v="0.31"/>
    <s v="- Contrato ICC-PS-031-2020_x000a__x000a_- 306 registros normalizados en el SIB KOHA"/>
    <s v="AUNQUE LA INFORMACIÓN SE REPORTA CORRECTAMENTE SE DEBE ADJUNTAR LAS EVIDENCIAS QUE SOPORTAN EL DESARROLLO DE LAS ACTIVIDADES REALIZADAS. PUES NO SE PUEDE CORROBORAR EL AVANCE REALIZADO. SE MARCARÁ SATISFACTORIO EL AVANCE PERO QUEDA UNA ALERTA POR INCUMPLIMIENTO AL APORTAR"/>
    <s v="EXTEMPORANEO"/>
    <s v="SATISFACTORIO"/>
    <s v="ENTREGABLES AJUSTADOS:_x000a__x000a_ANTERIOR:_x000a_250 TÍTULOS NORMALIZADOS_x000a__x000a_ACTUAL:_x000a_NO HAY ACTIVIDADES CONTEMPLADAS PARA ESTE TRIMESTRE"/>
    <n v="0"/>
    <n v="0.31"/>
    <s v="En el trimestre no se logró avanzar ya que esta es una actividad que se realiza de forma presencial y las medidas de confinamiento impidieron realizar esta actividad. Se realizó el ajuste en el plan de acción."/>
    <s v="NO HAY ACTIVIDADES PROGRAMADAS PARA ESTE TRIMESTRE"/>
    <x v="2"/>
    <m/>
  </r>
  <r>
    <s v="GESTIÓN_CON_VALORES_PARA_RESULTADOS"/>
    <s v="FORTALECIMIENTO ORGANIZACIONAL Y SIMPLIFICACIÓN DE PROCESOS"/>
    <s v="B. FORTALECER LA OFERTA ACADÉMICA DEL INSTITUTO CARO Y CUERVO."/>
    <x v="1"/>
    <x v="8"/>
    <x v="1"/>
    <s v="NO APLICA"/>
    <s v="NO APLICA"/>
    <x v="1"/>
    <x v="1"/>
    <s v="LAS DOS SEDES"/>
    <n v="46"/>
    <s v="PROCESAMIENTO TÉCNICO DEL MATERIAL BIBLIOGRÁFICO"/>
    <s v="ÍTEMS PREPARADOS FÍSICAMENTE ÍTEMS DEL MATERIAL BIBLIOGRÁFICO "/>
    <n v="1148"/>
    <n v="3000"/>
    <s v="DISPONER DEL MATERIAL BIBLIOGRAFICO EN LAS COLECCIONES PARA EL USO POR PARTE LA COMUNIDAD DE USUARIOS INTERNOS Y EXTERNOS."/>
    <s v="- ELABORAR Y FIJAR EN LOS ÍTEMS  LOS ROLULOS DEL MATERIAL BIBLIOGRAFICO PORCESADO Y NORMALIZADO._x000a_- GENERAR  Y ASIGNAR LOS CÓDIGOS DE BARRAS._x000a_- ASIGNACIÓN DE LOS DISPOSIVOS RFID Y BANDA DE SEGURIDAD._x000a_- ELABORACIÓN DEL LISTADO DE ENTREGA A LAS COLECCIONES Y DISPOSICIÓN DE LOS LIBROS EN LOS ESTANTES._x000a_"/>
    <d v="2020-01-02T00:00:00"/>
    <d v="2020-12-31T00:00:00"/>
    <s v="ENTREGABLES AJUSTADOS:_x000a__x000a_ANTERIOR:_x000a_550 ÍTEMS CON PREPARACIÓN FÍSICA_x000a__x000a_ACTUAL:_x000a_448 ÍTEMS CON PREPARACIÓN FÍSICA"/>
    <s v="ENTREGABLES AJUSTADOS:_x000a__x000a_ANTERIOR:_x000a_850  ÍTEMS CON PREPARACIÓN FÍSICA_x000a__x000a_ACTUAL:_x000a_NO HAY ACTIVIDADES CONTEMPLADAS PARA ESTE TRIMESTRE"/>
    <s v="ENTREGABLES AJUSTADOS:_x000a__x000a_ANTERIOR:_x000a_850  ÍTEMS CON PREPARACIÓN FÍSICA_x000a__x000a_ACTUAL:_x000a_250 ÍTEMS CON PREPARACIÓN FÍSICA"/>
    <s v="ENTREGABLES AJUSTADOS:_x000a__x000a_ANTERIOR:_x000a_759  ÍTEMS CON PREPARACIÓN FÍSICA_x000a__x000a_ACTUAL:_x000a_450 ÍTEMS CON PREPARACIÓN FÍSICA"/>
    <s v="NO"/>
    <s v="SI "/>
    <s v="COORDINADOR(A) GRUPO DE GESTIÓN DE BIBLIOTECAS"/>
    <s v="VER CELDA Z43"/>
    <n v="0"/>
    <n v="0"/>
    <s v="VER CELDA AB43"/>
    <s v="ENTREGABLES AJUSTADOS:_x000a__x000a_ANTERIOR:_x000a_550 ÍTEMS CON PREPARACIÓN FÍSICA_x000a__x000a_ACTUAL:_x000a_448 ÍTEMS CON PREPARACIÓN FÍSICA"/>
    <s v="- SE REALIZÓ EL PROCESO DE CONTRATACIÓN DE LA PERSONA DE APOYO PARA LA PREPARACIÓN FÍSICA DEL MATERIAL BIBLIOGRÁFICO"/>
    <n v="0.81"/>
    <n v="0.15"/>
    <s v="- Contrato ICC-PS-100-2020_x000a__x000a_- 448 ítems preparados físicamente"/>
    <s v="AUNQUE LA INFORMACIÓN SE REPORTA CORRECTAMENTE SE DEBE ADJUNTAR LAS EVIDENCIAS QUE SOPORTAN EL DESARROLLO DE LAS ACTIVIDADES REALIZADAS. PUES NO SE PUEDE CORROBORAR EL AVANCE REALIZADO. SE MARCARÁ SATISFACTORIO EL AVANCE PERO QUEDA UNA ALERTA POR INCUMPLIMIENTO AL APORTAR"/>
    <s v="EXTEMPORANEO"/>
    <s v="ALERTA"/>
    <s v="ENTREGABLES AJUSTADOS:_x000a__x000a_ANTERIOR:_x000a_850  ÍTEMS CON PREPARACIÓN FÍSICA_x000a__x000a_ACTUAL:_x000a_NO HAY ACTIVIDADES CONTEMPLADAS PARA ESTE TRIMESTRE"/>
    <n v="0"/>
    <n v="0.15"/>
    <s v="En el trimestre no se logró avanzar ya que esta es una actividad que se realiza de forma presencial y las medidas de confinamiento impidieron realizar esta actividad. Se realizó el ajuste en el plan de acción."/>
    <s v="NO HAY ACTIVIDADES PROGRAMADAS PARA ESTE TRIMESTRE"/>
    <x v="2"/>
    <m/>
  </r>
  <r>
    <s v="GESTIÓN_CON_VALORES_PARA_RESULTADOS"/>
    <s v="FORTALECIMIENTO ORGANIZACIONAL Y SIMPLIFICACIÓN DE PROCESOS"/>
    <s v="B. FORTALECER LA OFERTA ACADÉMICA DEL INSTITUTO CARO Y CUERVO."/>
    <x v="1"/>
    <x v="8"/>
    <x v="1"/>
    <s v="NO APLICA"/>
    <s v="NO APLICA"/>
    <x v="1"/>
    <x v="1"/>
    <s v="HACIENDA YERBABUENA"/>
    <n v="47"/>
    <s v="ORGANIZACIÓN Y PRESERVACIÓN DE LAS COLECCIONES"/>
    <s v="INVENTARIO REALIZADO EN EL FORMATO ESTABLECIDO DEL ARCHIVO DE HELCÍAS MARTÁN GÓNGORA"/>
    <s v="5% FALTAN DE INVENTARIO DE LOS ARTÍCULOS DE  LAS MISCELÁNEAS DEL ARCHIVO HELCÍAS MARTÁN GÓNGORA"/>
    <s v="NO APLICA"/>
    <s v="CONTINUAR CON LA ORGANIZACIÓN DE LAS COLECCIONES HISTÓRICAS (FOLIACIÓN, LIMPIEZA, ETC.), SELECCIÓN, CLASIFICACIÓN, DESCRIPCIÓN, LEVANTAMIENTO DEL INVENTARIO) DE LOS DOCUMENTOS HISTÓRICOS Y DISPOSICIÓN PARA LA CONSULTA POR PARTE DE LA COMUNIDAD ACADÉMICA (INVESTIGADORES, PROFESORES Y ESTUDIANTES) DEL INSTITUTO, ASÍ COMO INVESTIGADORES EXTERNOS INTERESADOS."/>
    <s v="- VERIFICACIÓN  DEL INVENTARIO DE LA ULTIMA PARTE DEL FONDO CUERVO Y  PREPARACIÓN FÍSICA (MARCACIÓN) DE LAS CAJAS Y CARPETAS PARA EL ALMACENAMIENTO DE LOS DOCUMENTOS._x000a_- FOLIACIÓN, LIMPIEZA, SELECCIÓN, CLASIFICACIÓN, DESCRIPCIÓN DE LOS DOCUMENTOS DEL ARCHIVO  HISTÓRICO DE HELCÍAS MARTÁN GÓNGORA._x000a_- INICIO DEL INVENTARIO DEL ARCHIVO  HISTÓRICO DE HELCÍAS MARTÁN GÓNGORA _x000a_- DEFINICIÓN DE LA CODIFICACIÓN PARA ORGANIZACIÓN DELOS DOCUMENTOS DEL ARCHIVO DE HELCÍAS MARTÁN GÓNGORA._x000a__x000a_"/>
    <d v="2020-01-02T00:00:00"/>
    <d v="2020-12-31T00:00:00"/>
    <s v="ENTREGABLES AJUSTADOS:_x000a__x000a_ANTERIOR:_x000a_MARCACIÓN Y ORGANIZACIÓN DE LAS CARPETAS Y CAJAS DE LA ULTIMA PARTE DEL FONDO CUERVO._x000a__x000a_ACTUAL:_x000a_LIMPIEZA DE LA DOCUMENTACIÓN Y ORGANIZACIÓN CRONOLÓGICA DEL ARCHIVO HELCÍAS MARTÁN GÓNGORA"/>
    <s v="ENTREGABLES AJUSTADOS:_x000a__x000a_ANTERIOR:_x000a_LEVANTAMIENTO Y ORGANIZACIÓN DEL INVENTARIO DE LAS MISCELÁNEAS FALTANTES DEL  ARCHIVO DE HELCÍAS MARTÁN GÓNGORA._x000a__x000a_ACTUAL:_x000a_LIMPIEZA DE LA DOCUMENTACIÓN Y ORGANIZACIÓN CRONOLÓGICA DEL ARCHIVO HELCÍAS MARTÁN GÓNGORA"/>
    <s v="ENTREGABLES AJUSTADOS:_x000a__x000a_ANTERIOR:_x000a_- VALIDACIÓN DEL INVENTARIO DE LA ULTIMA PARTE DEL FONDO CUERVO._x000a_-LEVANTAMIENTO Y ORGANIZACIÓN DEL INVENTARIO DE LAS MISCELÁNEAS FALTANTES DEL  ARCHIVO DE HELCÍAS MARTÁN GÓNGORA._x000a__x000a_ACTUAL:_x000a_LEVANTAMIENTO Y ORGANIZACIÓN DEL INVENTARIO DEL  ARCHIVO DE HELCÍAS MARTÁN GÓNGORA."/>
    <s v="ENTREGABLES AJUSTADOS:_x000a__x000a_ANTERIOR:_x000a_MARCACIÓN Y ORGANIZACIÓN DE LAS CARPETAS Y CAJAS DEL ARCHIVO DE HELCÍAS MARTÁN GÓNGORA._x000a__x000a_ACTUAL:_x000a_NO HAY ACTIVIDADES CONTEMPLADAS PARA ESTE TRIMESTRE"/>
    <s v="NO"/>
    <s v="SI "/>
    <s v="COORDINADOR(A) GRUPO DE GESTIÓN DE BIBLIOTECAS"/>
    <s v="VER CELDA Z43"/>
    <n v="0"/>
    <n v="0"/>
    <s v="VER CELDA AB43"/>
    <s v="ENTREGABLES AJUSTADOS:_x000a__x000a_ANTERIOR:_x000a_MARCACIÓN Y ORGANIZACIÓN DE LAS CARPETAS Y CAJAS DE LA ULTIMA PARTE DEL FONDO CUERVO._x000a__x000a_ACTUAL:_x000a_LIMPIEZA DE LA DOCUMENTACIÓN Y ORGANIZACIÓN CRONOLÓGICA DEL ARCHIVO HELCÍAS MARTÁN GÓNGORA"/>
    <s v="- SE REALIZÓ EL PROCESO DE CONTRATACIÓN DEL PROFESIONAL DE APOYO PARA LA ORGANIZACIÓN DEL ARCHIVO HISTÓRICO HELCÍAS MARTÁN GÓNGORA Y PARA EL PROCESAMIENTO DEL MATERIAL BIBLIOGRÁFICO"/>
    <n v="0.6"/>
    <n v="0.1"/>
    <s v="- Contrato ICC-PS-086-2020"/>
    <s v="NO SE EVIDENCIA AVANCE EN LA META PROYECTADA POR LO TANTO SE SUGIERE TRAMITAR AJUSTE AL PLAN DE ACCIÓN"/>
    <s v="EXTEMPORANEO"/>
    <s v="INSATISFACTORIO"/>
    <s v="ENTREGABLES AJUSTADOS:_x000a__x000a_ANTERIOR:_x000a_LEVANTAMIENTO Y ORGANIZACIÓN DEL INVENTARIO DE LAS MISCELÁNEAS FALTANTES DEL  ARCHIVO DE HELCÍAS MARTÁN GÓNGORA._x000a__x000a_ACTUAL:_x000a_LIMPIEZA DE LA DOCUMENTACIÓN Y ORGANIZACIÓN CRONOLÓGICA DEL ARCHIVO HELCÍAS MARTÁN GÓNGORA"/>
    <n v="1"/>
    <n v="0.6"/>
    <s v="- Contrato ICC-PS-086-2020_x000a__x000a_- Inventario de los artículos del Fondo Helcías Martán Góngora."/>
    <s v="NO HAY OBSERVACIONES"/>
    <x v="0"/>
    <m/>
  </r>
  <r>
    <s v="GESTIÓN_CON_VALORES_PARA_RESULTADOS"/>
    <s v="FORTALECIMIENTO ORGANIZACIONAL Y SIMPLIFICACIÓN DE PROCESOS"/>
    <s v="B. FORTALECER LA OFERTA ACADÉMICA DEL INSTITUTO CARO Y CUERVO."/>
    <x v="1"/>
    <x v="8"/>
    <x v="1"/>
    <s v="NO APLICA"/>
    <s v="NO APLICA"/>
    <x v="1"/>
    <x v="1"/>
    <s v="LAS DOS SEDES"/>
    <n v="48"/>
    <s v="ORGANIZACIÓN Y PRESERVACIÓN DE LAS COLECCIONES"/>
    <s v="ÍTEMS DEL MATERIAL BIBLIOGRÁFICO IMPRESO (LIBROS)  EXISTENTE FORRADOS EN LA BIBLIOTECA JOSÉ MANUEL RIVAS SACCONI DEL INSTITUTO CARO Y CUERVO, CON EL FIN DE ALARGAR LA VIDA ÚTIL DEL MATERIAL IMPRESO EXISTENTE EN LAS COLECCIONES."/>
    <n v="1296"/>
    <n v="2000"/>
    <s v="DISPONER DE MECANISMOS  QUE PERMITAN PRESERVAR Y PROTEGER DE ATAQUES DE AGENTES EXTERNOS Y DEL USO CORRIENTE POR PARTE DE LOS USUARIOS, EL MATERIAL BIBLIOGRÁFICO IMPRESO (LIBROS, REVISTAS, FOLLETOS, ENTRE OTROS) EXISTENTE EN LAS COLECCIONES DE LAS BIBLIOTECAS DE LAS DOS SEDES DEL INSTITUTO._x000a__x000a_DEBIDO A LA CANTIDAD DE ÍTEMS (EJEMPLARES / VOLÚMENES)  DE LIBROS EXISTENTES EN LAS COLECCIONES DE LAS DOS BIBLIOTECAS (ALREDEDOR DE 110.000) Y TENIENDO EN CUENTA QUE PERMANENTEMENTE RECIBIMOS NUEVOS TÍTULOS, ESTE PROCESO ES PERMANENTE."/>
    <s v="- ELABORAR EL ESTUDIO DE MERCADOS Y EL ESTUDIO PREVIO PARA LA ADQUISICIÓN DE LAS CUBIERTAS PARA EL FORRADO DE LOS LIBROS._x000a_- CONTRATAR LA FIRMA PROVEEDORA._x000a_- RELIZAR EL FORRADO DE LOS LIBROS NUEVOS Y RETROSPECTIVOS, EN LA PRESENTE VIGENCIA SE PREVEE FORRAR DOS MIL (2.000) EJEMPARES._x000a_"/>
    <d v="2020-01-02T00:00:00"/>
    <d v="2020-12-31T00:00:00"/>
    <s v="ENTREGABLES AJUSTADOS:_x000a__x000a_ANTERIOR:_x000a_500 ÍTEMS FORRADOS_x000a__x000a_ACTUAL:_x000a_596 ÍTEMS FORRADOS"/>
    <s v="ENTREGABLES AJUSTADOS:_x000a__x000a_ANTERIOR:_x000a_500 ÍTEMS FORRADOS_x000a__x000a_ACTUAL:_x000a_NO HAY ACTIVIDADES CONTEMPLADAS PARA ESTE TRIMESTRE"/>
    <s v="ENTREGABLES AJUSTADOS:_x000a__x000a_ANTERIOR:_x000a_ADQUISICIÓN DE LOS SUMINISTROS PARA EL FORRADO DE LOS LIBROS._x000a_- 500 ÍTEMS FORRADOS_x000a__x000a_ACTUAL:_x000a_330 ÍTEMS FORRADOS"/>
    <s v="ENTREGABLES AJUSTADOS:_x000a__x000a_ANTERIOR:_x000a_500 ÍTEMS FORRADOS_x000a__x000a_ACTUAL:_x000a_370 ÍTEMS FORRADOS"/>
    <s v="NO"/>
    <s v="SI "/>
    <s v="COORDINADOR(A) GRUPO DE GESTIÓN DE BIBLIOTECAS"/>
    <s v="VER CELDA Z43"/>
    <n v="0"/>
    <n v="0"/>
    <s v="VER CELDA AB43"/>
    <s v="ENTREGABLES AJUSTADOS:_x000a__x000a_ANTERIOR:_x000a_500 ÍTEMS FORRADOS_x000a__x000a_ACTUAL:_x000a_596 ÍTEMS FORRADOS"/>
    <s v="SE REALIZÓ EL FORRADO DE 596 ÍTEMS RETROSPECTIVOS"/>
    <n v="1"/>
    <n v="0.3"/>
    <s v="- Libros disponibles en los estantes"/>
    <s v="AUNQUE LA INFORMACIÓN SE REPORTA CORRECTAMENTE SE DEBE ADJUNTAR LAS EVIDENCIAS QUE SOPORTAN EL DESARROLLO DE LAS ACTIVIDADES REALIZADAS. PUES NO SE PUEDE CORROBORAR EL AVANCE REALIZADO. SE MARCARÁ SATISFACTORIO EL AVANCE PERO QUEDA UNA ALERTA POR INCUMPLIMIENTO AL APORTAR EVIDENCIAS."/>
    <s v="EXTEMPORANEO"/>
    <s v="SATISFACTORIO"/>
    <s v="ENTREGABLES AJUSTADOS:_x000a__x000a_ANTERIOR:_x000a_500 ÍTEMS FORRADOS_x000a__x000a_ACTUAL:_x000a_NO HAY ACTIVIDADES CONTEMPLADAS PARA ESTE TRIMESTRE"/>
    <n v="0"/>
    <n v="0.3"/>
    <s v="En el trimestre no se logró avanzar ya que esta es una actividad que se realiza de forma presencial y las medidas de confinamiento impidieron realizar esta actividad. Se realizó el ajuste en el plan de acción."/>
    <s v="NO HAY ACTIVIDADES PROGRAMADAS PARA ESTE TRIMESTRE"/>
    <x v="2"/>
    <m/>
  </r>
  <r>
    <s v="GESTIÓN_CON_VALORES_PARA_RESULTADOS"/>
    <s v="SEGURIDAD DIGITAL"/>
    <s v="B. FORTALECER LA OFERTA ACADÉMICA DEL INSTITUTO CARO Y CUERVO."/>
    <x v="1"/>
    <x v="8"/>
    <x v="1"/>
    <s v="NO APLICA"/>
    <s v="NO APLICA"/>
    <x v="1"/>
    <x v="1"/>
    <s v="LAS DOS SEDES"/>
    <n v="49"/>
    <s v="SISTEMATIZACIÓN DE LA BIBLIOTECA "/>
    <s v="CONTRATACIÓN DEL SERVICIO DE MANTENIMIENTO Y HOSTING DEL SISMETA BIBLIOGRÁFICO KOHA MEDIANTE EL CUAL SE ADMINISTRA LOS SERVICIOS BIBLIOTECARIOS EN LAS DOS SEDES"/>
    <n v="1"/>
    <s v="SISTEMA ACTUALIZADO Y FUNCIONANDO"/>
    <s v="GARANTIZAR EL FUNCIONAMIENTO DEL SISTEMA INTEGRADO PARA LA ADMINISTRACIÓN DE LOS RECURSOS BIBLIOGRÁFICOS Y SERVICIOS DE LA BIBLIOTECA._x000a_ EN EL AÑO 2012 SE REALIZÓ EL PROCESOS DE EVALUACIÓN, SELECCIÓN E IMPLEMENTACIÓN DE SOFTWARE PARA LA ADMINISTRACIÓN DE LOS RECURSOS BIBLIOGRÁFICOS; DADA LA INFRAESTRUCTURA TECNOLOGÍA DEL ICC, SE CONTRATO EL SERVICIO DE HOSTING, INCLUIDO EL ALMACENAMIENTO Y RESPALDO DE LA INFORMACIÓN, SOPORTE TÉCNICO Y CAPACITACIÓN DEL MANEJO DEL PROGRAMA A USUARIOS FINALES POR UN PERÍODO DE 4 AÑOS LOS CUALES SE VENCEN EL PRÓXIMO AÑO 2020."/>
    <s v="- ELABORAR EL ESTUDIO PREVIO CORRESPONDIENTE PARA LA RENOVACIÓN DEL SERVICIO DE HOSTING Y ALMACENAMIENTO DE LA INFORMACIÓN DEL SOFTWARE BIBLIOGRÁFICO KOHA._x000a__x000a_- CONTRATAR LA FIRMA PROVEEDORA DEL SERVICIO DE HOSTING DEL SOFTWARE BIBLIOGRÁFICO KOHA."/>
    <d v="2020-01-02T00:00:00"/>
    <d v="2020-12-31T00:00:00"/>
    <s v="- SISTEMA FUNCIONANDO Y DISPONIBLE."/>
    <s v="- SISTEMA FUNCIONANDO Y DISPONIBLE."/>
    <s v="-INICIO DEL PROCESO DE CONTRATACIÓN"/>
    <s v="- SISTEMA FUNCIONANDO Y DISPONIBLE."/>
    <s v="NO"/>
    <s v="SI "/>
    <s v="COORDINADOR(A) GRUPO DE GESTIÓN DE BIBLIOTECAS"/>
    <s v="VER CELDA Z43"/>
    <n v="0"/>
    <n v="0"/>
    <s v="VER CELDA AB43"/>
    <s v="- SISTEMA FUNCIONANDO Y DISPONIBLE."/>
    <s v="LA RENOVACIÓN DEL SERVICIO DE HOSTING Y DEL SIB KOHA SE REALIZA A FINALES DEL SEGUNDO SEMESTRE DEL PRESENTE AÑO, MOTIVO POR EL CUAL EL PORCENTAJE DE AVANCE SOBRE LA META NO SE PUEDE MEDIR."/>
    <n v="0"/>
    <n v="0"/>
    <s v="Actualmente el sistema Bibliográfico funcionando correctamente"/>
    <s v="LA INFORMACIÓN NO SE REPORTA CORRECTAMENTE. SE DEBE ADJUNTAR LAS EVIDENCIAS QUE SOPORTAN EL DESARROLLO DE LAS ACTIVIDADES REALIZADAS. PUES NO SE PUEDE CORROBORAR EL AVANCE REALIZADO. "/>
    <s v="EXTEMPORANEO"/>
    <s v="INCONCLUSO"/>
    <s v="- SISTEMA FUNCIONANDO Y DISPONIBLE."/>
    <n v="1"/>
    <n v="0.5"/>
    <s v="Actualmente el sistema Bibliográfico está funcionando correctamente y disponible para la consulta de la comunidad académica: http://biblioteca.caroycuervo.gov.co/"/>
    <s v="NO HAY OBSERVACIONES"/>
    <x v="0"/>
    <m/>
  </r>
  <r>
    <s v="GESTIÓN_CON_VALORES_PARA_RESULTADOS"/>
    <s v="GOBIERNO DIGITAL"/>
    <s v="B. FORTALECER LA OFERTA ACADÉMICA DEL INSTITUTO CARO Y CUERVO."/>
    <x v="1"/>
    <x v="8"/>
    <x v="1"/>
    <s v="NO APLICA"/>
    <s v="NO APLICA"/>
    <x v="1"/>
    <x v="1"/>
    <s v="LAS DOS SEDES"/>
    <n v="50"/>
    <s v="SISTEMATIZACIÓN DE LA BIBLIOTECA"/>
    <s v="INCORPORAR AL REPOSITORIO INSTITUCIONAL:_x000a__x000a_- ARTÍCULOS DE LA REVISTA NOTICIAS CULTURALES_x000a_- TRABAJOS DE GRADO DE LAS TESIS DE MAESTRÍA QUE LOS ESTUDIANTES HAN AUTORIZADO PUBLICAR EN LA BIBLIOTECA DIGITAL"/>
    <s v="- 266 ARTÍCULOS_x000a_- 100% DE TRABAJOS DE GRADO ENTREGADOS QUE DISPONGAN DE LA AUTORIZACIÓN"/>
    <n v="30"/>
    <s v="PONER A DISPOSICIÓN DE LA COMUNIDAD NACIONAL E INTERNACIONAL EL TEXTO COMPLETO DE UNA SELECCIÓN DE ARTÍCULOS Y TRABAJOS DE GRADO DE LA PRODUCCIÓN INTELECTUAL DE LA COMUNIDAD ACADÉMICA DEL INSTITUTO, ASÍ COMO DOCUMENTOS DE CARÁCTER HISTÓRICO._x000a_POSIBILITAR LA VISIBILIDAD A NIVEL NACIONAL E INTERNACIONAL DE LA PRODUCCIÓN ACADÉMICA Y DE INVESTIGACIÓN DEL INSTITUTO, ASÍ COMO, PERMITIR LA DIFUSIÓN DE LA PRODUCCIÓN ACADÉMICA Y DE INVESTIGACIÓN DEL INSTITUTO Y LA PRESERVACIÓN DE LA PRODUCCIÓN ACADÉMICA Y LOS RECURSOS BIBLIOGRÁFICOS EXISTENTES DEL INSTITUTO (PUBLICACIONES, INVESTIGACIONES, MATERIAL DE AUDIO Y VIDEO DEL INSTITUTO, ENTRE OTROS)."/>
    <s v="- REVISIÓN DE LOS ARTICULOS DIGITALIZADOA Y CREACIÓN DEL ARCHIVO CON OCR._x000a_- INVENTARIO DE LOS ARTICULOS, TRABAJOS DE GRADO Y DOCUMENTOS A INCOPORAR EN LA BIBLIOTECA DIGITAL PALABRA._x000a_- ASIGNACIÓN DE LOS DESCRIPTORES (PALABRAS CLAVES)_x000a_- REGISTRO DE LOS METADOS EN EL REPOSITORIO INSTITUCIONAL._x000a_- REVISIÓN POR MUESTREO DE LOS REGISTROS INCORPORADOS EN EL REPOSITORIO Y PUBLICACIÓN DE LOS MISMOS."/>
    <d v="2020-01-02T00:00:00"/>
    <d v="2020-12-31T00:00:00"/>
    <s v="ANTERIOR:_x000a_NO HAY ACTIVIDADES PROGRAMADAS PARA ESTE TRIMESTRE"/>
    <s v="ENTREGABLES AJUSTADOS:_x000a__x000a_ANTERIOR:_x000a_10 REGISTROS INCORPORADOS_x000a__x000a_ACTUAL:_x000a_266 REGISTROS INCORPORADOS"/>
    <s v="ENTREGABLES AJUSTADOS:_x000a__x000a_ANTERIOR:_x000a_10 REGISTROS INCORPORADOS_x000a__x000a_ACTUAL:_x000a_NO HAY ACTIVIDADES PROGRAMADAS PARA ESTE TRIMESTRE"/>
    <s v="ENTREGABLES AJUSTADOS:_x000a__x000a_ANTERIOR:_x000a_10 REGISTROS INCORPORADOS_x000a__x000a_ACTUAL:_x000a_NO HAY ACTIVIDADES PROGRAMADAS PARA ESTE TRIMESTRE"/>
    <s v="NO"/>
    <s v="SI "/>
    <s v="COORDINADOR(A) GRUPO DE GESTIÓN DE BIBLIOTECAS"/>
    <s v="VER CELDA Z43"/>
    <n v="0"/>
    <n v="0"/>
    <s v="VER CELDA AB43"/>
    <s v="ANTERIOR:_x000a_NO HAY ACTIVIDADES PROGRAMADAS PARA ESTE TRIMESTRE"/>
    <s v="SE INCORPORARON A LA BIBLIOTECA DIGITAL 30 REGISTROS DE LOS TRABAJOS DE GRADO ENTREGADOS POR LA FACULTAD SEMINARIO ANDRÉS BELLO EN EL MES DE DICIEMBRE DEL 2019"/>
    <n v="1"/>
    <n v="1"/>
    <s v="- Registros incorporados en la Biblioteca digital._x000a__x000a_- Listado de control de los trabajos de grado incorporados en la Biblioteca Digital_x000a__x000a_"/>
    <s v="AUNQUE NO SE HABÍAN CONTEMPLADO ACTIVIDADES, SE REALIZÓ UN AVANCE EN EL CUMPLIMIENTO DE LA META, EN EL PRÓXIMO INFORME SE DEBERÁN REMITIR SUS RESPECTIVAS EVIDENCIAS"/>
    <s v="EXTEMPORANEO"/>
    <s v="NO APLICA PARA ESTE TRIMESTRE"/>
    <s v="ENTREGABLES AJUSTADOS:_x000a__x000a_ANTERIOR:_x000a_10 REGISTROS INCORPORADOS_x000a__x000a_ACTUAL:_x000a_266 REGISTROS INCORPORADOS"/>
    <n v="1"/>
    <n v="1"/>
    <s v="- Registros incorporados en la Biblioteca digital._x000a__x000a_- Listado de control de los artículos de la revista Noticias Culturales en la Biblioteca Digital"/>
    <s v="NO HAY OBSERVACIONES"/>
    <x v="0"/>
    <m/>
  </r>
  <r>
    <s v="GESTIÓN_CON_VALORES_PARA_RESULTADOS"/>
    <s v="GOBIERNO DIGITAL"/>
    <s v="B. FORTALECER LA OFERTA ACADÉMICA DEL INSTITUTO CARO Y CUERVO."/>
    <x v="1"/>
    <x v="8"/>
    <x v="1"/>
    <s v="NO APLICA"/>
    <s v="NO APLICA"/>
    <x v="1"/>
    <x v="1"/>
    <s v="LAS DOS SEDES"/>
    <n v="51"/>
    <s v="SISTEMATIZACIÓN DE LA BIBLIOTECA"/>
    <s v="ETIQUETAR ÍTEMS CON RADIO FRECUENCIA  (RFID) "/>
    <n v="2335"/>
    <n v="2000"/>
    <s v="IMPLEMENTAR EL SISTEMA DE RADIO FRECUENCIA PARA LA IDENTIFICACIÓN DE LOS LIBROS Y PERMITIR LA REALIZACIÓN DEL INVENTARIO DE LOS MISMOS EN MENOR TIEMPO, ASÍ COMO GARANTIZAR LA ORGANIZACIÓN DE LAS COLECCIONES. DADO EL VOLUMEN DE ÍTEMS EXISTENTES EN LAS COLECCIONES(APROX. 180.000) DE LA BIBLIOTECA, ESTE PROYECTO SE DEBE REALIZAR POR ETAPAS. _x000a_DISPONER DE MECANISMOS AUTOMATIZADOS PARA LA REALIZACIÓN DEL INVENTARIO DE LAS COLECCIONES BIBLIOGRÁFICAS DE UNA MANERA MÁS ÁGIL Y EFICIENTE."/>
    <s v="- CONTINUAR CON  LA ASIGNACIÓN DE LOS TAGS A CADA UNO DE LOS ÍTEMS DE LA BIBLIOTECA DE LA SEDE CENTRO Y YERBABUENA._x000a_- IDENTIFICAR EL MATERIAL BIBLIOGRÁFICO A ASIGNAR LOS TAG RFID._x000a_- CONTRASTAR LA INFORMACIÓN EN LA BASE DE DATOS BIBLIOGRÁFICA Y ASIGNAR A CADA UNO DE LOS ITEMS EL TAG RFID PARA LA IDENTIFICACIÓN._x000a_"/>
    <d v="2020-01-02T00:00:00"/>
    <d v="2020-12-31T00:00:00"/>
    <s v="ENTREGABLES AJUSTADOS:_x000a__x000a_ANTERIOR:_x000a_500 ÍTEMS CON TAGS ASIGNADOS_x000a__x000a_ACTUAL:_x000a_2,235 ÍTEMS CON TAGS ASIGNADOS"/>
    <s v="ENTREGABLES AJUSTADOS:_x000a__x000a_ANTERIOR:_x000a_500 ÍTEMS CON TAGS ASIGNADOS _x000a__x000a_ACTUAL:_x000a_NO HAY ACTIVIDADES PROGRAMADAS PARA ESTE TRIMESTE"/>
    <s v="ENTREGABLES AJUSTADOS:_x000a__x000a_ANTERIOR:_x000a_500 ÍTEMS CON TAGS ASIGNADOS _x000a__x000a_ACTUAL:_x000a_NO HAY ACTIVIDADES PROGRAMADAS PARA ESTE TRIMESTE"/>
    <s v="ENTREGABLES AJUSTADOS:_x000a__x000a_ANTERIOR:_x000a_500 ÍTEMS CON TAGS ASIGNADOS _x000a__x000a_ACTUAL:_x000a_100 ÍTEMS CON TAGS ASIGNADOS"/>
    <s v="NO"/>
    <s v="SI "/>
    <s v="COORDINADOR(A) GRUPO DE GESTIÓN DE BIBLIOTECAS"/>
    <s v="VER CELDA Z43"/>
    <n v="0"/>
    <n v="0"/>
    <s v="VER CELDA AB43"/>
    <s v="ENTREGABLES AJUSTADOS:_x000a__x000a_ANTERIOR:_x000a_500 ÍTEMS CON TAGS ASIGNADOS_x000a__x000a_ACTUAL:_x000a_2,235 ÍTEMS CON TAGS ASIGNADOS"/>
    <s v="SE ASIGNARON TAGS A UN TOTAL DE  2.235 ÍTEMS DE LIBROS"/>
    <n v="1"/>
    <n v="1"/>
    <s v="- Libros disponibles en los estantes"/>
    <s v="AUNQUE LA INFORMACIÓN SE REPORTA CORRECTAMENTE SE DEBE ADJUNTAR LAS EVIDENCIAS QUE SOPORTAN EL DESARROLLO DE LAS ACTIVIDADES REALIZADAS. PUES NO SE PUEDE CORROBORAR EL AVANCE REALIZADO. SE MARCARÁ SATISFACTORIO EL AVANCE PERO QUEDA UNA ALERTA POR INCUMPLIMIENTO AL APORTAR"/>
    <s v="EXTEMPORANEO"/>
    <s v="SATISFACTORIO"/>
    <s v="ENTREGABLES AJUSTADOS:_x000a__x000a_ANTERIOR:_x000a_500 ÍTEMS CON TAGS ASIGNADOS _x000a__x000a_ACTUAL:_x000a_NO HAY ACTIVIDADES PROGRAMADAS PARA ESTE TRIMESTE"/>
    <n v="0"/>
    <n v="1"/>
    <s v="En el trimestre no se logró avanzar ya que esta es una actividad que se realiza de forma presencial y las medidas de confinamiento impidieron realizar esta actividad. Se realizó el ajuste en el plan de acción."/>
    <s v="NO HAY ACTIVIDADES PROGRAMADAS PARA ESTE TRIMESTRE"/>
    <x v="2"/>
    <m/>
  </r>
  <r>
    <s v="GESTIÓN_CON_VALORES_PARA_RESULTADOS"/>
    <s v="FORTALECIMIENTO ORGANIZACIONAL Y SIMPLIFICACIÓN DE PROCESOS"/>
    <s v="B. FORTALECER LA OFERTA ACADÉMICA DEL INSTITUTO CARO Y CUERVO."/>
    <x v="1"/>
    <x v="8"/>
    <x v="1"/>
    <s v="NO APLICA"/>
    <s v="NO APLICA"/>
    <x v="1"/>
    <x v="1"/>
    <s v="CASA CUERVO URISARRI"/>
    <n v="52"/>
    <s v="SEGURIDAD Y CONTROL DE LAS COLECCIONES"/>
    <s v="ADQUISICIÓN DE BANDAS DE SEGURIDAD PARA EL CONTROL DE SALIDA DE LOS LIBROS Y ASIGNACIÓN DE LAS BANDAS LOS ÍTEMS NUEVOS Y RETROSPECTIVOS PARA EVITAR EL RIESGO DE HURTO.  "/>
    <n v="644"/>
    <n v="2000"/>
    <s v="DISPONER DE MECANISMOS AUTOMATIZADOS QUE PERMITAN EL CONTROL DE PERDIDA (HURTO) DE LOS LIBROS EN LA BIBLIOTECA DE LA SEDE CENTRO._x000a_ADQUIRIR BANDAS DE SEGURIDAD PARA EL CONTROL DE SALIDA DE LOS LIBROS Y  MANTENIMIENTO SISTEMA DE SEGURIDAD PARA EL CONTROL DE HURTO DE LOS LIBROS."/>
    <s v="- ELABORAR EL ESTUDIO PREVIO PARA EL MANTENIMIENTO DEL SITEMA DE SEGURIDAD Y ADQUISICIÓN DE LAS BANDAS DE SEGURIDAD._x000a_- CONTINUER CON LA ASIGNACIPON DE BANDAS A LOS LIBROS NUEVOS Y RETROSECTIVOS, A ESTA VIGENCIA SE PREVEE ASIGNAR MIL DOSCIENTAS (2000) BANDAS."/>
    <d v="2020-01-02T00:00:00"/>
    <d v="2020-12-31T00:00:00"/>
    <s v="ENTREGABLES AJUSTADOS:_x000a__x000a_ANTERIOR:_x000a_500 ÍTEMS CON BANDAS DE SEGURIDAD ASIGNADOS_x000a__x000a_ACTUAL:_x000a_171 ÍTEMS CON BANDAS DE SEGURIDAD ASIGNADOS"/>
    <s v="ENTREGABLES AJUSTADOS:_x000a__x000a_ANTERIOR:_x000a_500 ÍTEMS CON BANDAS DE SEGURIDAD ASIGNADOS _x000a__x000a_ACTUAL:_x000a_223 ÍTEMS CON BANDAS DE SEGURIDAD ASIGNADOS"/>
    <s v="ENTREGABLES AJUSTADOS:_x000a__x000a_ANTERIOR:_x000a_500 ÍTEMS CON BANDAS DE SEGURIDAD ASIGNADOS _x000a__x000a_ACTUAL:_x000a_120 ÍTEMS CON BANDAS DE SEGURIDAD ASIGNADOS"/>
    <s v="ENTREGABLES AJUSTADOS:_x000a__x000a_ANTERIOR:_x000a_500 ÍTEMS CON BANDAS DE SEGURIDAD ASIGNADOS _x000a__x000a_ACTUAL:_x000a_130 ÍTEMS CON BANDAS DE SEGURIDAD ASIGNADOS"/>
    <s v="NO"/>
    <s v="SI "/>
    <s v="COORDINADOR(A) GRUPO DE GESTIÓN DE BIBLIOTECAS"/>
    <s v="VER CELDA Z43"/>
    <n v="0"/>
    <n v="0"/>
    <s v="VER CELDA AB43"/>
    <s v="ENTREGABLES AJUSTADOS:_x000a__x000a_ANTERIOR:_x000a_500 ÍTEMS CON BANDAS DE SEGURIDAD ASIGNADOS_x000a__x000a_ACTUAL:_x000a_171 ÍTEMS CON BANDAS DE SEGURIDAD ASIGNADOS"/>
    <s v="- SE REALIZÓ EL ESTUDIO PREVIO Y SE REMITIÓ PARA EL PROCESO DE CONTRATACIÓN DEL MANTENIMIENTO DEL SISTEMA DE SEGURIDAD. _x000a__x000a_- SE ASIGNARON LAS BANDAS DE SEGURIDAD A UN TOTAL DE 394 ÍTEMS DE LIBROS"/>
    <n v="0.79"/>
    <n v="0.2"/>
    <s v="- Contrato ICC-PS-088-2020 _x000a__x000a_- Libros disponibles en los estantes"/>
    <s v="AUNQUE LA INFORMACIÓN SE REPORTA CORRECTAMENTE SE DEBE ADJUNTAR LAS EVIDENCIAS QUE SOPORTAN EL DESARROLLO DE LAS ACTIVIDADES REALIZADAS. PUES NO SE PUEDE CORROBORAR EL AVANCE REALIZADO. SE MARCARÁ SATISFACTORIO EL AVANCE PERO QUEDA UNA ALERTA POR INCUMPLIMIENTO AL APORTAR"/>
    <s v="EXTEMPORANEO"/>
    <s v="ALERTA"/>
    <s v="ENTREGABLES AJUSTADOS:_x000a__x000a_ANTERIOR:_x000a_500 ÍTEMS CON BANDAS DE SEGURIDAD ASIGNADOS _x000a__x000a_ACTUAL:_x000a_223 ÍTEMS CON BANDAS DE SEGURIDAD ASIGNADOS"/>
    <n v="0"/>
    <n v="0.2"/>
    <s v="- Contrato ICC-PS-088-2020_x000a_- Se realizó el mantenimiento del equipo se de seguridad (Anexo reporte de mantenimiento)_x000a__x000a_- En el trimestre no se logró avanzar en la asignación de bandas  ya que esta es una actividad que se realiza de forma presencial y las medidas de confinamiento impidieron realizar esta actividad. Se realizó el ajuste en el plan de acción."/>
    <s v="NO SE EVIDENCIA AVANCE EN LA META PROYECTADA POR LO TANTO, SE SUGIERE TRAMITAR AJUSTE AL PLAN DE ACCIÓN"/>
    <x v="1"/>
    <m/>
  </r>
  <r>
    <s v="GESTIÓN_CON_VALORES_PARA_RESULTADOS"/>
    <s v="FORTALECIMIENTO ORGANIZACIONAL Y SIMPLIFICACIÓN DE PROCESOS"/>
    <s v="B. FORTALECER LA OFERTA ACADÉMICA DEL INSTITUTO CARO Y CUERVO."/>
    <x v="1"/>
    <x v="8"/>
    <x v="1"/>
    <s v="PLAN ANTICORRUPCIÓN Y DE ATENCIÓN AL CIUDADANO"/>
    <s v="NO APLICA"/>
    <x v="5"/>
    <x v="7"/>
    <s v="LAS DOS SEDES"/>
    <n v="53"/>
    <s v="PRESTACION DE LOS SERVICIOS BIBLIOTECARIOS A LA COMUNIDAD DE USUARIOS INTERNOS Y EXTERNOS"/>
    <s v="AUMENTAR PORCENTAJE DE USUARIOS EN EL NIVEL SATISFECHO"/>
    <n v="0.9"/>
    <s v="NO APLICA"/>
    <s v="ATENCIÓN, ORIENTACIÓN Y PRESTACIÓN DE LOS DIFERENTES SERVICIOS OFRECIDOS POR LA BIBLIOTECA COMO APOYO A LOS PROCESOS ACADÉMICOS Y DE INVESTIGACIÓN DE LA COMUNIDAD DE ESTUDIANTES, PROFESORES, INVESTIGADORES, EMPLEADOS, EGRESADOS DEL INSTITUTO, ASÍ COMO USUARIOS EXTERNOS, CON EL FIN DE SATISFACER LAS NECESIDADES DE INFORMACIÓN."/>
    <s v="- ORIENTACIÓN Y SERVICIO DE REFERENCIA A  USUARIOS INTERNOS Y EXTERNOS._x000a_- PRÉSTAMOS INTERNO Y EXTERNO DEL MATERIAL BIBLIOGRÁFICO SOLICITADO._x000a_- SUMINISTRO DE ARTICULOS Y CAPITULOS DE LIBROS A USUARIOS INTERNOS Y EXTERNOS._x000a_- GESTIÓN DEL PRESTAMO INTERBIBLIOTECARIO._x000a_- SOCIALIZACIÓN A USUARIOS SOBRE EL MANEJO DE LOS RECURSOS BIBLIOGRÁFICOS EXIETENTES EN LAS COLECCIONES._x000a_- ASIGNACION DE LAS CLAVES DE ACCESO A LOS USUARIOS INTERNOS PARA LA CONSULTA REMOTA DE LOS RECURSOS BIBLIOGRÁFICOS ELECTRONICOS._x000a__x000a_"/>
    <d v="2020-01-02T00:00:00"/>
    <d v="2020-12-31T00:00:00"/>
    <s v="- DAR CONTINUIDAD A LA PRESTACIÓN DE LOS SERVICIOS BIBLIOTECARIOS._x000a_- SOCIALIZACIÓN A LOS ESTUDIANTES SOBRE EL USO DE LOS RECURSOS BIBLIOGRÁFICOS Y SERVICIOS."/>
    <s v="- DAR CONTINUIDAD A LA PRESTACIÓN DE LOS SERVICIOS BIBLIOTECARIOS."/>
    <s v="- DAR CONTINUIDAD A LA PRESTACIÓN DE LOS SERVICIOS BIBLIOTECARIOS."/>
    <s v="- APLICACIÓN DE LA ENCUESTA DE SATISFACCIÓN._x000a_- DAR CONTINUIDAD A LA PRESTACIÓN DE LOS SERVICIOS BIBLIOTECARIOS."/>
    <s v="NO"/>
    <s v="SI "/>
    <s v="COORDINADOR(A) GRUPO DE GESTIÓN DE BIBLIOTECAS"/>
    <s v="VER CELDA Z43"/>
    <n v="0"/>
    <n v="0"/>
    <s v="VER CELDA AB43"/>
    <s v="- DAR CONTINUIDAD A LA PRESTACIÓN DE LOS SERVICIOS BIBLIOTECARIOS._x000a_- SOCIALIZACIÓN A LOS ESTUDIANTES SOBRE EL USO DE LOS RECURSOS BIBLIOGRÁFICOS Y SERVICIOS."/>
    <s v="LA ENCUESTA DE SATISFACCIÓN SE APLICA ANUALMENTE EN LOS MESES DE NOVIEMBRE A DICIEMBRE._x000a__x000a_SE HA DADO LA CONTINUIDAD EN LA PRESTACIÓN DE LOS SERVICIOS."/>
    <n v="0"/>
    <n v="0"/>
    <s v="_x000a_- Estadísticas de actividades (Disponible en PC funcionarios)"/>
    <s v="NO SE EVIDENCIA AVANCE EN LA ACTIVIDAD: SOCIALIZACIÓN A LOS ESTUDIANTES SOBRE EL USO DE LOS RECURSOS BIBLIOGRÁFICOS Y SERVICIOS."/>
    <s v="EXTEMPORANEO"/>
    <s v="INSATISFACTORIO"/>
    <s v="- DAR CONTINUIDAD A LA PRESTACIÓN DE LOS SERVICIOS BIBLIOTECARIOS."/>
    <n v="1"/>
    <n v="0.5"/>
    <s v="- Estadísticas de Consulta Bases de datos, revistas electrónicas, préstamos_x000a__x000a_- Control de creación de claves de acceso remoto a las bases de datos."/>
    <s v="NO HAY OBSERVACIONES"/>
    <x v="0"/>
    <m/>
  </r>
  <r>
    <s v="ACTIVIDADES_MISIONALES"/>
    <s v="ACTIVIDADES MISIONALES"/>
    <s v="C. FOMENTAR LA INVESTIGACIÓN DEL PATRIMONIO LINGÜÍSTICO."/>
    <x v="1"/>
    <x v="9"/>
    <x v="1"/>
    <s v="NO APLICA"/>
    <s v="PLAN DE GESTIÓN DE MUSEOS"/>
    <x v="1"/>
    <x v="1"/>
    <s v="LAS DOS SEDES"/>
    <n v="54"/>
    <s v="REACTIVACIÓN DE LOS MUSEOS DEL ICC"/>
    <s v="REALIZAR UNA EXPOSICIÓN &quot;DE TODO COMO EN BOTICAS&quot; COPRODUCIDA CON LA BNC Y UNIANDES  FAC ARTES Y HUMANIDADES"/>
    <n v="1"/>
    <n v="1"/>
    <s v="PROMOVER LAS PUBLICACIONES SERIADAS QUE CONSERVA EL ICC Y LA BNC EN UN ENTORNO ACADÉMICO DE LIBRE ANEXO (UNIANDES)"/>
    <s v="UNA EXPOSICIÓN CURADA E IMPLEMENTADA DE FORMA FÍSICA Y/O DIGITAL"/>
    <d v="2020-01-15T00:00:00"/>
    <d v="2020-08-31T00:00:00"/>
    <s v="ENTREGABLES AJUSTADOS:_x000a__x000a_ANTERIOR:_x000a_1 PREGUIÓN_x000a__x000a_ACTUAL:_x000a_META RETIRADA"/>
    <s v="ENTREGABLES AJUSTADOS:_x000a__x000a_ANTERIOR:_x000a_20 OBJETOS DE LAS COLECCIONES DEL ICC _x000a__x000a_ACTUAL:_x000a_META RETIRADA"/>
    <s v="ENTREGABLES AJUSTADOS:_x000a__x000a_ANTERIOR:_x000a_CURADURÍA CON ACTIVIDADES ASOCIADAS DE PRODUCCIÓN Y EDUCACIÓN_x000a__x000a_ACTUAL:_x000a_META RETIRADA"/>
    <s v="ENTREGABLES AJUSTADOS:_x000a__x000a_ANTERIOR:_x000a_NO HAY ACTIVIDADES PROGRAMADAS PARA ESTE TRIMESTRE_x000a__x000a_ACTUAL:_x000a_META RETIRADA"/>
    <s v="NO"/>
    <s v="SI "/>
    <s v="SUBDIRECTOR(A) ACADÉMICO "/>
    <n v="374058576"/>
    <n v="0"/>
    <n v="55300000"/>
    <n v="429358576"/>
    <s v="ENTREGABLES AJUSTADOS:_x000a__x000a_ANTERIOR:_x000a_1 PREGUIÓN_x000a__x000a_ACTUAL:_x000a_META RETIRADA"/>
    <s v="SE REALIZARON TRES REUNIONES CON EL GRUPO DE LA BNC Y LOS ANDES. SE ACORDÓ UNA ESTRUCTURA PARA LA EXPOSICIÓN. SIN EMBARGO, NO SE CUENTA CON TODO EL DINERO PROYECTADO PARA HACER REALIDAD ESTA ACTIVIDAD EN EL SEGUNDO SEMESTRE Y POSIBLEMENTE LAS MEDIDAS SANITARIAS Y LOS AJUSTES EN EL CALENDARIO DE LOS ANDES ACARREEN LA POSTERGACIÓN O CANCELACIÓN DE LA EXPOSICIÓN"/>
    <n v="0.5"/>
    <n v="0.1"/>
    <s v="correos electrónicos con la Universidad de los Andes y la BNC. "/>
    <s v="NO SE EVIDENCIA LA ENTREGA DEL AVANCE PROYECTADO POR LO TANTO SE SUGIERE TRAMITAR AJUSTE AL PLAN DE ACCIÓN"/>
    <s v="EXTEMPORANEO"/>
    <s v="INSATISFACTORIO"/>
    <s v="ENTREGABLES AJUSTADOS:_x000a__x000a_ANTERIOR:_x000a_20 OBJETOS DE LAS COLECCIONES DEL ICC _x000a__x000a_ACTUAL:_x000a_META RETIRADA"/>
    <n v="0"/>
    <n v="0.1"/>
    <s v="META RETIRADA"/>
    <s v="META RETIRADA"/>
    <x v="3"/>
    <m/>
  </r>
  <r>
    <s v="ACTIVIDADES_MISIONALES"/>
    <s v="ACTIVIDADES MISIONALES"/>
    <s v="C. FOMENTAR LA INVESTIGACIÓN DEL PATRIMONIO LINGÜÍSTICO."/>
    <x v="1"/>
    <x v="9"/>
    <x v="1"/>
    <s v="NO APLICA"/>
    <s v="PLAN DE GESTIÓN DE MUSEOS"/>
    <x v="1"/>
    <x v="1"/>
    <s v="LAS DOS SEDES"/>
    <n v="55"/>
    <s v="REACTIVACIÓN DE LOS MUSEOS DEL ICC"/>
    <s v="REALIZAR INVESTIGACIÓN PIEZAS COLECCIONES ICC EN COLEXCOL"/>
    <n v="40"/>
    <n v="35"/>
    <s v="CONOCER, VALORAR EL PATRIMONIO MUEBLE QUE RESGUARDA EL ICC A TRAVÉS DE GESTIÓN DE MUSEOS"/>
    <s v="CAMPOS DESCRIPTIVOS DE LOS OBJETOS EN COLEXCOL"/>
    <d v="2020-01-15T00:00:00"/>
    <d v="2020-12-10T00:00:00"/>
    <s v="10 OBJETOS INVESTIGADOS"/>
    <s v="10 OBJETOS INVESTIGADOS"/>
    <s v="10 OBJETOS INVESTIGADOS"/>
    <s v="10 OBJETOS INVESTIGADOS"/>
    <s v="NO"/>
    <s v="SI "/>
    <s v="SUBDIRECTOR(A) ACADÉMICO "/>
    <s v="VER CELDA Z57"/>
    <n v="0"/>
    <n v="0"/>
    <s v="VER CELDA AB57"/>
    <s v="10 OBJETOS INVESTIGADOS"/>
    <s v="TENIENDO EN CUENTA QUE LA CONTRATACIÓN COMPLETA DEL EQUIPO DE GESTIÓN DE MUSEOS FUE EL 12 DE FEBRERO DE 2020 Y QUE EL INICIO DE EL TELETRABAJO TOTAL FUE EL 12 DE MARZO DE 2020, EL TIEMPO DE TRABAJO CORRESPONDE A UN MES. POR ESTE MOTIVO SE DEFINEN COMO OBJETO DE INVESTIGACIÓN LAS 10 ESCULTURAS QUE SE ENCUENTRAN EN LA HACIENDA YERBABUENA, SE TOMA REGISTRO FOTOGRÁFICO, MEDIDAS Y A SU VEZ SE INICIA LA INVESTIGACIÓN PERO POR INCONVENIENTES CON EL SOFTWARE COLECCIONES COLOMBIANAS AUN NO SE HAN PODIDO REGISTRAR "/>
    <n v="0.7"/>
    <n v="0.15"/>
    <s v="Correos electrónicos de cesar.mackenzie@caroycuervo.gov.co (investigador del área) y juan.restrepo@caroycuervo.gov.co (supervisor del área)"/>
    <s v="AUNQUE LA INFORMACIÓN SE REPORTA CORRECTAMENTE SE DEBE ADJUNTAR LAS EVIDENCIAS QUE SOPORTAN EL DESARROLLO DE LAS ACTIVIDADES REALIZADAS. PUES NO SE PUEDE CORROBORAR EL AVANCE REALIZADO. SE MARCARÁ SATISFACTORIO EL AVANCE PERO QUEDA UNA ALERTA POR INCUMPLIMIENTO AL APORTAR EVIDENCIAS."/>
    <s v="EXTEMPORANEO"/>
    <s v="ALERTA"/>
    <s v="10 OBJETOS INVESTIGADOS"/>
    <n v="1"/>
    <n v="0.25"/>
    <s v="Se evidencia en el software Colecciones Colombianas en cada uno de los registros de las piezas publicadas y en el drive general de contenidos https://docs.google.com/spreadsheets/d/1cHunESO9qoiMOqIELIGJJfQin2FOKKEXJlRlC2T1AyQ/edit?usp=sharing además en el correo electrónico de juan.restrepo@caroycuervo.gov.co, cesar.mackenzie@caroycuervo.gov.co y museos@caroycuervo.gov.co_x000a_(Soledad Acosta - José Caro)"/>
    <s v="NO HAY OBSERVACIONES"/>
    <x v="0"/>
    <m/>
  </r>
  <r>
    <s v="ACTIVIDADES_MISIONALES"/>
    <s v="ACTIVIDADES MISIONALES"/>
    <s v="C. FOMENTAR LA INVESTIGACIÓN DEL PATRIMONIO LINGÜÍSTICO."/>
    <x v="1"/>
    <x v="9"/>
    <x v="1"/>
    <s v="NO APLICA"/>
    <s v="PLAN DE GESTIÓN DE MUSEOS"/>
    <x v="1"/>
    <x v="1"/>
    <s v="CASA CUERVO URISARRI"/>
    <n v="56"/>
    <s v="REACTIVACIÓN DE LOS MUSEOS DEL ICC"/>
    <s v="EFECTUAR MONTAJES EXPOSICIONES"/>
    <n v="3"/>
    <n v="2"/>
    <s v="MONTAR LAS EXPOSICIONES"/>
    <s v="2 EXPOSICIONES MONTADAS EN LA CASA CUERVO URISARRI / 1 EXPOSICIÓN MONTADA EN UNIANDES CON APOYO DE LA BNC"/>
    <d v="2020-07-01T00:00:00"/>
    <d v="2020-12-10T00:00:00"/>
    <s v="ENTREGABLES AJUSTADOS:_x000a__x000a_ANTERIOR:_x000a_NO HAY ACTIVIDADES PROGRAMADAS PARA ESTE TRIMESTRE_x000a__x000a_ACTUAL:_x000a_META RETIRADA"/>
    <s v="ENTREGABLES AJUSTADOS:_x000a__x000a_ANTERIOR:_x000a_NO HAY ACTIVIDADES PROGRAMADAS PARA ESTE TRIMESTRE_x000a__x000a_ACTUAL:_x000a_META RETIRADA"/>
    <s v="ENTREGABLES AJUSTADOS:_x000a__x000a_ANTERIOR:_x000a_1 MONTAJE UNIANDES CON APOYO DE LA BNC_x000a__x000a_ACTUAL:_x000a_META RETIRADA"/>
    <s v="ENTREGABLES AJUSTADOS:_x000a__x000a_ANTERIOR:_x000a_MONTAJES DE LAS 2 EXPOSICIONES DEL 2019 REPROGRAMADA Y CONDICIONADAS AL FIN DE LA OBRA _x000a__x000a_ACTUAL:_x000a_META RETIRADA"/>
    <s v="NO"/>
    <s v="SI "/>
    <s v="SUBDIRECTOR(A) ACADÉMICO "/>
    <s v="VER CELDA Z57"/>
    <n v="0"/>
    <n v="0"/>
    <s v="VER CELDA AB57"/>
    <s v="ENTREGABLES AJUSTADOS:_x000a__x000a_ANTERIOR:_x000a_NO HAY ACTIVIDADES PROGRAMADAS PARA ESTE TRIMESTRE_x000a__x000a_ACTUAL:_x000a_META RETIRADA"/>
    <s v="NO HAY ACTIVIDADES PROGRAMADAS PARA ESTE TRIMESTRE"/>
    <n v="0"/>
    <n v="0"/>
    <s v="NO APLICA"/>
    <s v="NO APLICA PARA ESTE TRIMESTRE"/>
    <s v="EXTEMPORANEO"/>
    <s v="NO APLICA PARA ESTE TRIMESTRE"/>
    <s v="ENTREGABLES AJUSTADOS:_x000a__x000a_ANTERIOR:_x000a_NO HAY ACTIVIDADES PROGRAMADAS PARA ESTE TRIMESTRE_x000a__x000a_ACTUAL:_x000a_META RETIRADA"/>
    <s v="NO APLICA"/>
    <n v="0"/>
    <s v="NO APLICA PARA ESTE BIMESTRE"/>
    <s v="META RETIRADA"/>
    <x v="3"/>
    <m/>
  </r>
  <r>
    <s v="ACTIVIDADES_MISIONALES"/>
    <s v="ACTIVIDADES MISIONALES"/>
    <s v="C. FOMENTAR LA INVESTIGACIÓN DEL PATRIMONIO LINGÜÍSTICO."/>
    <x v="1"/>
    <x v="9"/>
    <x v="1"/>
    <s v="NO APLICA"/>
    <s v="PLAN DE GESTIÓN DE MUSEOS"/>
    <x v="1"/>
    <x v="1"/>
    <s v="HACIENDA YERBABUENA"/>
    <n v="57"/>
    <s v="REACTIVACIÓN DE LOS MUSEOS DEL ICC"/>
    <s v="REALIZAR ACCIONES EN CONSERVACIÓN Y RESTAURACIÓN DE LAS COLECCIONES DEL ICC"/>
    <n v="4"/>
    <n v="3"/>
    <s v="REORGANIZACIÓN DE CUATRO DE LAS SIETE RESERVAS E INSTALACIÓN DE MUEBLES DE CONSERVACIÓN PREVENTIVA PARA MINIMIZAR LOS RIESGOS DE DETERIORO Y MAL ALAMACENAMIENTO DE LAS COLECCIONES"/>
    <s v="ADQUISICIÓN DE MOBILIARIO ESPECIALIZADO, PUERTAS DE SEGURIDAD, UNIDADES DE ALMACENAMIENTO"/>
    <d v="2020-01-15T00:00:00"/>
    <d v="2020-12-01T00:00:00"/>
    <s v="ENTREGABLES AJUSTADOS:_x000a__x000a_ANTERIOR:_x000a_MOVIMIENTO MUEBLE PINTURA DE CABALLETE_x000a__x000a_ACTUAL:_x000a_NO HAY ACTIVIDADES PROGRAMADAS PARA ESTE TRIMESTRE"/>
    <s v="ENTREGABLES AJUSTADOS:_x000a__x000a_ANTERIOR:_x000a_AJUSTES EN RESERVA DE ETNOGRAFÍA UNO _x000a__x000a_ACTUAL:_x000a_NO HAY ACTIVIDADES PROGRAMADAS PARA ESTE TRIMESTRE"/>
    <s v="ENTREGABLES AJUSTADOS:_x000a__x000a_ANTERIOR:_x000a_AJUSTES EN RESERVA MOBILIARIO_x000a__x000a_ACTUAL:_x000a_MOVIMIENTO MUEBLE PINTURA DE CABALLETE"/>
    <s v="ENTREGABLES AJUSTADOS:_x000a__x000a_ANTERIOR:_x000a_AJUSTES EN RESERVA MIXTA_x000a__x000a_ACTUAL:_x000a_AJUSTES EN RESERVA MOBILIARIO"/>
    <s v="NO"/>
    <s v="SI "/>
    <s v="SUBDIRECTOR(A) ACADÉMICO "/>
    <s v="VER CELDA Z57"/>
    <n v="0"/>
    <n v="0"/>
    <s v="VER CELDA AB57"/>
    <s v="ENTREGABLES AJUSTADOS:_x000a__x000a_ANTERIOR:_x000a_MOVIMIENTO MUEBLE PINTURA DE CABALLETE_x000a__x000a_ACTUAL:_x000a_NO HAY ACTIVIDADES PROGRAMADAS PARA ESTE TRIMESTRE"/>
    <s v="TENIENDO EN CUENTA QUE LA SOLICITUD DEL PROCESO EN EL PLAN DE ADQUISICIONES ENVIADA EN EL 2019 PARA GESTIÓN 2020 FUE RECHAZADA, HEMOS TOMADO NUEVAS MEDIDAS PARA ORGANIZAR LAS RESERVAS SIN LA COMPRA DE ESTOS MUEBLES. DEL VALOR DE CONTRATACIÓN DIRECTA SE HA DEJADO UN RUBRO DESTINADO ESPECIALMENTE A UN PROFESIONAL DE DISEÑO INDUSTRIAL QUE NOS APOYARÁ EN EL DISEÑO Y ORGANIZACIÓN DE LAS RESERVAS DE LA MANERA ADECUADA PARA CUMPLIR CON LOS MÍNIMOS DE CONSERVACIÓN PREVENTIVA. SEGÚN EL AJUSTE DE PLAN DE ADQUISICIONES LA CONTRATACIÓN ESTA PROYECTADA POR 3 MESES DE AGOSTO 2020 A OCTUBRE 2020. "/>
    <n v="0"/>
    <n v="0.1"/>
    <s v="correos con norma.jimenez@caroycuervo.gov.co (conservadora del área) y juan.restrepo@caroycuervo.gov.co (supervisor del área) con la propuesta de personal experto en el tema de conservación, diseño y unidades de almacenamiento - correo a viviana.mogollon@caroycuervo.gov.co y diana.ramirez@caroycuervo.gov.co con los ajustes de plan de adquisiciones 2020 para el área de Gestión de museos"/>
    <s v="NO SE EVIDENCIA LA ENTREGA DEL AVANCE PROYECTADO POR LO TANTO SE SUGIERE TRAMITAR AJUSTE AL PLAN DE ACCIÓN"/>
    <s v="EXTEMPORANEO"/>
    <s v="INSATISFACTORIO"/>
    <s v="ENTREGABLES AJUSTADOS:_x000a__x000a_ANTERIOR:_x000a_AJUSTES EN RESERVA DE ETNOGRAFÍA UNO _x000a__x000a_ACTUAL:_x000a_NO HAY ACTIVIDADES PROGRAMADAS PARA ESTE TRIMESTRE"/>
    <n v="0"/>
    <n v="0.1"/>
    <s v="NO HAY ACTIVIDADES PARA ESTE TRIMESTRE"/>
    <s v="NO HAY ACTIVIDADES PROGRAMADAS PARA ESTE TRIMESTRE"/>
    <x v="2"/>
    <m/>
  </r>
  <r>
    <s v="ACTIVIDADES_MISIONALES"/>
    <s v="ACTIVIDADES MISIONALES"/>
    <s v="C. FOMENTAR LA INVESTIGACIÓN DEL PATRIMONIO LINGÜÍSTICO."/>
    <x v="1"/>
    <x v="9"/>
    <x v="1"/>
    <s v="NO APLICA"/>
    <s v="PLAN DE GESTIÓN DE MUSEOS"/>
    <x v="1"/>
    <x v="1"/>
    <s v="LAS DOS SEDES"/>
    <n v="58"/>
    <s v="REACTIVACIÓN DE LOS MUSEOS DEL ICC"/>
    <s v="REGISTROS EN COLEXCOL DE PIEZAS DE LAS COLECCIONES"/>
    <n v="500"/>
    <n v="900"/>
    <s v="REGISTRO DE LAS COLECCIONES EN EL SOFTWARE DE COLECCIONES COLOMBIANAS (COLEXCOL) FICHA BÁSICA"/>
    <s v="CREAR EN COLECCIONES LOS REGISTROS INDIVIDUALES Y CON COMPONENTES (CUANDO APLIQUE) DE LAS COLECCIONES UBICADAS EN LAS RESERVAS."/>
    <d v="2020-01-15T00:00:00"/>
    <d v="2020-12-01T00:00:00"/>
    <s v="ENTREGABLES AJUSTADOS:_x000a__x000a_ANTERIOR:_x000a_250 REGISTROS_x000a__x000a_ACTUAL:_x000a_NO HAY ACTIVIDADES PROGRAMADS PARA ESTE TRIMESTRE"/>
    <s v="ENTREGABLES AJUSTADOS:_x000a__x000a_ANTERIOR:_x000a_250 REGISTROS_x000a__x000a_ACTUAL:_x000a_NO HAY ACTIVIDADES PROGRAMADS PARA ESTE TRIMESTRE"/>
    <s v="250 REGISTROS "/>
    <s v="250 REGISTROS"/>
    <s v="NO"/>
    <s v="SI "/>
    <s v="SUBDIRECTOR(A) ACADÉMICO "/>
    <s v="VER CELDA Z57"/>
    <n v="0"/>
    <n v="0"/>
    <s v="VER CELDA AB57"/>
    <s v="ENTREGABLES AJUSTADOS:_x000a__x000a_ANTERIOR:_x000a_250 REGISTROS_x000a__x000a_ACTUAL:_x000a_NO HAY ACTIVIDADES PROGRAMADS PARA ESTE TRIMESTRE"/>
    <s v="LOS PROBLEMAS CON EL SOFTWARE DE COLECCIONES COLOMBIANA SE HAN PRESENTADO A LO LARGO DEL TRIMESTRE, TODOS LOS INCONVENIENTES SE HAN COMUNICADO A LA OFICINA DE TIC YA QUE ES PROBLEMA DEL SERVIDOR DEL ICC LO QUE DETERMINA LA FALLA CONSTANTE, POR ESTE MOTIVO EL REGISTRO HA SIDO IMPOSIBLE. SIN EMBARGO SE ADELANTA UN CUADRO EN EXCEL CON TODOS LOS REGISTROS A LA FECHA PARA COMPLETAR INVESTIGACIONES, SE ORGANIZA EL REGISTRO FOTOGRÁFICO A LAS MEDIDAS QUE MANEJA EL SOFTWARE PARA SUBIRLAS CUANDO SEA POSIBLE Y SE HACE UNA CATALOGACIÓN COMPLETA DE LA COLECCIÓN TANTO POR UBICACIÓN COMO POR NIVEL DE RIESGO."/>
    <n v="0.5"/>
    <n v="0.15"/>
    <s v="Se manejan los contenidos en archivos Drive compartidos con los integrantes del área https://docs.google.com/spreadsheets/d/1-WoKNNxEkz4k7d832ztn-QBUAJfdQXqr8z9gb66q4P0/edit?usp=drive_web&amp;ouid=105464880622960119374 - https://drive.google.com/drive/u/0/folders/1k3d1zucK7RxED0JeG6qtMzZz5zrzcmOw"/>
    <s v="EN EL LINK APORTADO COMO EVIDENCIA SOLO SE REGISTRAN 154 ÍTEMS Y ADICIONAL CON EL PROBLEMA QUE SE HA VENIDO REPORTANDO DEL SOFTWARE NO SE EVIDENCIA CUMPLIMIENTO DEL ENTREGABLE PROYECTADO, POR LO TANTO SE SUGIERE TRAMITAR AJUSTE AL PLAN DE ACCIÓN"/>
    <s v="EXTEMPORANEO"/>
    <s v="INSATISFACTORIO"/>
    <s v="ENTREGABLES AJUSTADOS:_x000a__x000a_ANTERIOR:_x000a_250 REGISTROS_x000a__x000a_ACTUAL:_x000a_NO HAY ACTIVIDADES PROGRAMADS PARA ESTE TRIMESTRE"/>
    <n v="0"/>
    <n v="0.15"/>
    <s v="NO HAY ACTIVIDADES PARA ESTE TRIMESTRE"/>
    <s v="NO HAY ACTIVIDADES PROGRAMADAS PARA ESTE TRIMESTRE"/>
    <x v="2"/>
    <m/>
  </r>
  <r>
    <s v="INFORMACIÓN_Y_COMUNICACIÓN"/>
    <s v="TRANSPARENCIA, ACCESO A LA INFORMACIÓN PÚBLICA Y LUCHA CONTRA LA CORRUPCIÓN"/>
    <s v="C. FOMENTAR LA INVESTIGACIÓN DEL PATRIMONIO LINGÜÍSTICO."/>
    <x v="1"/>
    <x v="9"/>
    <x v="1"/>
    <s v="PLAN ANTICORRUPCIÓN Y DE ATENCIÓN AL CIUDADANO"/>
    <s v="PLAN DE GESTIÓN DE MUSEOS"/>
    <x v="2"/>
    <x v="2"/>
    <s v="LAS DOS SEDES"/>
    <n v="59"/>
    <s v="REACTIVACIÓN DE LOS MUSEOS DEL ICC"/>
    <s v="CREAR CONTENIDOS MICROSITIO MUSEOS EN PÁGINA WEB WWW.CAROYCUERVO.GOV.CO"/>
    <n v="30"/>
    <n v="25"/>
    <s v="GENERAR CONTENIDOS DE DIFUSIÓN DE LAS COLECCIONES QUE CUSTODIA EL ICC E INVESTIGA EL ÁREA GESTIÓN DE MUSEOS"/>
    <s v="CREAR TRIMESTRALMENTE CONTENIDOS DE DIFUSIÓN DE LAS COLECCIONES QUE CUSTODIA EL ICC E INVESTIGA EL ÁREA GESTIÓN DE MUSEOS"/>
    <d v="2020-01-15T00:00:00"/>
    <d v="2020-12-01T00:00:00"/>
    <s v="8 CONTENIDOS PUBLICADOS"/>
    <s v="7 CONTENIDOS PUBLICADOS"/>
    <s v="7 CONTENIDOS PUBLICADOS"/>
    <s v="8 CONTENIDOS PUBLICADOS"/>
    <s v="NO"/>
    <s v="SI "/>
    <s v="SUBDIRECTOR(A) ACADÉMICO "/>
    <s v="VER CELDA Z57"/>
    <n v="0"/>
    <n v="0"/>
    <s v="VER CELDA AB57"/>
    <s v="8 CONTENIDOS PUBLICADOS"/>
    <s v="EL CONTRATO CON EL DISEÑADOR GRÁFICO PROFESIONAL ENCARGADO DE RECREAR LOS CONTENIDOS PARA EL MICROSITIO WEB ESTA EN TRÁMITE EN LA OFICINA DE CONTRACTUAL. SIN EMBARGO SE ADELANTARON 3 CONTENIDOS QUE SON INFORMACIÓN DEL MUSEOS CERRADO POR LA OBRA DE PEATONALIZACIÓN DE LA CALLE 10, GUÍA DIGITAL DE EXPOSICIÓN UNA REPÚBLICA PARA LAS ARTES Y GUÍA DIGITAL DE VUELTA A CASA Y SE TRABAJA CON EL ÁREA DE COMUNICACIÓN LA SINERGIA VIRTUAL DE #MUSEOSENCASA QUE SE ADELANTA JUNTO A TODOS LOS MUSEOS DEL MINISTERIO DE CULTURA "/>
    <n v="0.5"/>
    <n v="0.15"/>
    <s v="https://www.caroycuervo.gov.co/Noticias/exposiciones-cerradas-durante-la-obra-de-peatonalizacion/ - _x000a_https://www.caroycuervo.gov.co/museos/exposiciones-presentes/#m - https://drive.google.com/open?id=1PhGj3-5Gllzax1d3etX_hopq6I74b6EV"/>
    <s v="SOLO SE IDENTIFICA EL CUMPLIMIENTO DE UNA PARTE DE LOS ENTREGABLES QUE SE HABÍAN PROYECTADO."/>
    <s v="EXTEMPORANEO"/>
    <s v="INSATISFACTORIO"/>
    <s v="7 CONTENIDOS PUBLICADOS"/>
    <n v="1"/>
    <n v="0.15"/>
    <s v="Las evidencias reposan en las redes sociales del Instituto y el la página web pero además se mantiene un drive que será enviado a comunicaciones para que nos colabore con las estadísticas de interacción en cada una de las redes sociales para un futuro proyecto de Museo en cifras, es un compilado de trabajo terminado y publicado donde se evidencia no solo la investigación sino el diseño y la comunicación aprobados por el director del área https://docs.google.com/spreadsheets/d/1P_ndgAVT3EcPSh_81Grc54G_jepo2F9vKb5Yi6pbVLQ/edit?usp=sharing además en el correo electrónico de juan.restrepo@caroycuervo.gov.co, cesar.mackenzie@caroycuervo.gov.co, museos@caroycuervo.gov.co y neftali.vanegas@caroycuervo.gov.co y correos con maria.moros@caroycuervo.gov.co, claudia.hurtado@caroycuervo.gov.co y alejandro.lugo@caroycuervo.gov.co"/>
    <s v="NO HAY OBSERVACIONES"/>
    <x v="0"/>
    <m/>
  </r>
  <r>
    <s v="GESTIÓN_DEL_CONOCIMIENTO_Y_LA_INNOVACIÓN"/>
    <s v="GESTIÓN DEL CONOCIMIENTO Y LA INNOVACIÓN"/>
    <s v="D. CREAR ESTRATEGIAS DE COMUNICACIÓN QUE FACILITEN LA DIVULGACIÓN DE LOS PRODUCTOS Y SERVICIOS DEL INSTITUTO CARO Y CUERVO."/>
    <x v="0"/>
    <x v="10"/>
    <x v="4"/>
    <s v="NO APLICA"/>
    <s v="NO APLICA"/>
    <x v="1"/>
    <x v="1"/>
    <s v="LAS DOS SEDES"/>
    <n v="60"/>
    <s v="REALIZAR TRANSFERENCIAS Y SENSIBILIZACIONES GESTIÓN  DOCUMENTAL"/>
    <s v="SENSIBILIZACIONES A LAS DIFERENTES ÁREAS Y PROCESOS  DEL INSTITUTO CARO Y CUERVO  DE ACUERDO A  LA TABLA DE RETENCIÓN DOCUMENTAL VIGENTE"/>
    <n v="24"/>
    <s v="24 SENSIBILIZACIONES Y CON LOS DOCUMENTOS TRANSFERIDOS AL ARCHIVO CENTRAL EN LA VIGENCIA 2018 DE ACUERDO A LA TABLA DE RETENCIÓN DOCUMENTAL VIGENTE"/>
    <s v="GENERAR CULTURA DE GESTIÓN AL CAMBIO EN PROCESOS DE GESTIÓN DOCUMENTAL Y DAR CUMPLIMIENTO A LA LEY 594 DE 2000 Y EL DECRETO 1080 DE 2015._x000a__x000a_LA TRANSFERENCIA DOCUMENTAL SE REALIZRÁ DE ACUERDO A LOS COMPROMISOS PACTADOS EN LAS SENSIBILIZACIONES."/>
    <s v="SENSIBILIZAR, INFORMAR, CAPACITAR, APLICAR, GESTIONAR Y TRAMITAR LAS BUENAS PRACTICAS DE GESTIÓN DOCUMENTAL EN EL ICC."/>
    <d v="2020-02-01T00:00:00"/>
    <d v="2020-12-31T00:00:00"/>
    <s v="5 SENSIBILIZACIONES"/>
    <s v="7 SENSIBILIZACIONES"/>
    <s v="7 SENSIBILIZACIONES"/>
    <s v="5 SENSIBILIZACIONES"/>
    <s v="NO"/>
    <s v="SI "/>
    <s v="COORDINADOR(A) GRUPO GESTIÓN DOCUMENTAL"/>
    <n v="0"/>
    <n v="62028848"/>
    <n v="0"/>
    <n v="62028848"/>
    <s v="5 SENSIBILIZACIONES"/>
    <s v="SENSIBILIZAR, INFORMAR, CAPACITAR, APLICAR, GESTIONAR Y TRAMITAR LAS BUENAS PRACTICAS DE GESTIÓN DOCUMENTAL EN EL ICC."/>
    <n v="0.8"/>
    <n v="0.2"/>
    <s v="Durante el trimestre se realizaron 4 sensibilizaciones:_x000a_1. Grupo de Talento Humano - 10 de febrero de 2020_x000a_2. Grupo de Talento Humano - 20 de febrero de 2020_x000a_3. Grupo de Gestión Documental - 19 de febrero de 2020_x000a_4. Subdirección Administrativa y Financiera - 5 de marzo de 2020"/>
    <s v="NO HAY OBSERVACIONES"/>
    <s v="EXTEMPORANEO"/>
    <s v="ALERTA"/>
    <s v="7 SENSIBILIZACIONES"/>
    <n v="0.6"/>
    <n v="0.33"/>
    <s v="https://caroycuervo-my.sharepoint.com/:f:/g/personal/andres_coy_caroycuervo_gov_co/EsOyJYwblbVJtxbpXuJ3slUBQhGGaB21kR7Wd4v7jaFJwQ?e=QVHxCv"/>
    <s v="DE LAS 7 SOCIALIZACIONES PLANEADAS SOLO SE LOGRARON 4, POR LO TANTO, SE SUGIERE TRAMITAR AJUSTE AL PLAN DE ACCIÓN"/>
    <x v="1"/>
    <m/>
  </r>
  <r>
    <s v="INFORMACIÓN_Y_COMUNICACIÓN"/>
    <s v="GESTIÓN DOCUMENTAL"/>
    <s v="D. CREAR ESTRATEGIAS DE COMUNICACIÓN QUE FACILITEN LA DIVULGACIÓN DE LOS PRODUCTOS Y SERVICIOS DEL INSTITUTO CARO Y CUERVO."/>
    <x v="0"/>
    <x v="10"/>
    <x v="4"/>
    <s v="NO APLICA"/>
    <s v="NO APLICA"/>
    <x v="1"/>
    <x v="1"/>
    <s v="CASA CUERVO URISARRI"/>
    <n v="61"/>
    <s v="RADICAR COMUNICACIONES OFICIALES ENTREGADAS Y RECIBIDAS POR EL INSTITUTO CARO Y CUERVO EN SOPORTE FÍSICO, ELECTRÓNICO Y DIGITAL."/>
    <s v="REDICAR ENTREGAR Y RECIBIR COMUNICACIONES OFICIALES,  POR EL INSTITUTO CARO Y CUERVO EN SOPORTE FÍSICO, ELECTRÓNICO Y DIGITAL"/>
    <n v="1"/>
    <s v="NO REGISTRA LÍNEA BASE"/>
    <s v="DAR CUMPLIMIENTO AL ACUERDO 060 DE 2001, RADICACIÓN Y ENTREGA DE COMUNICACIONES OFICIALES DE LAS ENTIDADES DEL ESTADO."/>
    <s v="RADICAR, CLASIFICAR, DIGITALIZAR, INDEXAR, ARCHIVAR Y ENTREGAR LAS COMUNICACIONES OFICIALES ENTREGADAS Y RECIBIDAS POR EL ICC EN SOPORTE FÍSICO, ELECTRÓNICO Y DIGITAL."/>
    <d v="2020-01-02T00:00:00"/>
    <d v="2020-12-31T00:00:00"/>
    <s v="TODAS LAS COMUNICACIONES OFICIALES RECIBIDAS, DEBEN ESTAR RADICADAS."/>
    <s v="TODAS LAS COMUNICACIONES OFICIALES RECIBIDAS, DEBEN ESTAR RADICADAS."/>
    <s v="TODAS LAS COMUNICACIONES OFICIALES RECIBIDAS, DEBEN ESTAR RADICADAS."/>
    <s v="TODAS LAS COMUNICACIONES OFICIALES RECIBIDAS, DEBEN ESTAR RADICADAS."/>
    <s v="NO"/>
    <s v="SI "/>
    <s v="COORDINADOR(A) GRUPO GESTIÓN DOCUMENTAL"/>
    <s v="VER CELDA Z63"/>
    <n v="0"/>
    <n v="0"/>
    <s v="VER CELDA AB63"/>
    <s v="TODAS LAS COMUNICACIONES OFICIALES RECIBIDAS, DEBEN ESTAR RADICADAS."/>
    <s v="RADICAR, CLASIFICAR, DIGITALIZAR, INDEXAR, ARCHIVAR Y ENTREGAR LAS COMUNICACIONES OFICIALES ENTREGADAS Y RECIBIDAS POR EL ICC EN SOPORTE FÍSICO, ELECTRÓNICO Y DIGITAL."/>
    <n v="1"/>
    <n v="1"/>
    <s v="Durante el trimestre se recibieron 536 radicados de documentos recibidos físicamente y vía correo electrónico, los cuales son clasificados, digitalizados y entregados a cada una de las dependencias, conforme a su competencia"/>
    <s v="SE DEBE DIGILIGENCIAR CORRECTAMENTE EL REPORTE YA QUE SE EVIDENCIA QUE LOS DEMÁS CUATRIMENTRES DEL AÑO SE PROYECTARON ACTIVIDADES, POR LO MISMO EL AVANCE SOBRE LA META TOTAL NO PUEDE SER EL 100%"/>
    <s v="EXTEMPORANEO"/>
    <s v="INCONCLUSO"/>
    <s v="TODAS LAS COMUNICACIONES OFICIALES RECIBIDAS, DEBEN ESTAR RADICADAS."/>
    <n v="1"/>
    <n v="0.5"/>
    <s v="https://caroycuervo-my.sharepoint.com/:x:/g/personal/andres_coy_caroycuervo_gov_co/EVi5PEiH0PtMpBvgI_LYzBgBzPWYsQzlz7FJBbW2_9onPg?e=q32Lpf"/>
    <s v="NO HAY OBSERVACIONES"/>
    <x v="0"/>
    <m/>
  </r>
  <r>
    <s v="INFORMACIÓN_Y_COMUNICACIÓN"/>
    <s v="GESTIÓN DOCUMENTAL"/>
    <s v="D. CREAR ESTRATEGIAS DE COMUNICACIÓN QUE FACILITEN LA DIVULGACIÓN DE LOS PRODUCTOS Y SERVICIOS DEL INSTITUTO CARO Y CUERVO."/>
    <x v="0"/>
    <x v="10"/>
    <x v="4"/>
    <s v="NO APLICA"/>
    <s v="NO APLICA"/>
    <x v="1"/>
    <x v="1"/>
    <s v="LAS DOS SEDES"/>
    <n v="62"/>
    <s v="GESTIÓN DOCUMENTAL"/>
    <s v="ATENDER SOLICITUDES DE INFORMACIÓN EN SOPORTE ELECTRÓNICO, FÍSICO O DIGITAL QUE LOS SERVIDORES PÚBLICOS DEL ICC CUANDO LO REQUIERAN"/>
    <n v="1"/>
    <s v="NO REGISTRA LÍNEA BASE"/>
    <s v="DAR CUMPLIMIENTO AL DERECHO FUNDAMENTAL DE ACCESO A LA INFORMACIÓN PÚBLICA, SEGÚN EL CUAL TODA PERSONA PUEDE ACCEDER A LA INFORMACIÓN PÚBLICA EN POSESIÓN O BAJO EL CONTROL DE LOS SUJETOS OBLIGADOS DE LA LEY."/>
    <s v="RECEPCIONAR, CLASIFICAR, DIGITALIZAR, PROPORCIONAR Y HACER SEGUIMIENTO A LA INFORMACIÓN REQUERIDA POR LOS SERVIDORES PÚBLICOS DEL ICC"/>
    <d v="2020-01-02T00:00:00"/>
    <d v="2020-12-31T00:00:00"/>
    <s v="TODAS LAS SOLICITUDES DE DOCUMENTOS E INFORMACIÓN DEBEN ESTAR ATENDIDAS"/>
    <s v="TODAS LAS SOLICITUDES DE DOCUMENTOS E INFORMACIÓN DEBEN ESTAR ATENDIDAS"/>
    <s v="TODAS LAS SOLICITUDES DE DOCUMENTOS E INFORMACIÓN DEBEN ESTAR ATENDIDAS"/>
    <s v="TODAS LAS SOLICITUDES DE DOCUMENTOS E INFORMACIÓN DEBEN ESTAR ATENDIDAS"/>
    <s v="NO"/>
    <s v="NO"/>
    <s v="COORDINADOR(A) GRUPO GESTIÓN DOCUMENTAL"/>
    <s v="VER CELDA Z63"/>
    <n v="0"/>
    <n v="0"/>
    <s v="VER CELDA AB63"/>
    <s v="TODAS LAS SOLICITUDES DE DOCUMENTOS E INFORMACIÓN DEBEN ESTAR ATENDIDAS"/>
    <s v="RADICAR, CLASIFICAR, DIGITALIZAR, INDEXAR, ARCHIVAR Y ENTREGAR LAS COMUNICACIONES OFICIALES ENTREGADAS Y RECIBIDAS POR EL ICC EN SOPORTE FÍSICO, ELECTRÓNICO Y DIGITAL."/>
    <n v="1"/>
    <n v="1"/>
    <s v="Durante el trimestre se recibieron 536 radicados de documentos recibidos físicamente y vía correo electrónico, los cuales son clasificados, digitalizados y entregados a cada una de las dependencias, conforme a su competencia"/>
    <s v="SE DEBE DIGILIGENCIAR CORRECTAMENTE EL REPORTE YA QUE SE EVIDENCIA QUE LOS DEMÁS CUATRIMENTRES DEL AÑO SE PROYECTARON ACTIVIDADES, POR LO MISMO EL AVANCE SOBRE LA META TOTAL NO PUEDE SER EL 100%"/>
    <s v="EXTEMPORANEO"/>
    <s v="INCONCLUSO"/>
    <s v="TODAS LAS SOLICITUDES DE DOCUMENTOS E INFORMACIÓN DEBEN ESTAR ATENDIDAS"/>
    <n v="1"/>
    <n v="0.5"/>
    <s v="https://caroycuervo-my.sharepoint.com/:x:/g/personal/andres_coy_caroycuervo_gov_co/EVi5PEiH0PtMpBvgI_LYzBgBzPWYsQzlz7FJBbW2_9onPg?e=q32Lpf"/>
    <s v="NO HAY OBSERVACIONES"/>
    <x v="0"/>
    <m/>
  </r>
  <r>
    <s v="INFORMACIÓN_Y_COMUNICACIÓN"/>
    <s v="GESTIÓN DOCUMENTAL"/>
    <s v="D. CREAR ESTRATEGIAS DE COMUNICACIÓN QUE FACILITEN LA DIVULGACIÓN DE LOS PRODUCTOS Y SERVICIOS DEL INSTITUTO CARO Y CUERVO."/>
    <x v="0"/>
    <x v="10"/>
    <x v="4"/>
    <s v="NO APLICA"/>
    <s v="NO APLICA"/>
    <x v="1"/>
    <x v="1"/>
    <s v="LAS DOS SEDES"/>
    <n v="63"/>
    <s v="GESTIÓN DOCUMENTAL"/>
    <s v="FOLIOS DIGITALIZADOS DE LA SERIE DOCUMENTAL CONTRATOS DE LA VIGENCIA 2012 Y 2011 DEL INSTITUTO CARO Y CUERVO"/>
    <n v="1"/>
    <s v="NO REGISTRA LÍNEA BASE"/>
    <s v="DAR CUMPLIMIENTO AL DERECHO FUNDAMENTAL DE ACCESO A LA INFORMACIÓN PÚBLICA, SEGÚN EL CUAL TODA PERSONA PUEDE ACCEDER A LA INFORMACIÓN PÚBLICA EN POSESIÓN O BAJO EL CONTROL DE LOS SUJETOS OBLIGADOS DE LA LEY."/>
    <s v="IDENTIFICAR, PREPARAR, LIBERAR DE MATERIAL ABRASIVO, DIGITALIZAR, CONFORMAR LA UNIDAD DOCUMENTAL, INDEXAR LOS EXPEDIENTES DE LAS SERIES DOCUMENTALES CONTRATOS DE LA VIGENCIA 2014-2013 DEL ICC"/>
    <d v="2020-01-02T00:00:00"/>
    <d v="2020-12-31T00:00:00"/>
    <s v="8.333 DOCUMENTOS DIGITALIZADOS"/>
    <s v="8.333 DOCUMENTOS DIGITALIZADOS"/>
    <s v="8.333 DOCUMENTOS DIGITALIZADOS"/>
    <s v="8.333 DOCUMENTOS DIGITALIZADOS"/>
    <s v="NO"/>
    <s v="NO"/>
    <s v="COORDINADOR(A) GRUPO GESTIÓN DOCUMENTAL"/>
    <s v="VER CELDA Z63"/>
    <n v="0"/>
    <n v="0"/>
    <s v="VER CELDA AB63"/>
    <s v="8.333 DOCUMENTOS DIGITALIZADOS"/>
    <s v="IDENTIFICAR, PREPARAR, LIBERAR DE MATERIAL ABRASIVO, DIGITALIZAR, CONFORMAR LA UNIDAD DOCUMENTAL, INDEXAR LOS EXPEDIENTES DE LAS SERIES DOCUMENTALES CONTRATOS DE LA VIGENCIA 2012-2011 DEL ICC"/>
    <n v="1"/>
    <n v="0.5"/>
    <s v="Cuadro de control, digitalización de gestión documental, en el primer trimestre se digitalizaron "/>
    <s v="NO HAY OBSERVACIONES"/>
    <s v="EXTEMPORANEO"/>
    <s v="SATISFACTORIO"/>
    <s v="8.333 DOCUMENTOS DIGITALIZADOS"/>
    <n v="1"/>
    <n v="0.5"/>
    <s v="En el trimestre no se realizó esta actividad por la emergencia sanitaria mundial. Se debe considerar que aproximadamente en el primer trimestre se escanearon los 16.981 folios ya que se tenía apoyo de una funcionaria de planta que se dedicó 100% a esta actividad. Cumpliendo la meta planeada hasta el trimestre actual. _x000a__x000a_Se anexa un cuadro resumen de folios escaneados, las evidencias de las imágenes reposan en el archivo de gestión documental ya que son demasiado pesadas para enviarlas por medio digital. "/>
    <s v="NO HAY OBSERVACIONES"/>
    <x v="0"/>
    <m/>
  </r>
  <r>
    <s v="INFORMACIÓN_Y_COMUNICACIÓN"/>
    <s v="GESTIÓN DOCUMENTAL"/>
    <s v="D. CREAR ESTRATEGIAS DE COMUNICACIÓN QUE FACILITEN LA DIVULGACIÓN DE LOS PRODUCTOS Y SERVICIOS DEL INSTITUTO CARO Y CUERVO."/>
    <x v="0"/>
    <x v="10"/>
    <x v="5"/>
    <s v="NO APLICA"/>
    <s v="NO APLICA"/>
    <x v="1"/>
    <x v="1"/>
    <s v="CASA CUERVO URISARRI"/>
    <n v="64"/>
    <s v="GESTIÓN DOCUMENTAL"/>
    <s v=" RADICAR, ENTREGAR Y RECIBIR LAS COMUNICACIONES OFICIALES  DEL ICC EN SOPORTE FÍSICO, ELECTRÓNICO Y DIGITAL"/>
    <n v="1"/>
    <s v="NO REGISTRA LÍNEA BASE"/>
    <s v="DAR CUMPLIMIENTO AL DERECHO FUNDAMENTAL DE ACCESO A LA INFORMACIÓN PÚBLICA, SEGÚN EL CUAL TODA PERSONA PUEDE ACCEDER A LA INFORMACIÓN PÚBLICA EN POSESIÓN O BAJO EL CONTROL DE LOS SUJETOS OBLIGADOS DE LA LEY."/>
    <s v="RADICAR, CLASIFICAR, DIGITALIZAR, INDEXAR, ARCHIVAR Y ENTREGAR LAS COMUNICACIONES OFICIALES ENTREGADAS Y RECIBIDAS POR EL ICC EN SOPORTE FÍSICO, ELECTRÓNICO Y DIGITAL."/>
    <d v="2020-01-02T00:00:00"/>
    <d v="2020-12-31T00:00:00"/>
    <s v="TODAS LAS COMUNICACIONES OFICIALES RECIBIDAS, DEBEN ESTAR RADICADAS."/>
    <s v="TODAS LAS COMUNICACIONES OFICIALES RECIBIDAS, DEBEN ESTAR RADICADAS."/>
    <s v="TODAS LAS COMUNICACIONES OFICIALES RECIBIDAS, DEBEN ESTAR RADICADAS."/>
    <s v="TODAS LAS COMUNICACIONES OFICIALES RECIBIDAS, DEBEN ESTAR RADICADAS."/>
    <s v="NO"/>
    <s v="NO"/>
    <s v="COORDINADOR(A) GRUPO GESTIÓN DOCUMENTAL"/>
    <s v="VER CELDA Z63"/>
    <n v="0"/>
    <n v="0"/>
    <s v="VER CELDA AB63"/>
    <s v="TODAS LAS COMUNICACIONES OFICIALES RECIBIDAS, DEBEN ESTAR RADICADAS."/>
    <s v="RADICAR, CLASIFICAR, DIGITALIZAR, INDEXAR, ARCHIVAR Y ENTREGAR LAS COMUNICACIONES OFICIALES ENTREGADAS Y RECIBIDAS POR EL ICC EN SOPORTE FÍSICO, ELECTRÓNICO Y DIGITAL."/>
    <n v="1"/>
    <n v="1"/>
    <s v="Durante el trimestre se recibieron 536 radicados de documentos recibidos físicamente y vía correo electrónico, los cuales son clasificados, digitalizados y entregados a cada una de las dependencias, conforme a su competencia"/>
    <s v="SE DEBE DIGILIGENCIAR CORRECTAMENTE EL REPORTE YA QUE SE EVIDENCIA QUE LOS DEMÁS CUATRIMENTRES DEL AÑO SE PROYECTARON ACTIVIDADES, POR LO MISMO EL AVANCE SOBRE LA META TOTAL NO PUEDE SER EL 100%_x000a_EN LA EVIDENCIA DE ESTA META CON LA NÚMERO 61 Y 62 SE REPORTA EL MISMO AVANCE, POR FAVOR VERIFICAR SI LA META ESTÁ DUPLICADA O SE DEBERÁ REVISAR LA INFORMACIÓN REPORTADA."/>
    <s v="EXTEMPORANEO"/>
    <s v="INCONCLUSO"/>
    <s v="TODAS LAS COMUNICACIONES OFICIALES RECIBIDAS, DEBEN ESTAR RADICADAS."/>
    <n v="1"/>
    <n v="0.5"/>
    <s v="https://caroycuervo-my.sharepoint.com/:x:/g/personal/andres_coy_caroycuervo_gov_co/EVi5PEiH0PtMpBvgI_LYzBgBzPWYsQzlz7FJBbW2_9onPg?e=q32Lpf"/>
    <s v="NO HAY OBSERVACIONES"/>
    <x v="0"/>
    <m/>
  </r>
  <r>
    <s v="INFORMACIÓN_Y_COMUNICACIÓN"/>
    <s v="GESTIÓN DOCUMENTAL"/>
    <s v="D. CREAR ESTRATEGIAS DE COMUNICACIÓN QUE FACILITEN LA DIVULGACIÓN DE LOS PRODUCTOS Y SERVICIOS DEL INSTITUTO CARO Y CUERVO."/>
    <x v="0"/>
    <x v="10"/>
    <x v="4"/>
    <s v="NO APLICA"/>
    <s v="NO APLICA"/>
    <x v="1"/>
    <x v="1"/>
    <s v="CASA CUERVO URISARRI"/>
    <n v="65"/>
    <s v="GESTIÓN DOCUMENTAL"/>
    <s v="AJUSTAR FORMATO DE RECIBO Y ENTREGA DE COMUNICACIONES OFICIALES"/>
    <n v="1"/>
    <s v="NO REGISTRA LÍNEA BASE"/>
    <s v="DAR CUMPLIMIENTO AL DERECHO FUNDAMENTAL DE ACCESO A LA INFORMACIÓN PÚBLICA, SEGÚN EL CUAL TODA PERSONA PUEDE ACCEDER A LA INFORMACIÓN PÚBLICA EN POSESIÓN O BAJO EL CONTROL DE LOS SUJETOS OBLIGADOS DE LA LEY."/>
    <s v="AJUSTE DE FORMATO DE CORRESPONDENCIA RECIBIDA CON  SOLICITUDES QUE FUERON TRASLADADAS A OTRA INSTITUCIÓN Y SOLICITUDES EN LAS QUE SE NEGÓ EL ACCESO A LA INFORMACIÓN"/>
    <d v="2020-01-02T00:00:00"/>
    <d v="2020-03-31T00:00:00"/>
    <s v="FORMATO ACTUALIZADO Y APLICADO"/>
    <s v="NO HAY ACTIVIDADES PROGRAMADAS PARA ESTE TRIMESTRE"/>
    <s v="NO HAY ACTIVIDADES PROGRAMADAS PARA ESTE TRIMESTRE"/>
    <s v="NO HAY ACTIVIDADES PROGRAMADAS PARA ESTE TRIMESTRE"/>
    <s v="NO"/>
    <s v="NO"/>
    <s v="COORDINADOR(A) GRUPO GESTIÓN DOCUMENTAL"/>
    <s v="VER CELDA Z63"/>
    <n v="0"/>
    <n v="0"/>
    <s v="VER CELDA AB63"/>
    <s v="FORMATO ACTUALIZADO Y APLICADO"/>
    <s v="FORMATO ACTUALIZADO Y APLICADO "/>
    <n v="1"/>
    <n v="1"/>
    <s v="Correo electrónico del 16 de enero de 2020, en el cual se presenta el formato trabajado entre los responsables y el mismo para su diligenciamiento"/>
    <s v="SE DEBE VERIFICAR SI ESTE FORMATO DEBE SER ACTUALIZADO EN EL SISTEMA SIG"/>
    <s v="EXTEMPORANEO"/>
    <s v="INCONCLUSO"/>
    <s v="NO HAY ACTIVIDADES PROGRAMADAS PARA ESTE TRIMESTRE"/>
    <s v="NO APLICA"/>
    <n v="1"/>
    <s v="NO APLICA PARA ESTE BIMESTRE"/>
    <s v="NO HAY ACTIVIDADES PROGRAMADAS PARA ESTE TRIMESTRE"/>
    <x v="2"/>
    <m/>
  </r>
  <r>
    <s v="INFORMACIÓN_Y_COMUNICACIÓN"/>
    <s v="GESTIÓN DOCUMENTAL"/>
    <s v="D. CREAR ESTRATEGIAS DE COMUNICACIÓN QUE FACILITEN LA DIVULGACIÓN DE LOS PRODUCTOS Y SERVICIOS DEL INSTITUTO CARO Y CUERVO."/>
    <x v="0"/>
    <x v="10"/>
    <x v="4"/>
    <s v="PLAN ANTICORRUPCIÓN Y DE ATENCIÓN AL CIUDADANO"/>
    <s v="NO APLICA"/>
    <x v="2"/>
    <x v="8"/>
    <s v="LAS DOS SEDES"/>
    <n v="66"/>
    <s v="INSTRUMENTOS DE GESTIÓN DE LA INFORMACIÓN"/>
    <s v="ACTUALIZAR EL PROGRAMA DE GESTIÓN DOCUMENTAL"/>
    <n v="1"/>
    <s v="PGD 2018-2020"/>
    <s v="SE ACTUALIZARÁ EL PGD CON BASE EN EL DECRETO 1080  DE 2015 Y DEMAS NORMAS VIGENTES PARA RENOVAR EL CICLO DE ACTIVIDADES PARA LAS VIGENCIAS 2020 A 2022"/>
    <s v="DIAGNÓSTICO DOCUMENTAL DEL PGD VIGENTE_x000a_APLICACIÓN DE LAS TRD CONVALIDADAS_x000a_PROPUESTA DEL DOCUMENTO PGD_x000a_APROBACIÓN DEL DOCUMENTO PGD"/>
    <d v="2020-01-02T00:00:00"/>
    <d v="2020-12-31T00:00:00"/>
    <s v="DIAGNÓSTICO DOCUMENTAL DEL PGD VIGENTE"/>
    <s v="APLICACIÓN DE LAS TRD CONVALIDADAS"/>
    <s v="PROPUESTA DEL DOCUMENTO PGD"/>
    <s v="APROBACIÓN DEL DOCUMENTO"/>
    <s v="NO"/>
    <s v="NO"/>
    <s v="COORDINADOR(A) GRUPO GESTIÓN DOCUMENTAL"/>
    <s v="VER CELDA Z63"/>
    <n v="0"/>
    <n v="0"/>
    <s v="VER CELDA AB63"/>
    <s v="DIAGNÓSTICO DOCUMENTAL DEL PGD VIGENTE"/>
    <s v="DIAGNÓSTICO REALIZADO Y DOCUMENTO BORRADOR LISTO PARA SOCIALIZAR EN COMITÉ DE ARCHIVO"/>
    <n v="1"/>
    <n v="0"/>
    <s v="Se adjunta el proyecto del diagnóstico documental del PGD"/>
    <s v="NO HAY OBSERVACIONES"/>
    <s v="EXTEMPORANEO"/>
    <s v="SATISFACTORIO"/>
    <s v="APLICACIÓN DE LAS TRD CONVALIDADAS"/>
    <n v="0"/>
    <n v="0"/>
    <s v="El documento no fue incluido para ser presentado en el Comité Institucional de Gestión y Desempeño del mes de Junio de 2020, por tal razón si el documento no está aprobado, se aplazan el resto de actividades programadas para la vigencia."/>
    <s v="NO SE EVIDENCIA AVANCE EN LA META PROYECTADA POR LO TANTO, SE SUGIERE TRAMITAR AJUSTE AL PLAN DE ACCIÓN"/>
    <x v="1"/>
    <m/>
  </r>
  <r>
    <s v="EVALUACIÓN_DE_RESULTADOS"/>
    <s v="SEGUIMIENTO Y EVALUACIÓN DEL DESEMPEÑO INSTITUCIONAL"/>
    <s v="F. PROPENDER POR LA EXCELENCIA ADMINISTRATIVA Y FINANCIERA. "/>
    <x v="0"/>
    <x v="11"/>
    <x v="6"/>
    <s v="NO APLICA"/>
    <s v="NO APLICA"/>
    <x v="1"/>
    <x v="1"/>
    <s v="LAS DOS SEDES"/>
    <n v="67"/>
    <s v="SEGURIDAD PARA LOS BIENES MUEBLES E INMUEBLES (PATRIMONIALES DE LA ENTIDAD)"/>
    <s v="REALIZAR ACCIONES DE SEGURIDAD PARA LOS BIENES MUEBLES E INMUEBLES (PATRIMONIALES DE LA ENTIDAD)_x000a_1) SEGURIDAD EN EL REGISTRO DE LA INFORMACIÓN CONTABLE_x000a_2) CONTRATACIÓN DEL SERVICIO DE VIGILANCIA Y SEGURIDAD DE LAS  SEDES DEL INSTITUTO CARO Y  CUERVO._x000a_3) CONTRATACIÓN DE SEGUROS GENERALES  DE LOS BIENES._x000a_4) FUMIGACIÓN Y LAVADO DE TANQUES_x000a_5) REALIZAR LA CONTRATACIÓN PARA LA COMPRA Y RECARGA DE EXTINTORES_x000a_6) REALIZAR EL MANTENIMIENTO DE LAS PLANTAS ELÉCTRICAS DEL INSTITUTO CARO Y CUERVO. "/>
    <n v="6"/>
    <n v="0"/>
    <s v="VELAR POR EL MANTENIMIENTO DE LA INFRAESTRUCTURA DEL INSTITUTO CARO Y CUERVO, LA CUAL SE REQUIERE PARA EL DESARROLLO DE LAS ACTIVIDADES MISIONALES DE LA ENTIDAD"/>
    <s v="1) SEGURIDAD EN EL REGISTRO DE LA INFORMACIÓN CONTABLE_x000a_2) CONTRATACIÓN DEL SERVICIO DE VIGILANCIA Y SEGURIDAD DE LAS  SEDES DEL INSTITUTO CARO Y  CUERVO._x000a_3) CONTRATACIÓN DE SEGUROS GENERALES  DE LOS BIENES._x000a_4) FUMIGACIÓN Y LAVADO DE TANQUES_x000a_5) REALIZAR LA CONTRATACIÓN PARA LA COMPRA Y RECARGA DE EXTINTORES_x000a_6) REALIZAR EL MANTENIMIENTO DE LAS PLANTAS ELÉCTRICAS DEL INSTITUTO CARO Y CUERVO. "/>
    <d v="2020-01-02T00:00:00"/>
    <d v="2020-12-31T00:00:00"/>
    <s v="1, CONTRATO DE SEGURIDAD DE LA INFORMACIÓN CONTABLE"/>
    <s v="1, REALIZAR LA CONTRATACIÓN PARA LA COMPRA Y RECARGA DE EXTINTORES – (PRIMERA ETAPA, COMPRA_x000a__x000a_2, REALIZAR EL MANTENIMIENTO DE LAS PLANTAS ELÉCTRICAS DEL INSTITUTO CARO Y CUERVO._x000a_ _x000a_3, CONTRATO DE SEGURIDAD_x000a__x000a_4, CONTRATO DE SEGUROS GENERALES_x000a_"/>
    <s v="1, CONTRATO DE FUMIGACIÓN Y LAVADO DE TANQUES - I ETAPA"/>
    <s v="1, REALIZAR LA CONTRATACIÓN PARA LA COMPRA Y RECARGA DE EXTINTORES – (SEGUNDA ETAPA, RECARGA)_x000a__x000a_2, CONTRATO DE FUMIGACIÓN Y LAVADO DE TANQUES - II ETAPA_x000a_"/>
    <s v="NO"/>
    <s v="NO"/>
    <s v="COORDINADOR(A) GRUPO RECURSOS FÍSICOS"/>
    <n v="43787440"/>
    <n v="1539808024"/>
    <n v="268496234"/>
    <n v="1852091698"/>
    <s v="1, CONTRATO DE SEGURIDAD DE LA INFORMACIÓN CONTABLE"/>
    <s v="SE PROYECTA ESTUDIO PREVIO DEL CONTADOR PARA RECURSOS FÍSICOS"/>
    <n v="0"/>
    <n v="0"/>
    <s v="Proyecto de estudio previo del contador para recursos físicos"/>
    <s v="NO SE EVIDENCIA AVANCE EN LAS ACTIVIDADES PLANEADAS PARA EL TRIMESTRE, POR LO TANTO SE SUGIERE TRAMITAR AJUSTE AL PLAN DE ACCIÓN"/>
    <s v="EXTEMPORANEO"/>
    <s v="INSATISFACTORIO"/>
    <s v="1, REALIZAR LA CONTRATACIÓN PARA LA COMPRA Y RECARGA DE EXTINTORES – (PRIMERA ETAPA, COMPRA_x000a__x000a_2, REALIZAR EL MANTENIMIENTO DE LAS PLANTAS ELÉCTRICAS DEL INSTITUTO CARO Y CUERVO._x000a_ _x000a_3, CONTRATO DE SEGURIDAD_x000a__x000a_4, CONTRATO DE SEGUROS GENERALES_x000a_"/>
    <n v="0.5"/>
    <n v="0.66666666666666663"/>
    <s v="Verificar nube institucional en la carpeta Matriz y Evidencias plan de acción segundo trimestre 2020 Proceso de Infraestructura; la cual se compartió con _x000a_planeacion@caroycuervo.gov.co_x000a_carlos.reyes@caroycuervo.gov.co_x000a_rosario.barros@caroycuevo.gov.co_x000a_ _x000a_Evidencia archivos con nombre:_x000a_• Evidencia Contrato vigilancia ICC-PS-110-2020 Firmado por las partes_x000a_• evidencia CONTRATO DE SEGUROS GENERALES_x000a__x000a_Leer comentario celda AO70"/>
    <s v="NO SE EVIDENCIA AVANCE TOTAL, NI MAYOR A UN 80% EN LA META PROYECTADA POR LO TANTO, SE SUGIERE TRAMITAR AJUSTE AL PLAN DE ACCIÓN"/>
    <x v="1"/>
    <m/>
  </r>
  <r>
    <s v="EVALUACIÓN_DE_RESULTADOS"/>
    <s v="SEGUIMIENTO Y EVALUACIÓN DEL DESEMPEÑO INSTITUCIONAL"/>
    <s v="F. PROPENDER POR LA EXCELENCIA ADMINISTRATIVA Y FINANCIERA. "/>
    <x v="0"/>
    <x v="11"/>
    <x v="6"/>
    <s v="NO APLICA"/>
    <s v="NO APLICA"/>
    <x v="1"/>
    <x v="1"/>
    <s v="LAS DOS SEDES"/>
    <n v="68"/>
    <s v="MANTENIMIENTO Y CONSERVACIÓN DE LAS SEDES Y SUS VALORES PATRIMONIALES"/>
    <s v="REALIZAR ACCIONES DE MANTENIMIENTO Y CONSERVACIÓN DE LAS SEDES Y SUS VALORES PATRIMONIALES _x000a_1) REALIZAR LA CONTRATACIÓN PARA MANTENIMIENTO DE VEHÍCULOS_x000a_2) IMPUESTOS INMUEBLES_x000a_3) SEGUROS GENERALES VEHICULOS _x000a_4) CONTRATO DE ASEO Y CAFETERÍA _x000a_5) REALIZAR LA CONTRATACIÓN PARA LA ADQUISICIÓN DE FERRETERÍA Y BOMBILLERÍA _x000a_6) REALIZAR EL  MANTENIMIENTO DE LOS DESHUMIFICADORES_x000a_7) REALIZAR LA CONTRATACIÓN PARA MANTENIMIENTO DE TRACTORES"/>
    <n v="7"/>
    <n v="0"/>
    <s v="PRESERVAR LA INFRAESTRUCTURA DE LAS SEDES DEL INSTITUTO CARO Y CUERVO, COMO PARTE DEL DESARROLLO CULTURAL"/>
    <s v="1) REALIZAR LA CONTRATACIÓN PARA MANTENIMIENTO DE VEHÍCULOS_x000a_2) IMPUESTOS INMUEBLES_x000a_3) SEGUROS GENERALES VEHICULOS _x000a_4) CONTRATO DE ASEO Y CAFETERÍA _x000a_5) REALIZAR LA CONTRATACIÓN PARA LA ADQUISICIÓN DE FERRETERÍA Y BOMBILLERÍA _x000a_6) REALIZAR EL  MANTENIMIENTO DE LOS DESHUMIFICADORES_x000a_7) REALIZAR LA CONTRATACIÓN PARA MANTENIMIENTO DE TRACTORES"/>
    <d v="2020-01-02T00:00:00"/>
    <d v="2020-12-31T00:00:00"/>
    <s v="1, REALIZAR LA CONTRATACIÓN PARA MANTENIMIENTO DE VEHÍCULO_x000a__x000a_IMPUESTOS INMUEBLES_x000a_"/>
    <s v="1) REALIZAR LA CONTRATACIÓN PARA MANTENIMIENTO DE VEHÍCULOS_x000a_2) IMPUESTOS INMUEBLES"/>
    <s v="1) SEGUROS GENERALES VEHÍCULOS _x000a_2) CONTRATO DE ASEO Y CAFETERÍA_x000a_3) REALIZAR LA CONTRATACIÓN PARA LA ADQUISICIÓN DE FERRETERÍA Y BOMBILLERÍA "/>
    <s v="1) REALIZAR EL MANTENIMIENTO DE LOS DESHUMIDIFICADORES_x000a_2) REALIZAR LA CONTRATACIÓN PARA MANTENIMIENTO DE TRACTORES"/>
    <s v="NO"/>
    <s v="NO"/>
    <s v="COORDINADOR(A) GRUPO RECURSOS FÍSICOS"/>
    <s v="VER CELDA Z70"/>
    <n v="0"/>
    <n v="0"/>
    <s v="VER CELDA AB70"/>
    <s v="1, REALIZAR LA CONTRATACIÓN PARA MANTENIMIENTO DE VEHÍCULO_x000a__x000a_IMPUESTOS INMUEBLES_x000a_"/>
    <s v="SE PROYECTA Y ENVÍA EL ESTUDIO PREVIO DE MANTENIMIENTO DE VEHÍCULOS PARA REVISIÓN POR PARTE DE GESTIÓN CONTRACTUAL"/>
    <n v="0.3"/>
    <n v="0.14000000000000001"/>
    <s v="Se entregaron los EP y el CDP al área de gestión contractual  a principios de marzo con fin que inicien el proceso contractual."/>
    <s v="AUNQUE SE EVIDENCIA AVANCE EN LA META SE DEBE PRIORIZAR ESTA ACTIVIDAD PARA SU RESPECTIVO CUMPLIMIENTO EN EL SEGUNDO TRIMESTRE"/>
    <s v="EXTEMPORANEO"/>
    <s v="INSATISFACTORIO"/>
    <s v="1) REALIZAR LA CONTRATACIÓN PARA MANTENIMIENTO DE VEHÍCULOS_x000a_2) IMPUESTOS INMUEBLES"/>
    <n v="0.5"/>
    <n v="0.28285714285714286"/>
    <s v="Verificar nube institucional en la carpeta Matriz y Evidencias plan de acción segundo trimestre 2020 Proceso de Infraestructura; la cual se compartió con _x000a_planeacion@caroycuervo.gov.co_x000a_carlos.reyes@caroycuervo.gov.co_x000a_rosario.barros@caroycuevo.gov.co_x000a__x000a_Evidencia archivos con nombre:_x000a_        • Evidencia IMPUESTOS INMUEBLES_x000a__x000a_                               Leer comentario celda AO71"/>
    <s v="NO SE EVIDENCIA AVANCE TOTAL NI MAYOR A UN 80% EN LA META PROYECTADA POR LO TANTO, SE SUGIERE TRAMITAR AJUSTE AL PLAN DE ACCIÓN"/>
    <x v="1"/>
    <m/>
  </r>
  <r>
    <s v="EVALUACIÓN_DE_RESULTADOS"/>
    <s v="SEGUIMIENTO Y EVALUACIÓN DEL DESEMPEÑO INSTITUCIONAL"/>
    <s v="F. PROPENDER POR LA EXCELENCIA ADMINISTRATIVA Y FINANCIERA. "/>
    <x v="0"/>
    <x v="11"/>
    <x v="6"/>
    <s v="NO APLICA"/>
    <s v="NO APLICA"/>
    <x v="1"/>
    <x v="1"/>
    <s v="LAS DOS SEDES"/>
    <n v="69"/>
    <s v="MOVILIDAD Y DESPLAZAMIENTO DE LOS SERVIDORES PÚBLICOS DEL INSTITUTO CARO Y CUERVO"/>
    <s v="REALIZAR ACCIONES  QUE PERMITAN GARANTIZAR LA MOVILIDAD Y DESPLAZAMIENTO DE LOS SERVIDORES PÚBLICOS DEL INSTITUTO CARO Y CUERVO"/>
    <n v="7"/>
    <n v="0"/>
    <s v="GARANTIZAR EL DESPLAZAMIENTO DE LOS SERVIDORES PÚBLICOS A LA SEDE HACIENDA YERBABUENA, CON EL FIN DE DESARROLLAR SUS FUNCIONES EN DICHAS INSTALACIONES"/>
    <s v="REALIZAR ACCIONES PARA GARANTIZAR EL DESPLAZAMIENTO DE LOS SERVIDORES PÚBLICOS A LA SEDE HACIENDA YERBABUENA, CON EL FIN DE DESARROLLAR SUS FUNCIONES EN DICHAS INSTALACIONES_x000a__x000a_1) REALIZAR LA CONTRATACIÓN PARA EL SERVICIO DE TRANSPORTE TERRESTRE DE IDA Y REGRESO PARA LOS ESTUDIANTES, FUNCIONARIOS, CONTRATISTAS DIRECTOS E INDIRECTOS QUE PRESTAN SERVICIO EN EL  INSTITUTO CARO Y CUERVO QUE TRABAJAN EN LA SEDE DE YERBABUENA._x000a_2) REALIZAR LA GESTIÓN PARA EL PAGO OPORTUNO DEL SOAT _x000a_3) REALIZAR LA CONTRATACIÓN PARA LA COMPRA DE PÓLIZAS DE LOS AUTOMOTORES_x000a_4) REALIZAR LA CONTRATACIÓN PARA EL SUMINISTRO DE GASOLINA_x000a_5) REALIZAR LA CONTRATACIÓN PARA EL SISTEMA PASE YA DE LOS VEHÍCULOS DE LA ENTIDAD (PEAJES)_x000a_6) REALIZAR LA CONTRATACIÓN PARA EL SERVICIO DE PARQUEADERO_x000a_7) REALIZAR LA GESTIÓN PARA EL PAGO OPORTUNO DE IMPUESTOS VEHÍCULOS"/>
    <d v="2020-01-02T00:00:00"/>
    <d v="2020-06-30T00:00:00"/>
    <s v="1) REALIZAR LA CONTRATACIÓN PARA EL SERVICIO DE PARQUEADERO_x000a_2) REALIZAR LA CONTRATACIÓN PARA EL SUMINISTRO DE GASOLINA"/>
    <s v="1) REALIZAR LA GESTIÓN PARA EL PAGO OPORTUNO DEL SOAT _x000a_2) REALIZAR LA CONTRATACIÓN PARA LA COMPRA DE PÓLIZAS DE LOS AUTOMOTORES_x000a_3) REALIZAR LA CONTRATACIÓN PARA EL SISTEMA PASE YA DE LOS VEHÍCULOS DE LA ENTIDAD (PEAJES)_x000a_4) REALIZAR LA GESTIÓN PARA EL PAGO OPORTUNO DE IMPUESTOS VEHÍCULOS_x000a_5) CONTRATACIÓN PARA EL SERVICIO DE TRANSPORTE TERRESTRE DE IDA Y REGRESO"/>
    <s v="NO HAY ACTIVIDADES PROGRAMADAS PARA ESTE TRIMESTRE"/>
    <s v="NO HAY ACTIVIDADES PROGRAMADAS PARA ESTE TRIMESTRE"/>
    <s v="NO"/>
    <s v="NO"/>
    <s v="COORDINADOR(A) GRUPO RECURSOS FÍSICOS"/>
    <s v="VER CELDA Z70"/>
    <n v="0"/>
    <n v="0"/>
    <s v="VER CELDA AB70"/>
    <s v="1) REALIZAR LA CONTRATACIÓN PARA EL SERVICIO DE PARQUEADERO_x000a_2) REALIZAR LA CONTRATACIÓN PARA EL SUMINISTRO DE GASOLINA"/>
    <s v="CORREO ELECTRÓNICO DE AUTORIZACIÓN DE PARQUEADERO EN LA BIBLIOTECA NACIONAL, DOCUMENTOS REMITIDOS_x000a_ SE REALIZÓ POR CCE LA ORDEN NO. 44521 POR VALOR DE $14.500.000.0"/>
    <n v="0.5"/>
    <n v="0.14285714285714285"/>
    <s v="1. Correo electrónico de autorización de parqueadero en la Biblioteca Nacional, documentos remitidos_x000a_2. Orden de Compra No. 44521 por valor de $14.500.000"/>
    <s v="SE IDENTIFICA QUE LAS DOS ACTIVIDADES FUERON CUMPLIDAS PARA SU OBJETIVO FINAL."/>
    <s v="EXTEMPORANEO"/>
    <s v="SATISFACTORIO"/>
    <s v="1) REALIZAR LA GESTIÓN PARA EL PAGO OPORTUNO DEL SOAT _x000a_2) REALIZAR LA CONTRATACIÓN PARA LA COMPRA DE PÓLIZAS DE LOS AUTOMOTORES_x000a_3) REALIZAR LA CONTRATACIÓN PARA EL SISTEMA PASE YA DE LOS VEHÍCULOS DE LA ENTIDAD (PEAJES)_x000a_4) REALIZAR LA GESTIÓN PARA EL PAGO OPORTUNO DE IMPUESTOS VEHÍCULOS_x000a_5) CONTRATACIÓN PARA EL SERVICIO DE TRANSPORTE TERRESTRE DE IDA Y REGRESO"/>
    <n v="0.6"/>
    <n v="0.5714285714285714"/>
    <s v="Verificar nube institucional en la carpeta Matriz y Evidencias plan de acción segundo trimestre 2020 Proceso de Infraestructura; la cual se compartió con _x000a_planeacion@caroycuervo.gov.co_x000a_carlos.reyes@caroycuervo.gov.co_x000a_rosario.barros@caroycuevo.gov.co_x000a__x000a__x000a_Evidencia archivos con nombre:_x000a_• Evidencia GESTIÓN PARA EL PAGO OPORTUNO DEL SOAT_x000a_• Evidencia COMPRA DE PÓLIZAS DE LOS AUTOMOTORES_x000a_• Evidencias GESTIÓN PARA EL PAGO OPORTUNO DE IMPUESTOS VEHÍCULOS_x000a__x000a_                              Leer comentario AO72"/>
    <s v="NO SE EVIDENCIA AVANCE TOTAL NI MAYOR A UN 80% EN LA META PROYECTADA POR LO TANTO, SE SUGIERE TRAMITAR AJUSTE AL PLAN DE ACCIÓN"/>
    <x v="1"/>
    <m/>
  </r>
  <r>
    <s v="EVALUACIÓN_DE_RESULTADOS"/>
    <s v="SEGUIMIENTO Y EVALUACIÓN DEL DESEMPEÑO INSTITUCIONAL"/>
    <s v="F. PROPENDER POR LA EXCELENCIA ADMINISTRATIVA Y FINANCIERA. "/>
    <x v="0"/>
    <x v="11"/>
    <x v="6"/>
    <s v="NO APLICA"/>
    <s v="NO APLICA"/>
    <x v="1"/>
    <x v="1"/>
    <s v="LAS DOS SEDES"/>
    <n v="70"/>
    <s v="ADECUACIÓN DE LAS INSTALACIONES DEL INSTITUTO CARO Y CUERVO"/>
    <s v="  REALIZAR ACCIONES PARA LA ADECUACIÓN DE LAS INSTALACIONES DEL INSTITUTO CARO Y CUERVO"/>
    <n v="6"/>
    <n v="0"/>
    <s v="PARA CONTINUAR PRESTANDO LOS SERVICIOS Y LA ENTREGA DE LOS BIENES POR PARTE DEL INSTITUTO, SE REQUIERE REALIZAR LA ADECUACIÓN DE LAS INSTALACIONES EN LAS ÁREAS QUE SE REQUIERA DEL INSTITUTO CARO Y CUERVO "/>
    <s v="1) IMPLEMENTACIÓN PRIMERA FASE DEL PLAN DE SEÑALIZACIÓN DE LA SEDE BOGOTÁ_x000a_2) AUTOMATIZACIÓN DE PLANTA ELÉCTRICA_x000a_3) PRIMERA FASE DE IMPLEMENTACIÓN SISTEMA CONTRA INCENDIOS_x000a_4) INSTALACIÓN DE CIELO RASO EN ÁREA DE HEMEROTECA BIBLIOTECA SEDE YERBABUENA 400  M2_x000a_5) CONTRATACIÓN DE UN ARQUITECTO RESTAURADO_x000a_6)REALIZAR LA CONTRATACIÓN PARA EL MANTENIMIENTO DEL ASCENSOR"/>
    <d v="2020-01-02T00:00:00"/>
    <d v="2020-09-30T00:00:00"/>
    <s v="1) CONTRATACIÓN DE UN ARQUITECTO RESTAURADOR_x000a_2) REALIZAR LA CONTRATACIÓN PARA EL MANTENIMIENTO DEL ASCENSOR_x000a_3) IMPLEMENTACIÓN PRIMERA FASE DEL PLAN DE SEÑALIZACIÓN DE LA SEDE BOGOTÁ"/>
    <s v="1) AUTOMATIZACIÓN DE PLANTA ELÉCTRICA_x000a_2) PRIMERA FASE DE IMPLEMENTACIÓN SISTEMA CONTRA INCENDIOS"/>
    <s v="1) INSTALACIÓN DE CIELO RASO EN ÁREA DE HEMEROTECA BIBLIOTECA SEDE YERBABUENA 400  M2"/>
    <s v="NO HAY ACTIVIDADES PROGRAMADAS PARA ESTE TRIMESTRE"/>
    <s v="NO"/>
    <s v="SI "/>
    <s v="COORDINADOR(A) GRUPO RECURSOS FÍSICOS"/>
    <s v="VER CELDA Z70"/>
    <n v="0"/>
    <n v="0"/>
    <s v="VER CELDA AB70"/>
    <s v="1) CONTRATACIÓN DE UN ARQUITECTO RESTAURADOR_x000a_2) REALIZAR LA CONTRATACIÓN PARA EL MANTENIMIENTO DEL ASCENSOR_x000a_3) IMPLEMENTACIÓN PRIMERA FASE DEL PLAN DE SEÑALIZACIÓN DE LA SEDE BOGOTÁ"/>
    <s v="1, SE CONTRATÓ AL ARQUITECTO RESTAURADOR                                   2. SE REALIZÓ CONTRATO ASCENSOR. ICC- PS-096-2020.         _x000a_3.SE ENCUENTRA EN FASE DE REVISIÓN Y AJUSTE DE LOS DISEÑOS DE DETALLE BASE PARA LA CONTRATACIÓN DE LA PRIMERA FASE DE IMPLEMENTACIÓN._x000a_ESTA FASE INCLUYE EL MONTAJE DE MODELOS DE PRUEBA EN SITIO. NO SE HA PODIDO PROGRAMAR, YA QUE REQUIERE VISITAS A LA SEDE DADA LA EMERGENCIA SANITARIA.             "/>
    <n v="0.8"/>
    <n v="0.5"/>
    <s v="1. ICC-PS-029-2020 Se encuentra en el área contractual._x000a_2.El contrato ICC-PS-096-2020,  reposa en el área contractual con póliza.                                  3.Informe de diseño_x000a_Presentación tipologías"/>
    <s v="SE DEBE PRIORIZAR PARA EL SEGUNDO TRIMESTRE LA CONTRATACIÓN DE LA SEÑALIZACIÓN EN EL ICC"/>
    <s v="EXTEMPORANEO"/>
    <s v="ALERTA"/>
    <s v="1) AUTOMATIZACIÓN DE PLANTA ELÉCTRICA_x000a_2) PRIMERA FASE DE IMPLEMENTACIÓN SISTEMA CONTRA INCENDIOS"/>
    <n v="0"/>
    <n v="0.5"/>
    <s v="Leer comentario celda AO73"/>
    <s v="NO SE EVIDENCIA AVANCE EN LA META PROYECTADA POR LO TANTO, SE SUGIERE TRAMITAR AJUSTE AL PLAN DE ACCIÓN"/>
    <x v="1"/>
    <m/>
  </r>
  <r>
    <s v="EVALUACIÓN_DE_RESULTADOS"/>
    <s v="SEGUIMIENTO Y EVALUACIÓN DEL DESEMPEÑO INSTITUCIONAL"/>
    <s v="F. PROPENDER POR LA EXCELENCIA ADMINISTRATIVA Y FINANCIERA. "/>
    <x v="0"/>
    <x v="11"/>
    <x v="6"/>
    <s v="NO APLICA"/>
    <s v="PLAN ESPECIAL DE MANEJO Y PROTECCIÓN - PEMP"/>
    <x v="1"/>
    <x v="1"/>
    <s v="HACIENDA YERBABUENA"/>
    <n v="71"/>
    <s v="ADELANTAR ACCIONES PARA LA IMPLEMENTACIÓN  DEL PLAN ESPECIAL DE MANEJO Y PROTECCIÓN (PEMP)"/>
    <s v="REALIZAR ACCIONES PARA LA IMPLEMENTACIÓN Y EJECUCIÓN DEL CONVENIO INTERADMINISTRATIVO JARDÍN BOTÁNICO - INSTITUTO CARO Y CUERVO"/>
    <n v="1"/>
    <n v="1"/>
    <s v="VISIBILIZAR EL APORTE AMBIENTAL QUE REALIZA EL INSTITUTO CARO Y CUERVO EN EL MUNICIPIO DE CHÍA"/>
    <s v="EJECUCIÓN DEL CONVENIO INTERADMINISTRATIVO JARDÍN BOTÁNICO - INSTITUTO CARO Y CUERVO"/>
    <d v="2020-01-02T00:00:00"/>
    <d v="2020-06-30T00:00:00"/>
    <s v="EJECUCIÓN CONVENIO INTERADMINISTRATIVO JARDÍN BOTÁNICO - ICC"/>
    <s v="1) SERVICIOS PROFESIONALES - URBANÍSTA SOPORTE PEMP"/>
    <s v="NO HAY ACTIVIDADES PROGRAMADAS PARA ESTE TRIMESTRE"/>
    <s v="NO HAY ACTIVIDADES PROGRAMADAS PARA ESTE TRIMESTRE"/>
    <s v="NO"/>
    <s v="NO"/>
    <s v="COORDINADOR(A) GRUPO RECURSOS FÍSICOS"/>
    <s v="VER CELDA Z70"/>
    <n v="0"/>
    <n v="0"/>
    <s v="VER CELDA AB70"/>
    <s v="EJECUCIÓN CONVENIO INTERADMINISTRATIVO JARDÍN BOTÁNICO - ICC"/>
    <s v="EL CONVENIO INTERADMINISTRATIVO DEL JARDÍN BOTÁNICO SE ENCUENTRA EN EJECUCIÓN, FECHA DE TERMINACIÓN JUNIO DE 2020                                  "/>
    <n v="0.5"/>
    <n v="0.5"/>
    <s v="Presentación informe de avance mes de febrero."/>
    <s v="SE IDENTIFICA QUE LA ACTIVIDAD FUE CUMPLIDA SEGÚN LO ESTIPULADO"/>
    <s v="EXTEMPORANEO"/>
    <s v="SATISFACTORIO"/>
    <s v="1) SERVICIOS PROFESIONALES - URBANÍSTA SOPORTE PEMP"/>
    <n v="0"/>
    <n v="0.5"/>
    <s v="Leer comentario celda AO74"/>
    <s v="NO SE EVIDENCIA AVANCE EN LA META PROYECTADA POR LO TANTO, SE SUGIERE TRAMITAR AJUSTE AL PLAN DE ACCIÓN"/>
    <x v="1"/>
    <m/>
  </r>
  <r>
    <s v="EVALUACIÓN_DE_RESULTADOS"/>
    <s v="SEGUIMIENTO Y EVALUACIÓN DEL DESEMPEÑO INSTITUCIONAL"/>
    <s v="F. PROPENDER POR LA EXCELENCIA ADMINISTRATIVA Y FINANCIERA. "/>
    <x v="0"/>
    <x v="11"/>
    <x v="7"/>
    <s v="NO APLICA"/>
    <s v="PLAN DE GESTIÓN AMBIENTAL"/>
    <x v="1"/>
    <x v="1"/>
    <s v="LAS DOS SEDES"/>
    <n v="72"/>
    <s v="CUMPLIMIENTO DISPOSICIONES NORMATIVAS AMBIENTALES - PLAN INSTITUCIONAL DE GESTIÓN AMBIENTAL (PIGA)"/>
    <s v="ATENDER EL CUMPLIMIENTO DE LAS DISPOSICIONES NORMATIVAS AMBIENTALES  Y EL PLAN INSTITUCIONAL DE GESTIÓN AMBIENTAL (PIGA)"/>
    <n v="19"/>
    <n v="0"/>
    <s v="CUMPLIR LA NORMATIVIDAD AMBIENTAL Y AL PLAN INSTITUCIONAL DE GESTIÓN AMBIENTAL"/>
    <s v="REALIZAR ACCIONES PARA CUMPLIR LA NORMATIVIDAD AMBIENTAL Y EL PLAN INSTITUCIONAL DE GESTIÓN AMBIENTAL_x000a_1) ELABORACIÓN DE PLAN DE USO Y AHORRO EFICIENTE DEL AGUA SEDE HACIENDA YERBBAUENA_x000a_2) CONTRATACIÓN Y SUPERVISIÓN DE EVALUACIÓN DEL VERTIMIENTO_x000a_4) CONSTRUCCIÓN DE SISTEMA DE TRATAMIENTO DE AGUAS RESIDUALES DOMÉSTICAS_x000a_5) CONSTRUCCIÓN DE PRIMERA FASE DE RECOLECCIÓN DE AGUAS LLUVIAS SEDE YERBABUENA_x000a_6) ESTABLECER REQUERIMIENTOS DE VIABILIDAD DE REUSO DE AGUA RESIDUAL TRATADA COLEGIO CALAZANS_x000a_7) CONTRATACIÓN DE DISEÑO DE SISTEMA DE RECOLECCIÓN DE AGUAS LLUVIAS - SEDE CASA CUERVO_x000a_8) CONTRATACIÓN Y SUPERVISIÓN DE DISPOSICIÓN DE RESIDUOS PELIGROSOS_x000a_9) IMPLEMENTACIÓN DE PLAN DE MANEJO DE RESIDUOS_x000a_10) FORMACIÓN DE LÍDERES AMBIENTALES ICC_x000a_11) COMUNICACIONES Y CAPACITACIONES EN SEPARACIÓN DE RESIDUOS SÓLIDOS_x000a_12) COMUNICACIONES EN USO ADECUADO DE PAPEL_x000a_13) BOLETINES AMBIENTALES_x000a_14) IMPLEMENTACIÓN PRIMERA FASE DE COMPRAS VERDES_x000a_15) MESAS DE TRABAJO PARA IDENTIFICACIÓN DE PRÁCTICAS SOSTENIBLES_x000a_16) SUPERVISIÓN DE CONVENIO DE RECICLAJE_x000a_17) CONTRATACIÓN DE UN INGENIERO AMBIENTAL_x000a_18) COMUNICACIONES Y SOCIALIZACIONES EN SEPARACIÓN DE RESIDUOS SÓLIDOS"/>
    <d v="2020-01-02T00:00:00"/>
    <d v="2020-12-31T00:00:00"/>
    <s v="1) ELABORACIÓN DE PLAN DE USO Y AHORRO EFICIENTE DEL AGUA SEDE HACIENDA YERBABUENA_x000a_2) CONTRATACIÓN DE UN INGENIERO AMBIENTAL_x000a_3) SUPERVISIÓN DE CONVENIO DE RECICLAJE_x000a_4)  IMPLEMENTACIÓN DE PLAN DE MANEJO DE RESIDUOS_x000a_5) FORMACIÓN DE LÍDERES AMBIENTALES ICC_x000a_6)  COMUNICACIONES Y SOCIALIZACIONES EN SEPARACIÓN DE RESIDUOS SÓLIDOS_x000a_7) COMUNICACIONES EN USO ADECUADO DE PAPEL (FEBRERO Y MARZO)_x000a_8) BOLETINES AMBIENTALES (MARZO)_x000a_9) MESAS DE TRABAJO PARA IDENTIFICACIÓN DE PRÁCTICAS SOSTENIBLES (FEBRERO Y MARZO)_x000a_10) CONSTRUCCIÓN DE PRIMERA FASE DE RECOLECCIÓN DE AGUAS LLUVIAS SEDE YERBABUENA (MARZO)_x000a_CONTRATACIÓN Y SUPERVISIÓN DE DISPOSICIÓN DE RESIDUOS PELIGROSOS"/>
    <s v="1)  CONSTRUCCIÓN DE SISTEMA DE TRATAMIENTO DE AGUAS RESIDUALES DOMÉSTICAS (MAYO)_x000a_2) FORMACIÓN DE LÍDERES AMBIENTALES ICC (ABRIL)_x000a_3) COMUNICACIONES EN USO ADECUADO DE PAPEL (ABRIL)_x000a_4) MESAS DE TRABAJO PARA IDENTIFICACIÓN DE PRÁCTICAS SOSTENIBLES (MAYO)_x000a_7) CONTRATACIÓN DE DISEÑO DE SISTEMA DE RECOLECCIÓN DE AGUAS LLUVIAS - SEDE CASA CUERVO "/>
    <s v="1) FORMACIÓN DE LÍDERES AMBIENTALES ICC (AGOSTO)_x000a_2) COMUNICACIONES Y SOCIALIZACIONES EN SEPARACIÓN DE RESIDUOS SÓLIDOS (JULIO)_x000a_3) COMUNICACIONES EN USO ADECUADO DE PAPEL (AGOSTO)_x000a_4) COMUNICACIONES EN USO ADECUADO DE PAPEL (AGOSTO)_x000a_5) MESAS DE TRABAJO PARA IDENTIFICACIÓN DE PRÁCTICAS 6) ESTABLECER REQUERIMIENTOS DE VIABILIDAD DE REUSO DE AGUA RESIDUAL TRATADA COLEGIO CALAZANS (TERCER TRIMESTRE)_x000a_SOSTENIBLES (JULIO)_x000a_6) CONTRATACIÓN Y SUPERVISIÓN DE EVALUACIÓN DEL VERTIMIENTO (SEPTIEMBRE)"/>
    <s v="1) IMPLEMENTACIÓN PRIMERA FASE DE COMPRAS VERDES_x000a_2) FORMACIÓN DE LÍDERES AMBIENTALES ICC (OCTUBRE)_x000a_3) COMUNICACIONES Y SOCIALIZACIONES EN SEPARACIÓN DE RESIDUOS SÓLIDOS (SEPTIEMBRE) _x000a_4) COMUNICACIONES EN USO ADECUADO DE PAPEL (OCTUBRE)_x000a_5) BOLETINES AMBIENTALES (SEPTIEMBRE)_x000a_6) MESAS DE TRABAJO PARA IDENTIFICACIÓN DE PRÁCTICAS SOSTENIBLES (SEPTIEMBRE)"/>
    <s v="NO"/>
    <s v="SI "/>
    <s v="COORDINADOR(A) GRUPO RECURSOS FÍSICOS"/>
    <s v="VER CELDA Z70"/>
    <n v="0"/>
    <n v="0"/>
    <s v="VER CELDA AB70"/>
    <s v="1) ELABORACIÓN DE PLAN DE USO Y AHORRO EFICIENTE DEL AGUA SEDE HACIENDA YERBABUENA_x000a_2) CONTRATACIÓN DE UN INGENIERO AMBIENTAL_x000a_3) SUPERVISIÓN DE CONVENIO DE RECICLAJE_x000a_4)  IMPLEMENTACIÓN DE PLAN DE MANEJO DE RESIDUOS_x000a_5) FORMACIÓN DE LÍDERES AMBIENTALES ICC_x000a_6)  COMUNICACIONES Y SOCIALIZACIONES EN SEPARACIÓN DE RESIDUOS SÓLIDOS_x000a_7) COMUNICACIONES EN USO ADECUADO DE PAPEL (FEBRERO Y MARZO)_x000a_8) BOLETINES AMBIENTALES (MARZO)_x000a_9) MESAS DE TRABAJO PARA IDENTIFICACIÓN DE PRÁCTICAS SOSTENIBLES (FEBRERO Y MARZO)_x000a_10) CONSTRUCCIÓN DE PRIMERA FASE DE RECOLECCIÓN DE AGUAS LLUVIAS SEDE YERBABUENA (MARZO)_x000a_CONTRATACIÓN Y SUPERVISIÓN DE DISPOSICIÓN DE RESIDUOS PELIGROSOS"/>
    <s v="1. SE ATENDIERON LAS RECOMENDACIONES REALIZADAS POR EL DAFP, FRENTE A LA METODOLOGÍA PROPUESTA PARA EL DISEÑO DEL INSTRUMENTO DE LEVANTAMIENTO DE CARGAS DOCENTE, POR MEDIO DE CORREO ELECTRÓNICO._x000a_2. PROYECCIÓN DEL BORRADOR  DE LA METODOLOGÍA DE LEVANTAMIENTO DE CARGAS DOCENTES."/>
    <n v="1"/>
    <n v="0.25"/>
    <s v="1. Correo electrónico con fecha 27 de marzo de DAFP frente a la metodología de levantamiento de cargas docente."/>
    <s v="NO SE EVIDENCIA AVANCE NI REPORTE DE LA META PROYECTADA POR LO TANTO SE SUGIERE REVISAR Y TRAMITAR AJUSTE AL PLAN DE ACCIÓN"/>
    <s v="EXTEMPORANEO"/>
    <s v="INCONCLUSO"/>
    <s v="1)  CONSTRUCCIÓN DE SISTEMA DE TRATAMIENTO DE AGUAS RESIDUALES DOMÉSTICAS (MAYO)_x000a_2) FORMACIÓN DE LÍDERES AMBIENTALES ICC (ABRIL)_x000a_3) COMUNICACIONES EN USO ADECUADO DE PAPEL (ABRIL)_x000a_4) MESAS DE TRABAJO PARA IDENTIFICACIÓN DE PRÁCTICAS SOSTENIBLES (MAYO)_x000a_7) CONTRATACIÓN DE DISEÑO DE SISTEMA DE RECOLECCIÓN DE AGUAS LLUVIAS - SEDE CASA CUERVO "/>
    <n v="0.6"/>
    <n v="0.40789473684210525"/>
    <s v="Verificar nube institucional en la carpeta Matriz y Evidencias plan de acción segundo trimestre 2020 Proceso de Infraestructura; la cual se compartió con _x000a_planeacion@caroycuervo.gov.co_x000a_carlos.reyes@caroycuervo.gov.co_x000a_rosario.barros@caroycuevo.gov.co_x000a__x000a_Evidencia archivos con nombre:_x000a_Evidencia FORMACIÓN DE LÍDERES AMBIENTALES ICC _x000a_Evidencia COMUNICACIONES EN USO ADECUADO DE PAPEL _x000a_Evidencia MESAS DE TRABAJO PARA IDENTIFICACIÓN DE PRÁCTICAS SOSTENIBLES_x000a__x000a_                           Leer comentario celda AO75_x000a_"/>
    <s v="NO SE EVIDENCIA AVANCE TOTAL NI MAYOR A UN 80% EN LA META PROYECTADA POR LO TANTO, SE SUGIERE TRAMITAR AJUSTE AL PLAN DE ACCIÓN"/>
    <x v="1"/>
    <m/>
  </r>
  <r>
    <s v="ACTIVIDADES_MISIONALES"/>
    <s v="ACTIVIDADES MISIONALES"/>
    <s v="C. FOMENTAR LA INVESTIGACIÓN DEL PATRIMONIO LINGÜÍSTICO."/>
    <x v="1"/>
    <x v="12"/>
    <x v="1"/>
    <s v="NO APLICA"/>
    <s v="NO APLICA"/>
    <x v="1"/>
    <x v="1"/>
    <s v="LAS DOS SEDES"/>
    <n v="73"/>
    <s v="INVESTIGACIÓN"/>
    <s v="EJECUTAR PROYECTOS DE INVESTIGACIÓN EN DESARROLLO "/>
    <n v="29"/>
    <s v="29  PROYECTOS EN DESARROLLO EN 2019"/>
    <s v="DURANTE ESTA META SE DESARROLLÓ LOS PROYECTOS DE INVESTIGACIÓN APROBADOS. "/>
    <s v="PROYECTOS APROBADOS PARA 2020 EN EL COMITÉ DE INVESTIGACIÓN 2019._x000a_SEGUIMIENTOS TRIMESTRALES DE LOS PROYECTOS APROBADOS._x000a_"/>
    <d v="2020-01-25T00:00:00"/>
    <d v="2020-12-05T00:00:00"/>
    <s v="INFORME CONSOLIDADO DE AVANCE TRIMESTRAL DE INVESTIGACIÓN "/>
    <s v="INFORME CONSOLIDADO DE AVANCE TRIMESTRAL DE INVESTIGACIÓN "/>
    <s v="INFORME CONSOLIDADO DE AVANCE TRIMESTRAL DE INVESTIGACIÓN "/>
    <s v="INFORME CONSOLIDADO DE AVANCE TRIMESTRAL DE INVESTIGACIÓN "/>
    <s v="NO"/>
    <s v="NO"/>
    <s v="SUBDIRECTOR(A) ACADÉMICO "/>
    <n v="1347733667"/>
    <n v="0"/>
    <n v="75507596"/>
    <n v="1423241263"/>
    <s v="INFORME CONSOLIDADO DE AVANCE TRIMESTRAL DE INVESTIGACIÓN "/>
    <s v="SE REALIZARON LAS REUNIONES TRIMESTRALES DE SEGUIMIENTO Y SE REVISARON LOS INFORMES TRIMESTRALES Y SE GENERÓ EL INFORME CONSOLIDADO DE INVESTIGACIÓN DEL PRIMER TRIMESTRE QUE SE ADJUNTA A ESTE REPORTE"/>
    <n v="1"/>
    <n v="0.18"/>
    <s v="Se anexa informe trimestral"/>
    <s v="NO HAY OBSERVACIONES"/>
    <s v="EXTEMPORANEO"/>
    <s v="SATISFACTORIO"/>
    <s v="INFORME CONSOLIDADO DE AVANCE TRIMESTRAL DE INVESTIGACIÓN "/>
    <n v="1"/>
    <n v="0.38"/>
    <s v="https://angelcuervo.caroycuervo.gov.co/cloud/apps/files/?dir=/INFORMES%20TRIMESTRALES%20JUNIO%202020&amp;fileid=1280452_x000a__x000a_INFORME DE SEGUIMIENTO TRIMESTRAL"/>
    <s v="SE EVIDENCIA EL CUMPLIMIENTO DE LA META CON EL INFORME DE SEGUIMIENTO AUNQUE LA INFORMACIÓN DE LA NUBE SE ENCUENTRA SIN ACCESO AUTORIZADO."/>
    <x v="0"/>
    <m/>
  </r>
  <r>
    <s v="ACTIVIDADES_MISIONALES"/>
    <s v="ACTIVIDADES MISIONALES"/>
    <s v="E. ACTUALIZAR LOS PROCESOS DEL INSTITUTO CARO Y CUERVO DE ACUERDO CON SUS NECESIDADES."/>
    <x v="1"/>
    <x v="12"/>
    <x v="1"/>
    <s v="NO APLICA"/>
    <s v="NO APLICA"/>
    <x v="1"/>
    <x v="1"/>
    <s v="CASA CUERVO URISARRI"/>
    <n v="74"/>
    <s v="GESTIÓN  DE LA INVESTIGACIÓN"/>
    <s v="REGULAR LA INVESTIGACIÓN AL INTERIOR DEL INSTITUTO CARO Y CUERVO POR MEDIO DE LA CONSTRUCCIÓN DE UN REGLAMENTO PARA INVESTIGADORES Y LA CREACIÓN DE UN CUERPO COLEGIADO PARA TOMAR DECISIONES EN LOS ASPECTOS ÉTICOS DE LA INVESTIGACIÓN EN EL ICC"/>
    <n v="2"/>
    <s v="POLÍTICA  DE INVESTIGACIÓN _x000a_PROCEDIMIENTO DE INVESTIGACIÓN  (EN PROCESO DE ACTUALIZACIÓN)"/>
    <s v="DECIR PORQUE ES IMPORTANTE HACER ESO DESDE PUNTO DE VISTA LEGAL  DESDE COLCIENCIAS "/>
    <s v="CAMBIAR LA CONFORMACIÓN DEL COMITÉ DE INVESTIGACIÓN, DE ACUERDO A LAS OBSERVACIONES DE CONTROL INTERNO._x000a_LLEVAR A CABO REUNIONES DEL COMITÉ DE ÉTICA PARA ESTABLECER DIRECTRICES ÉTICAS PARA LA INVESTIGACIÓN Y LAS ACTIVIDADES DE APROPIACIÓN SOCIAL DEL CONOCIMIENTO Y DEL PATRIMONIO._x000a_PROPONER BORRADOR DEL REGLAMENTO DE INVESTIGADORES A COMITÉ DE INVESTIGACIÓN PARA APROBACIÓN._x000a_"/>
    <d v="2020-02-01T00:00:00"/>
    <d v="2020-12-31T00:00:00"/>
    <s v="PRIMERA VERSIÓN DEL REGLAMENTO DE INVESTIGADORES PRESENTADA AL COMITÉ DE INVESTIGACIÓN (ACTA DEL COMITÉ)_x000a_SOCIALIZACIÓN EN EL COMITÉ DE INVESTIGACIÓN DE LA NECESIDAD DE CREACIÓN DE UN CUERPO COLEGIADO QUE TOME DECISIONES RELACIONADAS  CON LA ÉTICA DE LA INVESTIGACIÓN DEL ICC (ACTA DEL COMITÉ)"/>
    <s v="VERSIÓN PRE-APROBADA DEL REGLAMENTO DE INVESTIGADORES PARA APROBACIÓN DEL COMITÉ DE INVESTIGACIÓN._x000a_PRIMERA VERSIÓN DE LA ESTRUCTURA, FUNCIONES Y DEMÁS ASPECTOS GENERALES DEL CUERPO COLEGIADO QUE TOME DECISIONES RELACIONADAS  CON LA ÉTICA DE LA INVESTIGACIÓN DEL ICC "/>
    <s v="VERSIÓN APROBADA FINAL POR EL COMITÉ DE INVESTIGACIÓN DEL REGLAMENTO DE INVESTIGADORES _x000a_VERSIÓN PRE-APROBADA DE A ESTRUCTURA, FUNCIONES Y DEMÁS ASPECTOS GENERALES DEL CUERPO COLEGIADO QUE TOME DECISIONES RELACIONADAS  CON LA ÉTICA DE LA INVESTIGACIÓN DEL ICC _x000a_"/>
    <s v="VERSIÓN APROBADA FINAL DE LA ESTRUCTURA, FUNCIONES Y DEMÁS ASPECTOS GENERALES DEL CUERPO COLEGIADO QUE TOME DECISIONES RELACIONADAS  CON LA ÉTICA DE LA INVESTIGACIÓN DEL ICC  (OCTUBRE)"/>
    <s v="NO"/>
    <s v="NO"/>
    <s v="SUBDIRECTOR(A) ACADÉMICO "/>
    <s v="VER CELDA Z76"/>
    <n v="0"/>
    <n v="0"/>
    <s v="VER CELDA AB76"/>
    <s v="PRIMERA VERSIÓN DEL REGLAMENTO DE INVESTIGADORES PRESENTADA AL COMITÉ DE INVESTIGACIÓN (ACTA DEL COMITÉ)_x000a_SOCIALIZACIÓN EN EL COMITÉ DE INVESTIGACIÓN DE LA NECESIDAD DE CREACIÓN DE UN CUERPO COLEGIADO QUE TOME DECISIONES RELACIONADAS  CON LA ÉTICA DE LA INVESTIGACIÓN DEL ICC (ACTA DEL COMITÉ)"/>
    <s v="NO SE HA CUMPLIDO DEBIDO A QUE EL COMITÉ DE INVESTIGACIÓN NO SE HA REUNIDO EN ESTE AÑO.  SE ESTÁ TRAMITANDO EL AJUSTE AL PLAN DE ACCIÓN"/>
    <n v="0"/>
    <n v="0"/>
    <s v="NO REPORTO "/>
    <s v="NO SE EVIDENCIA AVANCE EN LAS ACTIVIDADES PLANEADAS PARA EL TRIMESTRE, POR LO TANTO SE SUGIERE TRAMITAR AJUSTE AL PLAN DE ACCIÓN"/>
    <s v="EXTEMPORANEO"/>
    <s v="INSATISFACTORIO"/>
    <s v="VERSIÓN PRE-APROBADA DEL REGLAMENTO DE INVESTIGADORES PARA APROBACIÓN DEL COMITÉ DE INVESTIGACIÓN._x000a_PRIMERA VERSIÓN DE LA ESTRUCTURA, FUNCIONES Y DEMÁS ASPECTOS GENERALES DEL CUERPO COLEGIADO QUE TOME DECISIONES RELACIONADAS  CON LA ÉTICA DE LA INVESTIGACIÓN DEL ICC "/>
    <n v="0"/>
    <n v="1"/>
    <s v="Resolución No 109  de Junio 18 de 2020 de conformación funciones y demás aspectos del comité de ética. Se ha avanzado en un primer orden del día para la primera reunión del comité de ética de investigación, posterior a la firma de la resolución del comité de ética. Se envió un correo a los investigadores con el orden del día de la primera reunión y se solicitó el apoyo de los investigadores para aportes sobre aspectos a tener en cuenta para evaluar los aspectos éticos de los proyectos de investigación_x000a_La socialización prevista con el comité de investigación no se realizó porque el comité de investigación no se ha reunido. Sin embrago la información sobre la creación del comité de ética se informó a los investigadores a través de correo electrónico el viernes 26 de Junio de 2020 y allí se adjunto la resolución de creación del comité de ética. "/>
    <s v="NO SE EVIDENCIA AVANCE EN LA META PROYECTADA POR LO TANTO, SE SUGIERE TRAMITAR AJUSTE AL PLAN DE ACCIÓN"/>
    <x v="1"/>
    <m/>
  </r>
  <r>
    <s v="ACTIVIDADES_MISIONALES"/>
    <s v="ACTIVIDADES MISIONALES"/>
    <s v="E. ACTUALIZAR LOS PROCESOS DEL INSTITUTO CARO Y CUERVO DE ACUERDO CON SUS NECESIDADES."/>
    <x v="1"/>
    <x v="12"/>
    <x v="1"/>
    <s v="NO APLICA"/>
    <s v="NO APLICA"/>
    <x v="1"/>
    <x v="1"/>
    <s v="CASA CUERVO URISARRI"/>
    <n v="75"/>
    <s v="GESTIÓN DEL CONOCIMIENTO"/>
    <s v="REALIZAR DIAGNÓSTICO Y DAR RECOMENDACIONES PARA LA ELABORACIÓN DE UNA POLÍTICA DE LA GESTIÓN DEL CONOCIMIENTO EN EL INSTITUTO CARO Y CUERVO"/>
    <n v="1"/>
    <s v="DOCUMENTO DE DIAGNÓSTICO_x000a_PROPUESTA DE POLÍTICA DE GESTIÓN DE CONOCIMIENTO PARA SER APROBADA POR RESPECTIVOS COMITÉS"/>
    <s v="ESTA POLÍTICA ES NECESARIA PARA ACREDITACIÓN INSTITUCIONAL (MEN), ACREDITACIONES FUTURAS ANTE COLCIENCIAS/MINCTEI, Y MIPG"/>
    <s v="ENCUESTAS PERSONALES A MIEMBROS DE DISTINTOS GRUPOS. SESIONES CONJUNTAS DE IDENTIFICACIÓN DE PROBLEMAS Y PRIORIZACIÓN DE PROPBLEMAS PARA ENFRENTAR EN LA POLÍTICA, DETERMINACIÓN DE LÍNEAS ESTRATÉGICAS, TÁCTICAS Y OPERATIVAS."/>
    <d v="2020-01-20T00:00:00"/>
    <d v="2020-11-30T00:00:00"/>
    <s v="ENCUESTAS LLENADAS POR CADA COORDINADOR DE GRUPO_x000a_EVIDENCIAS DE REUNIÓN DE IDENTIFICACIÓN DE PROBLEMAS Y PRIORIZACIÓN"/>
    <s v=" ELABORACIÓN DE LÍNEAS ESTRATÉGICAS, TÁCTICAS Y OPERATIVAS"/>
    <s v="CONFIRMACIÓN POR COORDINADORES Y DIRECTIVOS DE ESAS LÍNEAS Y NIVELES"/>
    <s v="ENTREGA A COMITÉ DEL DOCUMENTO DE POLÍTICA PARA QUE SEA APROBADO."/>
    <s v="NO"/>
    <s v="NO"/>
    <s v="SUBDIRECTOR(A) ACADÉMICO "/>
    <s v="VER CELDA Z76"/>
    <n v="0"/>
    <n v="0"/>
    <s v="VER CELDA AB76"/>
    <s v="ENCUESTAS LLENADAS POR CADA COORDINADOR DE GRUPO_x000a_EVIDENCIAS DE REUNIÓN DE IDENTIFICACIÓN DE PROBLEMAS Y PRIORIZACIÓN"/>
    <s v="NO SE HA CUMPLIDO DEBIDO A QUE AÚN SE ESTÁ TRABAJO DE ESCRITURA DEL PEI QUE ES UN DOCUMENTO QUE REQUIERE BASTANTE DEDICACIÓN Y NO SE HA PODIDO DAR INICIO A LA PREPARACIÓN DE LAS ENCUESTAS. SE ESTÁ TRAMITANDO AJUSTE AL PLAN DE ACCIÓN"/>
    <n v="0"/>
    <n v="0"/>
    <s v="NO REPORTO "/>
    <s v="NO SE EVIDENCIA AVANCE EN LAS ACTIVIDADES PLANEADAS PARA EL TRIMESTRE, POR LO TANTO SE SUGIERE TRAMITAR AJUSTE AL PLAN DE ACCIÓN"/>
    <s v="EXTEMPORANEO"/>
    <s v="INSATISFACTORIO"/>
    <s v=" ELABORACIÓN DE LÍNEAS ESTRATÉGICAS, TÁCTICAS Y OPERATIVAS"/>
    <n v="0.5"/>
    <n v="0.45"/>
    <s v="Se elaboró en Forms y se distribuyó a través de comunicación interna una encuesta para todo el ICC sobre gestión del conocimiento con el fin de hacer un diagnóstico sobre gestión de conocimiento en el ICC. Esta encuesta estuvo disponible hasta el 14 de junio de 2020._x000a_Están pendientes de realizar las reuniones con coordinadores de equipo para recibir sus aportes  sobre gestión del conocimiento."/>
    <s v="NO SE EVIDENCIA AVANCE EN LA META PROYECTADA POR LO TANTO, SE SUGIERE TRAMITAR AJUSTE AL PLAN DE ACCIÓN"/>
    <x v="1"/>
    <m/>
  </r>
  <r>
    <s v="DIRECCIONAMIENTO_ESTRATÉGICO_Y_PLANEACIÓN"/>
    <s v="DIRECCIONAMIENTO Y PLANEACIÓN"/>
    <s v="F. PROPENDER POR LA EXCELENCIA ADMINISTRATIVA Y FINANCIERA. "/>
    <x v="2"/>
    <x v="13"/>
    <x v="1"/>
    <s v="NO APLICA"/>
    <s v="PLAN IMPLEMENTACIÓN MODELO DE AUTOEVALUACIÓN"/>
    <x v="1"/>
    <x v="1"/>
    <s v="LAS DOS SEDES"/>
    <n v="76"/>
    <s v="PLANES DE MEJORA"/>
    <s v="REALIZAR REPORTES DE MONITOREO A LOS PLANES DE MEJORAMIENTO INSCRITOS EN EL GRUPO DE PLANEACIÓN"/>
    <n v="3"/>
    <s v="PLANES DE MEJORAMIENTO INSCRITOS 2019"/>
    <s v="LA META PROPUESTA BUSCA IMPLEMENTAR LOS ELEMENTOS QUE CONFORMAN LA POLÍTICA DE SERVICIO AL CIUDADANO PARA GARANTIZAR EL ACCESO DE LOS CIUDADANOS Y A LOS FUNCIONARIOS DE LA ENTIDAD, CONOCIENDO EL AVANCE DE LOS PLANES DE MEJORAMIENTO QUE SE PROPONEN EN LA ENTIDAD."/>
    <s v="1. SOLICITAR REPORTE FRENTE A LOS PLANES DE MEJORAMIENTOS INSCRITOS _x000a_2. CONSOLIDAR LOS REPORTES REMITIDOS POR LOS RESPONSABLES_x000a_3. ELABORAR REPORTE DE MONITOREO"/>
    <d v="2020-01-15T00:00:00"/>
    <d v="2020-12-31T00:00:00"/>
    <s v="NO HAY ACTIVIDADES PROGRAMADAS PARA ESTE TRIMESTRE"/>
    <s v="REPORTE DE MONITOREO A LOS PLANES DE MEJORAMIENTO - PRIMER TRIMESTRE"/>
    <s v="REPORTE DE MONITOREO A LOS PLANES DE MEJORAMIENTO - SEGUNDO TRIMESTRE"/>
    <s v="REPORTE DE MONITOREO A LOS PLANES DE MEJORAMIENTO - CUARTO TRIMESTRE"/>
    <s v="NO"/>
    <s v="NO"/>
    <s v="COORDINADOR(A) GRUPO DE PLANEACIÓN"/>
    <n v="0"/>
    <n v="0"/>
    <n v="0"/>
    <n v="0"/>
    <s v="NO HAY ACTIVIDADES PROGRAMADAS PARA ESTE TRIMESTRE"/>
    <s v="NO HAY ACTIVIDADES PROGRAMADAS PARA ESTE TRIMESTRE"/>
    <n v="0"/>
    <n v="0"/>
    <s v="NO APLICA"/>
    <s v="NO APLICA PARA ESTE TRIMESTRE"/>
    <s v="EXTEMPORANEO"/>
    <s v="NO APLICA PARA ESTE TRIMESTRE"/>
    <s v="REPORTE DE MONITOREO A LOS PLANES DE MEJORAMIENTO - PRIMER TRIMESTRE"/>
    <n v="1"/>
    <n v="0.33"/>
    <s v="En este momento no hay planes de mejoramiento inscritos para la vigencia 2020 en el Grupo de planeación, se han traído acciones de los Planes de Mejoramiento registrados en 2019 como prioritarias en el Plan de Acción de 2020._x000a__x000a_Se anexa como evidencia documento Excel filtrado con los planes de mejora 2019 inscritos y el link de la publicación del monitoreo https://www.caroycuervo.gov.co/Transparencia/64-metas-objetivos-e-indicadores-de-gestion-yo-desempeno#1"/>
    <s v="NO HAY OBSERVACIONES"/>
    <x v="0"/>
    <m/>
  </r>
  <r>
    <s v="INFORMACIÓN_Y_COMUNICACIÓN"/>
    <s v="TRANSPARENCIA, ACCESO A LA INFORMACIÓN PÚBLICA Y LUCHA CONTRA LA CORRUPCIÓN"/>
    <s v="F. PROPENDER POR LA EXCELENCIA ADMINISTRATIVA Y FINANCIERA. "/>
    <x v="2"/>
    <x v="13"/>
    <x v="0"/>
    <s v="NO APLICA"/>
    <s v="NO APLICA"/>
    <x v="2"/>
    <x v="9"/>
    <s v="LAS DOS SEDES"/>
    <n v="77"/>
    <s v="PLAN ANTICORRUPCIÓN, ATENCIÓN Y PARTICIPACIÓN CIUDADANA"/>
    <s v="REALIZAR REPORTES DE MONITOREO A LA MATRIZ DE CUMPLIMIENTO DE LA LEY DE TRANSPARENCIA 1712"/>
    <n v="2"/>
    <s v="MATRIZ DE CUMPLIMIENTO - LEY DE TRANSPARENCIA"/>
    <s v="CUMPLIR LOS ESTANDARES Y REQUISITOS DE LA LEY DE TRASPARENCIA Y ACCESO A LA INFORMACIÓN PÚBLICA 1712 REGLAMENTADA PARCIALMENTE POR EL DECRETO 103 DE 2015"/>
    <s v="1. SOLICITAR REPORTE FRENTE A LA MATRIZ DE CUMPLIMIENTO DE LA LEY DE TRASPARENCIA_x000a_2. CONSOLIDAR LOS REPORTES REMITIDOS POR LOS RESPONSABLES_x000a_3. ELABORAR REPORTE DE MONITOREO"/>
    <d v="2020-01-15T00:00:00"/>
    <d v="2020-09-30T00:00:00"/>
    <s v="ENTREGABLES AJUSTADOS:_x000a__x000a_ANTERIOR:_x000a_REPORTE DE MONITOREO A LA MATRIZ DE CUMPLIMIENTO  DE LA LEY DE TRANSPARENCIA 1712_x000a__x000a_ACTUAL:_x000a_META RETIRADA"/>
    <s v="ENTREGABLES AJUSTADOS:_x000a__x000a_ANTERIOR:_x000a_NO HAY ACTIVIDADES PROGRAMADAS PARA ESTE TRIMESTRE_x000a__x000a_ACTUAL:_x000a_META RETIRADA"/>
    <s v="ENTREGABLES AJUSTADOS:_x000a__x000a_ANTERIOR:_x000a_REPORTE DE MONITOREO A LA MATRIZ DE CUMPLIMIENTO  DE LA LEY DE TRANSPARENCIA 1712_x000a__x000a_ACTUAL:_x000a_META RETIRADA"/>
    <s v="ENTREGABLES AJUSTADOS:_x000a__x000a_ANTERIOR:_x000a_NO HAY ACTIVIDADES PROGRAMADAS PARA ESTE TRIMESTRE_x000a__x000a_ACTUAL:_x000a_META RETIRADA"/>
    <s v="NO"/>
    <s v="NO"/>
    <s v="COORDINADOR(A) GRUPO DE PLANEACIÓN"/>
    <n v="0"/>
    <n v="0"/>
    <n v="0"/>
    <n v="0"/>
    <s v="ENTREGABLES AJUSTADOS:_x000a__x000a_ANTERIOR:_x000a_REPORTE DE MONITOREO A LA MATRIZ DE CUMPLIMIENTO  DE LA LEY DE TRANSPARENCIA 1712_x000a__x000a_ACTUAL:_x000a_META RETIRADA"/>
    <s v="NO SE ADELANTARON ACTIVIDADES EN EL MARCO DE ESTA META DEBIDO A QUE EL RESPONSABLE DE SU EJECUCIÓN ES EL PROCESO DE DIVULGACIÓN"/>
    <n v="0"/>
    <n v="0"/>
    <s v="NO APLICA"/>
    <s v="SE SUGIERE REALIZAR AJUSTE AL PLAN DE ACCIÓN Y VERIFICAR CON EL PROCESO DE DIVULGACIÓN, DEBIDO A ESE PROCESO TIENE DOS METAS ENCAMINADAS A LA LEY DE TRANSPARENCIA 1712 Y AL ESQUEMA DE PUBLICACIONES"/>
    <s v="EXTEMPORANEO"/>
    <s v="INSATISFACTORIO"/>
    <s v="ENTREGABLES AJUSTADOS:_x000a__x000a_ANTERIOR:_x000a_NO HAY ACTIVIDADES PROGRAMADAS PARA ESTE TRIMESTRE_x000a__x000a_ACTUAL:_x000a_META RETIRADA"/>
    <s v="NO APLICA"/>
    <n v="0"/>
    <s v="META RETIRADA:_x000a_NO APLICA PARA ESTE BIMESTRE"/>
    <s v="META RETIRADA"/>
    <x v="3"/>
    <m/>
  </r>
  <r>
    <s v="DIRECCIONAMIENTO_ESTRATÉGICO_Y_PLANEACIÓN"/>
    <s v="PLANEACIÓN INSTITUCIONAL"/>
    <s v="F. PROPENDER POR LA EXCELENCIA ADMINISTRATIVA Y FINANCIERA. "/>
    <x v="3"/>
    <x v="14"/>
    <x v="0"/>
    <s v="NO APLICA"/>
    <s v="NO APLICA"/>
    <x v="3"/>
    <x v="10"/>
    <s v="LAS DOS SEDES"/>
    <n v="78"/>
    <s v="PLAN ANTICORRUPCIÓN, ATENCIÓN Y PARTICIPACIÓN CIUDADANA"/>
    <s v="REALIZAR ACCIONES PARA FORTALECER LA CAPACIDAD ADMINISTRATIVA DE LA ENTIDAD E IMPLEMENTAR ACCIONES DE DIVULGACIÓN PARA LA ADMINISTRACIÓN DEL RIESGO "/>
    <n v="2"/>
    <s v="NO APLICA"/>
    <s v="MOTIVACIÓN CONSTANTE  A LOS SERVIDORES Y COLABORADORES DE LA GESTIÓN DEL RIESGO INSTITUCIONAL Y POSIBILITAR EL DESPLIEGUE DE LA METODOLOGÍA ACTUALIZADA"/>
    <s v="ACCIÓN 1. DISEÑO DE LAS PIEZAS PARA DOS (2) COMUNICACIONES INTERNAS_x000a_ACCIÓN 2. ENVIO DE LAS PIEZAS DE COMUNICACIÓN INTERNA VALIDADAS A LOS SERVIDORES PÚBLICOS DEL ICC"/>
    <d v="2020-01-15T00:00:00"/>
    <d v="2020-09-30T00:00:00"/>
    <s v="DISEÑO DE LAS PIEZAS PARA DOS (2) COMUNICACIONES INTERNAS"/>
    <s v="AJUSTES SI SE REQUIERE"/>
    <s v="ENVÍO DE LAS PIEZAS DE COMUNICACIÓN INTERNA VALIDADAS A LOS SERVIDORES PÚBLICOS DEL ICC"/>
    <s v="NO HAY ACTIVIDADES PROGRAMADAS PARA ESTE TRIMESTRE"/>
    <s v="NO"/>
    <s v="NO"/>
    <s v="SUBDIRECTOR(A) ADMINISTRATIVA Y FINANCIERA"/>
    <n v="0"/>
    <n v="96516900"/>
    <n v="0"/>
    <n v="96516900"/>
    <s v="DISEÑO DE LAS PIEZAS PARA DOS (2) COMUNICACIONES INTERNAS"/>
    <s v="SE PROYECTA EL CONTENIDO DE UNA PIEZA COMUNICACIONAL Y SE ENVÍA A COMUNICACIONES PARA SU DIFUSIÓN"/>
    <n v="0.5"/>
    <n v="0.5"/>
    <s v="Correos electrónicos del 30 y 31 de marzo de 2020 "/>
    <s v="SE DEBE PRIORIZAR EL CUMPLIMIENTO DE LAS ACTIVIDADES PLANEADAS EN EL SEGUNDO TRIMESTRE DE LA VIGENCIA"/>
    <s v="EXTEMPORANEO"/>
    <s v="INSATISFACTORIO"/>
    <s v="AJUSTES SI SE REQUIERE"/>
    <n v="0"/>
    <n v="0.5"/>
    <s v="NO SE REQUIRIÓ REALIZAR AJUSTES A LA POLÍTICA DE ADMINISTRACIÓN DEL RIESGO Y POR CONSIGUIENTE NO SE PRESENTAN EVIDENCIAS."/>
    <s v="NO HAY OBSERVACIONES"/>
    <x v="0"/>
    <m/>
  </r>
  <r>
    <s v="GESTIÓN_DEL_CONOCIMIENTO_Y_LA_INNOVACIÓN"/>
    <s v="GESTIÓN DEL CONOCIMIENTO Y LA INNOVACIÓN"/>
    <s v="F. PROPENDER POR LA EXCELENCIA ADMINISTRATIVA Y FINANCIERA. "/>
    <x v="3"/>
    <x v="14"/>
    <x v="0"/>
    <s v="NO APLICA"/>
    <s v="NO APLICA"/>
    <x v="3"/>
    <x v="10"/>
    <s v="LAS DOS SEDES"/>
    <n v="79"/>
    <s v="PLAN ANTICORRUPCIÓN, ATENCIÓN Y PARTICIPACIÓN CIUDADANA"/>
    <s v="REALIZAR ACCIONES DE SOCIALIZACIÓN AL EQUIPO MIPG EN LA POLÍTICA, METODOLOGÍA Y HERRAMIENTAS PARA LA ADMINISTRACIÓN DE RIESGOS Y LOS LINEAMIENTOS SOBRE CORRUPCIÓN"/>
    <n v="4"/>
    <s v="NO APLICA"/>
    <s v="MOTIVACIÓN CONSTANTE  A LOS SERVIDORES Y COLABORADORES DE LA GESTIÓN DEL RIESGO INSTITUCIONAL  Y LOS LINEAMIENTOS SOBRE CORRUPCIÓN  "/>
    <s v="1. DOS SOCIALIZACIONES AL EQUIPO MIPG SOBRE LA POLÍTICA, METODOLOGÍA Y HERRAMIENTAS PARA LA ADMINISTRACIÓN DE RIESGOS Y LOS LINEAMIENTOS SOBRE CORRUPCIÓN_x000a_2. DOS TALLERES AL EQUIPO MIPG SOBRE LA POLÍTICA, METODOLOGÍA Y HERRAMIENTAS PARA LA ADMINISTRACIÓN DE RIESGOS Y LOS LINEAMIENTOS SOBRE CORRUPCIÓN"/>
    <d v="2020-01-15T00:00:00"/>
    <d v="2020-06-30T00:00:00"/>
    <s v="ENTREGABLES AJUSTADOS:_x000a__x000a_ANTERIOR:_x000a_DOS SOCIALIZACIONES AL EQUIPO MIPG SOBRE LA POLÍTICA, METODOLOGÍA Y HERRAMIENTAS PARA LA ADMINISTRACIÓN DE RIESGOS Y LOS LINEAMIENTOS SOBRE CORRUPCIÓN_x000a__x000a_ACTUAL:_x000a_UNA SOCIALIZACIÓN AL EQUIPO MIPG SOBRE LA POLÍTICA, METODOLOGÍA Y HERRAMIENTAS PARA LA ADMINISTRACIÓN DE RIESGOS Y LOS LINEAMIENTOS SOBRE CORRUPCIÓN"/>
    <s v="ENTREGABLES AJUSTADOS:_x000a__x000a_ANTERIOR:_x000a_DOS TALLERES AL EQUIPO MIPG SOBRE LA POLÍTICA, METODOLOGÍA Y HERRAMIENTAS PARA LA ADMINISTRACIÓN DE RIESGOS Y LOS LINEAMIENTOS SOBRE CORRUPCIÓN_x000a__x000a_ACTUAL:_x000a_NO HAY ACTIVIDADES PROGRAMADAS PARA ESTE TRIMESTRE"/>
    <s v="ENTREGABLES AJUSTADOS:_x000a__x000a_ANTERIOR:_x000a_NO HAY ACTIVIDADES PROGRAMADAS PARA ESTE TRIMESTRE_x000a__x000a_ACTUAL:_x000a_UNA SOCIALIZACIÓN AL EQUIPO MIPG SOBRE LA POLÍTICA, METODOLOGÍA Y HERRAMIENTAS PARA LA ADMINISTRACIÓN DE RIESGOS Y LOS LINEAMIENTOS SOBRE CORRUPCIÓN"/>
    <s v="ENTREGABLES AJUSTADOS:_x000a__x000a_ANTERIOR:_x000a_NO HAY ACTIVIDADES PROGRAMADAS PARA ESTE TRIMESTRE_x000a__x000a_ACTUAL:_x000a_DOS TALLERES AL EQUIPO MIPG SOBRE LA POLÍTICA, METODOLOGÍA Y HERRAMIENTAS PARA LA ADMINISTRACIÓN DE RIESGOS Y LOS LINEAMIENTOS SOBRE CORRUPCIÓN"/>
    <s v="NO"/>
    <s v="NO"/>
    <s v="COORDINADOR(A) GRUPO DE PLANEACIÓN"/>
    <s v="VER CELDA Z81"/>
    <n v="0"/>
    <n v="0"/>
    <s v="VER CELDA B81"/>
    <s v="ENTREGABLES AJUSTADOS:_x000a__x000a_ANTERIOR:_x000a_DOS SOCIALIZACIONES AL EQUIPO MIPG SOBRE LA POLÍTICA, METODOLOGÍA Y HERRAMIENTAS PARA LA ADMINISTRACIÓN DE RIESGOS Y LOS LINEAMIENTOS SOBRE CORRUPCIÓN_x000a__x000a_ACTUAL:_x000a_UNA SOCIALIZACIÓN AL EQUIPO MIPG SOBRE LA POLÍTICA, METODOLOGÍA Y HERRAMIENTAS PARA LA ADMINISTRACIÓN DE RIESGOS Y LOS LINEAMIENTOS SOBRE CORRUPCIÓN"/>
    <s v="CITACIÓN Y PARTICIPACIÓN A LA REUNIÓN NO.1 EQUIPO MIPG 2020 (25-02-2020) DONDE SE REALIZÓ LA PRIMERA SOCIALIZACIÓN SOBRE LA ADMINISTRACIÓN DE RIESGOS. EL ACTA ESTÁ PROYECCIÓN DE LA SECRETARÍA DEL COMITÉ. "/>
    <n v="0.5"/>
    <n v="0.25"/>
    <s v="Citación a la Reunión No.1 equipo MIPG 2020 (25-02-2020)_x000a__x000a_Listado de asistencia a eventos (25-02-2020)_x000a__x000a_Presentación PowerPoint (25-02-2020)"/>
    <s v="SE DEBE PRIORIZAR EL CUMPLIMIENTO DE LAS ACTIVIDADES PLANEADAS EN EL SEGUNDO TRIMESTRE DE LA VIGENCIA"/>
    <s v="EXTEMPORANEO"/>
    <s v="INSATISFACTORIO"/>
    <s v="ENTREGABLES AJUSTADOS:_x000a__x000a_ANTERIOR:_x000a_DOS TALLERES AL EQUIPO MIPG SOBRE LA POLÍTICA, METODOLOGÍA Y HERRAMIENTAS PARA LA ADMINISTRACIÓN DE RIESGOS Y LOS LINEAMIENTOS SOBRE CORRUPCIÓN_x000a__x000a_ACTUAL:_x000a_NO HAY ACTIVIDADES PROGRAMADAS PARA ESTE TRIMESTRE"/>
    <s v="NO APLICA"/>
    <n v="0.25"/>
    <s v="CARPETA META 79_x000a_Reuniones que se realizan para darle gestión al tema:_x000a_*Resolución de dudas e interpretación de la matriz de riesgos 07_04_2020_x000a_*Avances gestión de riesgos 17_04_2020_x000a_*Gestión de riesgos y propuesta mapa de procesos ICC 21_04-2020_x000a_*Reunión: Despliegue administración de riesgos 16-06-2020_x000a_"/>
    <s v="NO HAY ACTIVIDADES PROGRAMADAS PARA ESTE TRIMESTRE"/>
    <x v="2"/>
    <m/>
  </r>
  <r>
    <s v="TALENTO_HUMANO"/>
    <s v="TALENTO HUMANO"/>
    <s v="F. PROPENDER POR LA EXCELENCIA ADMINISTRATIVA Y FINANCIERA. "/>
    <x v="3"/>
    <x v="14"/>
    <x v="8"/>
    <s v="NO APLICA"/>
    <s v="NO APLICA"/>
    <x v="1"/>
    <x v="1"/>
    <s v="LAS DOS SEDES"/>
    <n v="80"/>
    <s v="REGULARIZACIÓN DE LA CONTRATACIÓN"/>
    <s v="REALIZAR UNA PROPUESTA PARA LA REGULARIZACIÓN DE LA CONTRATACIÓN DE DOCENTES E INVESTIGADORES DEL INSTITUTO"/>
    <n v="1"/>
    <s v="NO APLICA"/>
    <s v="A RAÍZ DEL PROCESO DE CONSOLIDACIÒN DEL INSTITUTO CARO Y CUERVO COMO UNA INSTITUCIÓN DE EDUCACIÓN SUPERIOR (IES) INICIADO EN 2019 SURGIÓ EL ACOMPAÑAMIENTO DESDE EL DEPARTAMENTO ADMINISTRATIVO DE LA FUNCIÓN PÚBLICA Y LA ESCUELA SUPERIOR DE ADMINISTRACIÒN PÚBLICA PARA DEFINIR CRITERIOS Y LINEAMIENTOS SOBRE EL MANEJO DE LA PLANTA ADMINISTRATIVA Y EL MANEJO DEL PROFESORADO EN CUMPLIMIENTO DE LA NORMATIVIDAD VIGENTE Y ATENDIENDO LAS PARTICULARIDADES Y LINEAMIENTOS ADMINISTRATIVOS DE LA NACIÓN."/>
    <s v="1. RETOMAR EL CONTACTO EN EL MARCO PROCESO DE ACOMPAÑAMIENTO CON LA ESCUELA SUPERIOR DE ADMINISTRACIÓN PÚBLICA Y EL DEPARTAMENTO ADMINISTRATIVO DE LA FUNCIÓN PÚBLICA_x000a_2. CREAR UN GRUPO INTERDISCIPLINARIO AL INTERIOR DEL INSTITUTO CARO Y CUERVO PARA EL DESARROLLO DE LAS ACCIONES Y RECOEMNDACIONES_x000a_3. CONSOLIDAR LA PROPUESTA DE REGULARIZACIÓN DE LA CONTRATACIÓN DE DOCENTES, INVESTIGADORES"/>
    <d v="2020-01-24T00:00:00"/>
    <d v="2020-12-20T00:00:00"/>
    <s v="1. RETOMAR EL CONTACTO EN EL MARCO PROCESO DE ACOMPAÑAMIENTO CON LA ESCUELA SUPERIOR DE ADMINISTRACIÓN PÚBLICA Y EL DEPARTAMENTO ADMINISTRATIVO DE LA FUNCIÓN PÚBLICA"/>
    <s v="2. CREAR UN GRUPO INTERDISCIPLINARIO AL INTERIOR DEL INSTITUTO CARO Y CUERVO PARA EL DESARROLLO DE LAS ACCIONES Y RECOMENDACIONES"/>
    <s v="3. CONSOLIDAR LA PROPUESTA DE REGULARIZACIÓN DE LA CONTRATACIÓN DE DOCENTES, INVESTIGADORES Y PERSONAL ADMINISTRATIVO."/>
    <s v="3. CONSOLIDAR LA PROPUESTA DE REGULARIZACIÓN DE LA CONTRATACIÓN DE DOCENTES, INVESTIGADORES Y PERSONAL ADMINISTRATIVO."/>
    <s v="NO"/>
    <s v="NO"/>
    <s v="SUBDIRECTOR(A) ADMINISTRATIVA Y FINANCIERA"/>
    <m/>
    <m/>
    <m/>
    <m/>
    <s v="1. RETOMAR EL CONTACTO EN EL MARCO PROCESO DE ACOMPAÑAMIENTO CON LA ESCUELA SUPERIOR DE ADMINISTRACIÓN PÚBLICA Y EL DEPARTAMENTO ADMINISTRATIVO DE LA FUNCIÓN PÚBLICA"/>
    <s v="1. SE ATENDIÓ LAS RECOMENDACIONES REALIZADAS POR EL DAFP, FRENTE A LA METODOLOGÍA PROPUESTA PARA EL DISEÑO DEL INSTRUMENTO DE LEVANTAMIENTO DE CARGAS DOCENTE, POR MEDIO DE CORREO ELECTRÓNICO._x000a_2. PROYECCIÓN DEL BORRADOR  DE LA METODOLOGÍA DE LEVANTAMIENTO DE CARGAS DOCENTES."/>
    <n v="1"/>
    <n v="0.25"/>
    <s v="Se proyecta propuesta para el diseño del instrumento de levantamiento de cargas docente"/>
    <s v="SE RECOMIENDA EN EL PRÓXIMO INFORME EVIDENCIAR EL CUMPLIMIENTO DE LA ACTIVIDAD ESPECIFICAMENTE PLANEADA, EJEMPLO: CITACIÓN A REUNIÓN, ACTA O CORREO ELECTRÓNICO, POR LOS CUALES SE RETOMA EL CONTACTO"/>
    <s v="EXTEMPORANEO"/>
    <s v="SATISFACTORIO"/>
    <s v="2. CREAR UN GRUPO INTERDISCIPLINARIO AL INTERIOR DEL INSTITUTO CARO Y CUERVO PARA EL DESARROLLO DE LAS ACCIONES Y RECOMENDACIONES"/>
    <n v="0.5"/>
    <n v="0.375"/>
    <s v="Se proyectó acto administrativo con la creación del grupo para atender la meta propuesta, actualmente se espera respuesta de concepto por parte de función pública frente a la actividad principal que es la vinculación formal de los docentes a la planta de la entidad."/>
    <s v="NO SE EVIDENCIA AVANCE TOTAL, NI MAYOR A UN 80% EN LA META PROYECTADA POR LO TANTO, SE SUGIERE TRAMITAR AJUSTE AL PLAN DE ACCIÓN"/>
    <x v="1"/>
    <m/>
  </r>
  <r>
    <s v="DIRECCIONAMIENTO_ESTRATÉGICO_Y_PLANEACIÓN"/>
    <s v="PLANEACIÓN INSTITUCIONAL"/>
    <s v="F. PROPENDER POR LA EXCELENCIA ADMINISTRATIVA Y FINANCIERA. "/>
    <x v="3"/>
    <x v="14"/>
    <x v="0"/>
    <s v="NO APLICA"/>
    <s v="NO APLICA"/>
    <x v="3"/>
    <x v="11"/>
    <s v="LAS DOS SEDES"/>
    <n v="81"/>
    <s v="PLAN ANTICORRUPCIÓN, ATENCIÓN Y PARTICIPACIÓN CIUDADANA"/>
    <s v="CONSTRUIR Y APROBAR MAPA DE RIESGOS DE CORRUPCIÓN "/>
    <n v="1"/>
    <s v="NO APLICA"/>
    <s v="ADMINISTRAR LOS RIESGOS DE CORRUPCIÓN DEL ICC Y GESTIONARLOS DE MANERA SISTEMATICA Y PERIODICA PARA RESPONDER DE LA MANERA  EFCIENTE EN SU POSIBLE MATERIALIZACIÓN"/>
    <s v="1. MESAS DE TRABAJO CON LOS PROCESOS PARA LA CONSTRUCCIÓN DEL MAPA DE RIESGOS DE CORRUPCIÓN_x000a_2. COSOLIDAR EL MAPA DE RIESGOS DE CORRUPCIÓN_x000a_3. APROBAR EL MAPA DE RIESGOS DE CORRUPCIÓN"/>
    <d v="2020-01-15T00:00:00"/>
    <d v="2020-11-15T00:00:00"/>
    <s v="NO HAY ACTIVIDADES PROGRAMADAS PARA ESTE TRIMESTRE"/>
    <s v="MESAS DE TRABAJO CON LOS PROCESOS PARA LA CONSTRUCCIÓN DEL MAPA DE RIESGOS DE CORRUPCIÓN"/>
    <s v="COSOLIDAR EL MAPA DE RIESGOS DE CORRUPCIÓN"/>
    <s v="APROBAR EL MAPA DE RIESGOS DE CORRUPCIÓN"/>
    <s v="NO"/>
    <s v="NO"/>
    <s v="COORDINADOR(A) GRUPO DE PLANEACIÓN"/>
    <s v="VER CELDA Z81"/>
    <n v="0"/>
    <n v="0"/>
    <s v="VER CELDA B81"/>
    <s v="NO HAY ACTIVIDADES PROGRAMADAS PARA ESTE TRIMESTRE"/>
    <s v="ELABORACIÓN, REVISIÓN, AJUSTES, VALIDACIÓN Y APROBACIÓN DE LOS SIGUIENTES DOCUMENTOS E INSTRUMENTOS COMO HERRAMIENTAS PARA EL CUMPLIMIENTO DE LA PRESENTE META:_x000a_- ORG-M-02 MANUAL ADMINISTRACIÓN DEL RIESGO_x000a_- ORG-PD-02 ADMINISTRACIÓN DEL RIESGO_x000a_- ORG-F-05 VALORACIÓN DE RIESGO DE CORRUPCIÓN_x000a_- ORG-F-06 VALORACIÓN O PRIORIZACIÓN_x000a_- ORG-F-07 REPORTE EVENTOS O MATERIALIZACIÓN_x000a_"/>
    <m/>
    <m/>
    <s v="Enlace espacio del SIG donde se encuentran cargados los documentos aprobados: _x000a_https://www.caroycuervo.gov.co/MECI/ "/>
    <s v="NO APLICA PARA ESTE TRIMESTRE"/>
    <s v="EXTEMPORANEO"/>
    <s v="NO APLICA PARA ESTE TRIMESTRE"/>
    <s v="MESAS DE TRABAJO CON LOS PROCESOS PARA LA CONSTRUCCIÓN DEL MAPA DE RIESGOS DE CORRUPCIÓN"/>
    <n v="0.5"/>
    <n v="0.25"/>
    <s v="CARPETA META 81_x000a_Elaboración documento: Pro_Cro_25062020 Cronograma para el despliegue de las mesas de trabajo con los nuevos procesos, este cronograma se encuentra en proceso de  validación final _x000a__x000a_No se pudieron realizar las mesas de trabajo pues el cronograma de trabajo se ha visto afectado por la declaratoria de emergencia de la Pandemia del COVID-19 y por el anuncio del lanzamiento de una nueva metodología para la administración del riesgo en el segundo semestre por parte del Departamento Administrativo de la Función Pública._x000a__x000a_No se presentarán  ajustes al cronograma general, pero el trimestral si presenta algunas alteraciones que serán corregidas en los próximos meses ajustando las mesas de trabajo ala fecha final."/>
    <s v="NO SE EVIDENCIA AVANCE TOTAL, NI MAYOR A UN 80% DURANTE EL TRIMESTRE EVALUADO SEGÚN LA META PROYECTADA POR LO TANTO, SE SUGIERE  REVISAR SI ES PERTIENENTE TRAMITAR AJUSTE AL PLAN DE ACCIÓN"/>
    <x v="1"/>
    <m/>
  </r>
  <r>
    <s v="DIRECCIONAMIENTO_ESTRATÉGICO_Y_PLANEACIÓN"/>
    <s v="PLANEACIÓN INSTITUCIONAL"/>
    <s v="F. PROPENDER POR LA EXCELENCIA ADMINISTRATIVA Y FINANCIERA. "/>
    <x v="3"/>
    <x v="14"/>
    <x v="0"/>
    <s v="NO APLICA"/>
    <s v="NO APLICA"/>
    <x v="3"/>
    <x v="4"/>
    <s v="LAS DOS SEDES"/>
    <n v="82"/>
    <s v="PLAN ANTICORRUPCIÓN, ATENCIÓN Y PARTICIPACIÓN CIUDADANA"/>
    <s v="PUBLICAR Y SOCIALIZAR LA MATRIZ DE RIESGOS DE CORRUPCIÓN EN PÁGINA WEB "/>
    <n v="1"/>
    <s v="NO APLICA"/>
    <s v="ADMINISTRAR LOS RIESGOS DE CORRUPCIÓN DEL ICC Y GESTIONARLOS DE MANERA SISTEMATICA Y PERIODICA PARA RESPONDER DE LA MANERA  EFCIENTE EN SU POSIBLE MATERIALIZACIÓN"/>
    <s v="PUBLICAR MATRIZ DE RIESGOS DE CORRUPCIÓN PAGINA WEB "/>
    <d v="2020-01-15T00:00:00"/>
    <d v="2020-12-31T00:00:00"/>
    <s v="NO HAY ACTIVIDADES PROGRAMADAS PARA ESTE TRIMESTRE"/>
    <s v="NO HAY ACTIVIDADES PROGRAMADAS PARA ESTE TRIMESTRE"/>
    <s v="NO HAY ACTIVIDADES PROGRAMADAS PARA ESTE TRIMESTRE"/>
    <s v="PUBLICAR Y SOCIALIZAR MATRIZ DE RIESGOS DE CORRUPCIÓN PAGINA WEB"/>
    <s v="NO"/>
    <s v="NO"/>
    <s v="COORDINADOR(A) GRUPO DE PLANEACIÓN"/>
    <s v="VER CELDA Z81"/>
    <n v="0"/>
    <n v="0"/>
    <s v="VER CELDA B81"/>
    <s v="NO HAY ACTIVIDADES PROGRAMADAS PARA ESTE TRIMESTRE"/>
    <s v="NO HAY ACTIVIDADES PROGRAMADAS PARA ESTE TRIMESTRE"/>
    <n v="0"/>
    <n v="0"/>
    <s v="NO APLICA"/>
    <s v="NO APLICA PARA ESTE TRIMESTRE"/>
    <s v="EXTEMPORANEO"/>
    <s v="NO APLICA PARA ESTE TRIMESTRE"/>
    <s v="NO HAY ACTIVIDADES PROGRAMADAS PARA ESTE TRIMESTRE"/>
    <s v="NO APLICA"/>
    <n v="0"/>
    <s v="NO APLICA PARA ESTE BIMESTRE"/>
    <s v="NO HAY ACTIVIDADES PROGRAMADAS PARA ESTE TRIMESTRE"/>
    <x v="2"/>
    <m/>
  </r>
  <r>
    <s v="DIRECCIONAMIENTO_ESTRATÉGICO_Y_PLANEACIÓN"/>
    <s v="PLANEACIÓN INSTITUCIONAL"/>
    <s v="F. PROPENDER POR LA EXCELENCIA ADMINISTRATIVA Y FINANCIERA. "/>
    <x v="3"/>
    <x v="14"/>
    <x v="2"/>
    <s v="NO APLICA"/>
    <s v="NO APLICA"/>
    <x v="1"/>
    <x v="1"/>
    <s v="LAS DOS SEDES"/>
    <n v="83"/>
    <s v="POLÍTICA DE DEFENSA DE LA ENTIDAD "/>
    <s v="ELABORAR LA POLÍTICA QUE SE DEBE SEGUIR PARA LOS PROCESOS JUDICIALES EN CONTRA DE LA ENTIDAD"/>
    <n v="1"/>
    <s v="NO APLICA"/>
    <s v="LLEVAR UNA BUENA DEFENSA DE LA ENTIDAD EN CASO DE SER DEMANDADA EN UN PROCESO JUDICIAL."/>
    <s v="ANALISIS DE NORMAS,  SEGUIMIENTO A DIRECTRICES DE LA AGENCIA NACIONAL DE DEFENSA JURÍDICA DEL ESTADO Y ELABORACIÓN DE DIRECTRICES QUE SE DEBEN SEGUIR EN CASO SE DAMANDADO EN UN PROCESO JUDICIAL."/>
    <d v="2020-02-01T00:00:00"/>
    <d v="2020-12-31T00:00:00"/>
    <s v="LISTA DE DIRECTRICES DE LA AGENCIA NACIONAL DE DEFENSA JURÍDICA DEL ESTADO"/>
    <s v="LISTA DE NORMAS RELACIONADAS CON LA META"/>
    <s v="PROYECTO DE POLÍTICA DE DEFENSA DE LA ENTIDAD"/>
    <s v="APROBACIÓN DE LA POLÍTICA DE DEFENSA DE LA ENTIDAD EN CASO DE SER DEMANDADA"/>
    <s v="NO"/>
    <s v="NO"/>
    <s v="COORDINADOR(A) DE GESTIÓN CONTRACTUAL"/>
    <s v="VER CELDA Z81"/>
    <n v="0"/>
    <n v="0"/>
    <s v="VER CELDA B81"/>
    <s v="LISTA DE DIRECTRICES DE LA AGENCIA NACIONAL DE DEFENSA JURÍDICA DEL ESTADO"/>
    <s v="REVISIÓN DIRECTRIZ DE PROVISIÓN CONTABLE EN CASO DE DEMANDAS CONTRA DE LA ENTIDAD"/>
    <n v="1"/>
    <n v="0.33"/>
    <s v="Resolución 353 de 2016 - Agencia Nacional de Defensa Judicial del Estado"/>
    <s v="SE CONSIDERA PERTINENTE ANEXAR EN EL PRÓXIMO INFORME UN ANÁLISIS DE LA RESOLUCIÓN Y SU RESPECTIVO ANÁLISIS EN EL ICC"/>
    <s v="EXTEMPORANEO"/>
    <s v="SATISFACTORIO"/>
    <s v="LISTA DE NORMAS RELACIONADAS CON LA META"/>
    <n v="1"/>
    <n v="0.33"/>
    <s v="ANÁLISIS - PROVISIÓN CONTABLE - CONTRATO REALIDAD - RESPONSABILIDAD POR ACCIDENTE DE TRÁNSITO (Ver documento ICC-DG-META 83("/>
    <s v="NO HAY OBSERVACIONES"/>
    <x v="0"/>
    <m/>
  </r>
  <r>
    <s v="DIRECCIONAMIENTO_ESTRATÉGICO_Y_PLANEACIÓN"/>
    <s v="PLANEACIÓN INSTITUCIONAL"/>
    <s v="F. PROPENDER POR LA EXCELENCIA ADMINISTRATIVA Y FINANCIERA. "/>
    <x v="3"/>
    <x v="14"/>
    <x v="2"/>
    <s v="NO APLICA"/>
    <s v="NO APLICA"/>
    <x v="1"/>
    <x v="1"/>
    <s v="LAS DOS SEDES"/>
    <n v="84"/>
    <s v="RESULTADO - POLÍTICA DE PREVENCIÓN DE DAÑO ANTIJURÍDICO"/>
    <s v="IMPLEMENTAR Y REVISAR LAS ACCIONES APROBADAS PARA PREVENIR EL DAÑO ANTIJURÍDICO DE LA ENTIDAD"/>
    <n v="1"/>
    <s v="NO APLICA"/>
    <s v="EVALUAR LAS MEDIDAS ADOPTADAS POR EL COMITÉ DE DEFENSA PARA EVITAR DEMANDAS EN CONTRA DE LA ENTIDAD"/>
    <s v="CONFRONTAR LAS MEDIDAS APROBADAS PARA EVITAR DEMANDAS EN CONTRA DE LA ENTIDAD, FRENTE A LAS ACCIONES QUE SE HAN DESARROLLADO SEGÚN LO APROBADO POR EL COMITÉ DE DEFENSA. "/>
    <d v="2020-02-01T00:00:00"/>
    <d v="2020-12-31T00:00:00"/>
    <s v="LISTA DE MEDIDAS APROBADAS POR EL COMITÉ DE DEFENSA "/>
    <s v="LISTA DE ACCIONES EJECUTADAS SEGÚN LAS MEDIDAS APROBADAS"/>
    <s v="ANÁLISIS DE RESULTADOS Y MEJORAMIENTO DE ACCIONES"/>
    <s v="REPORTE A LA AGENCIA NACIONAL DE DEFENSA JURÍDICA DEL ESTADO."/>
    <s v="NO"/>
    <s v="NO"/>
    <s v="COORDINADOR(A) DE GESTIÓN CONTRACTUAL"/>
    <s v="VER CELDA Z81"/>
    <n v="0"/>
    <n v="0"/>
    <s v="VER CELDA B81"/>
    <s v="LISTA DE MEDIDAS APROBADAS POR EL COMITÉ DE DEFENSA "/>
    <s v="PRESENTACIÓN Y APROBACIÓN DE LA POLÍTICA DE PREVENCIÓN DE DAÑO ANTIJURÍDICO POR LA AGENCIA NACIONAL DE DEFENSA JURÍDICA DEL ESTADO"/>
    <n v="1"/>
    <n v="0.33"/>
    <s v="Certificado de aprobación ANDJE - 2020"/>
    <s v="NO HAY OBSERVACIONES"/>
    <s v="EXTEMPORANEO"/>
    <s v="SATISFACTORIO"/>
    <s v="LISTA DE ACCIONES EJECUTADAS SEGÚN LAS MEDIDAS APROBADAS"/>
    <n v="1"/>
    <n v="0.33"/>
    <s v="SOLICITUD A TALENTO HUMANO DE CAPACITACIONES DE LOS CONDUCTOTES  Y ELABORACIÓN DE LA LISTA DE CHEQUEO DE LAS OBRAS PUBLICADAS POR EL ICC."/>
    <s v="NO HAY OBSERVACIONES"/>
    <x v="0"/>
    <m/>
  </r>
  <r>
    <s v="INFORMACIÓN_Y_COMUNICACIÓN"/>
    <m/>
    <s v="F. PROPENDER POR LA EXCELENCIA ADMINISTRATIVA Y FINANCIERA. "/>
    <x v="3"/>
    <x v="14"/>
    <x v="0"/>
    <s v="NO APLICA"/>
    <s v="NO APLICA"/>
    <x v="2"/>
    <x v="8"/>
    <s v="LAS DOS SEDES"/>
    <n v="85"/>
    <s v="INSTRUMENTOS DE GESTIÓN DE LA INFORMACIÓN"/>
    <s v="APROBAR EL ÍNDICE DE INFORMACIÓN CLASIFICADA Y RESERVADA"/>
    <n v="1"/>
    <s v="RESOLUCIÓN ÍNDICE DE INFORMACIÓN CLASIFICADA Y RESERVADA:  RESOLUCIÓN 283 DE 2019"/>
    <s v="AJUSTE ANUAL DEL ÍNDICE DE INFORMACIÓN CLASIFICADA Y RESERVADA ATENDIENDO EL CAMBIO DE NORMAS Y PERIODOS DE RESERVA DE LA INFORMACIÓN "/>
    <s v="REVISIÓN ACTIVOS DE INFORMACIÓN PARA LA ACTUALIZACIÓN DEL ÍNDICE DE INFORMACIÓN RESERVADA Y CLADIFICADA_x000a_POPUESTA DE ACTUALIZACIÓN DEL ÍNDICE DE INFORMACIÓN RESERVADA Y CLASIFICADA_x000a_APROBACIÓN DE LA ACTULIZACIÓN DEL  ÍNDICE DE INFORMACIÓN RESERVADA Y CLASIFICADA_x000a_PUBLICACIÓN DEL  ÍNDICE DE INFORMACIÓN RESERVADA Y CLASIFICADA ACTUALIZADO"/>
    <d v="2020-02-01T00:00:00"/>
    <d v="2020-06-30T00:00:00"/>
    <s v="REVISIÓN ACTIVOS DE INFORMACIÓN PARA LA ACTUALIZACIÓN DEL ÍNDICE DE INFORMACIÓN RESERVADA Y CLADIFICADA"/>
    <s v="PROPUESTA DE ACTUALIZACIÓN DEL ÍNDICE DE INFORMACIÓN RESERVADA Y CLASIFICADA_x000a__x000a_APROBACIÓN DE LA ACTUALIZACIÓN DEL  ÍNDICE DE INFORMACIÓN RESERVADA Y CLASIFICADA_x000a__x000a_PUBLICACIÓN DEL  ÍNDICE DE INFORMACIÓN RESERVADA Y CLASIFICADA ACTUALIZADO"/>
    <s v="NO HAY ACTIVIDADES PROGRAMADAS PARA ESTE TRIMESTRE"/>
    <s v="NO HAY ACTIVIDADES PROGRAMADAS PARA ESTE TRIMESTRE"/>
    <s v="NO"/>
    <s v="NO"/>
    <s v="ASESOR JURÍDICO EXTERNO"/>
    <m/>
    <m/>
    <m/>
    <m/>
    <s v="REVISIÓN ACTIVOS DE INFORMACIÓN PARA LA ACTUALIZACIÓN DEL ÍNDICE DE INFORMACIÓN RESERVADA Y CLADIFICADA"/>
    <s v="IDENTIFICACIÓN DE ASPECTOS QUE DE DEBEN INDICAR Y QUE FALTAN COMO OBJETIVO DE LA EXCEPCIÓN - FUNDAMENTO - PLAZO DE RESERVA  A LA INFORMACIÓN PÚBLICA."/>
    <n v="1"/>
    <n v="0.4"/>
    <s v="Tabla actual de información reservada y clasificada. "/>
    <s v="NO HAY OBSERVACIONES"/>
    <s v="EXTEMPORANEO"/>
    <s v="SATISFACTORIO"/>
    <s v="PROPUESTA DE ACTUALIZACIÓN DEL ÍNDICE DE INFORMACIÓN RESERVADA Y CLASIFICADA_x000a__x000a_APROBACIÓN DE LA ACTUALIZACIÓN DEL  ÍNDICE DE INFORMACIÓN RESERVADA Y CLASIFICADA_x000a__x000a_PUBLICACIÓN DEL  ÍNDICE DE INFORMACIÓN RESERVADA Y CLASIFICADA ACTUALIZADO"/>
    <n v="0.5"/>
    <n v="0.2"/>
    <s v="En revisión y ajuste de los fundamentos legales de las excepciones de la información y determinación de la fecha. "/>
    <s v="NO SE EVIDENCIA AVANCE EN LA META PROYECTADA POR LO TANTO, SE SUGIERE TRAMITAR AJUSTE AL PLAN DE ACCIÓN"/>
    <x v="1"/>
    <m/>
  </r>
  <r>
    <s v="INFORMACIÓN_Y_COMUNICACIÓN"/>
    <s v="TRANSPARENCIA, ACCESO A LA INFORMACIÓN PÚBLICA Y LUCHA CONTRA LA CORRUPCIÓN"/>
    <s v="F. PROPENDER POR LA EXCELENCIA ADMINISTRATIVA Y FINANCIERA. "/>
    <x v="3"/>
    <x v="15"/>
    <x v="0"/>
    <s v="PLAN DE PARTICIPACIÓN CIUDADANA"/>
    <s v="NO APLICA"/>
    <x v="6"/>
    <x v="12"/>
    <s v="LAS DOS SEDES"/>
    <n v="86"/>
    <s v="RENDICIÓN DE CUENTAS"/>
    <s v="REALIZAR Y SOCIALIZAR EL INFORME DE GESTIÓN DE LA VIGENCIA 2019 "/>
    <n v="1"/>
    <n v="1"/>
    <s v="FACILITAR A LOS GRUPOS DE INTERÉS ESPACIOS EN DIFERENTES CANALES, QUE PERMITAN A LA ENTIDAD DAR A CONOCER SU GESTIÓN"/>
    <s v="* PREPARAR LA INFORMACIÓN SOBRE EL CUMPLIMIENTO DE METAS (PLAN DE ACCIÓN, POAI) DE LOS PROGRAMAS, PROYECTOS Y SERVICIOS IMPLEMENTADOS, CON SUS RESPECTIVOS INDICADORES, VERIFICANDO LA CALIDAD DE LA MISMA Y ASOCIÁNDOLA A LOS DIVERSOS GRUPOS POBLACIONALES BENEFICIADOS._x000a_* PREPARAR LA INFORMACIÓN SOBRE LA GESTIÓN (INFORMES DE GESTIÓN, METAS E INDICADORES DE GESTIÓN, INFORMES DE LOS ENTES DE CONTROL QUE VIGILAN A LA ENTIDAD) DE LOS PROGRAMAS, PROYECTOS Y SERVICIOS IMPLEMENTADOS, VERIFICANDO LA CALIDAD DE LA MISMA._x000a_* PREPARAR LA INFORMACIÓN SOBRE CONTRATACIÓN (PROCESOS CONTRACTUALES Y GESTIÓN CONTRACTUAL) ASOCIADA A LOS PROGRAMAS, PROYECTOS Y SERVICIOS IMPLEMENTADOS, VERIFICANDO LA CALIDAD DE LA MISMA Y A LOS DIVERSOS GRUPOS POBLACIONALES BENEFICIADOS."/>
    <d v="2020-01-01T00:00:00"/>
    <d v="2020-03-31T00:00:00"/>
    <s v="DOCUMENTO CON LAS ACTIVIDADES DE GESTIÓN REALIZADAS EN EL ICC, PUBLICADO EN LA PÁGINA WEB EN EL ESPACIO DE TRANSPARENCIA Y ACCESO A LA INFORMACIÓN PÚBLICA"/>
    <s v="NO HAY ACTIVIDADES PROGRAMADAS PARA ESTE TRIMESTRE"/>
    <s v="NO HAY ACTIVIDADES PROGRAMADAS PARA ESTE TRIMESTRE"/>
    <s v="NO HAY ACTIVIDADES PROGRAMADAS PARA ESTE TRIMESTRE"/>
    <s v="NO"/>
    <s v="NO"/>
    <s v="COORDINADOR(A) GRUPO DE PLANEACIÓN"/>
    <m/>
    <m/>
    <m/>
    <m/>
    <s v="DOCUMENTO CON LAS ACTIVIDADES DE GESTIÓN REALIZADAS EN EL ICC, PUBLICADO EN LA PÁGINA WEB EN EL ESPACIO DE TRANSPARENCIA Y ACCESO A LA INFORMACIÓN PÚBLICA"/>
    <s v="DOCUMENTO PUBLICADO EN EL ESPACIO DE TRANSPARENCIA EN EL NUMERAL 7.1 INFORMES DE GESTIÓN, EVALUACIÓN Y AUDITORÍA - E. INFORMES DE GESTIÓN"/>
    <n v="1"/>
    <n v="1"/>
    <s v="https://www.caroycuervo.gov.co/Transparencia/71-informes-de-gestion-evaluacion-y-auditoria#1"/>
    <s v="NO HAY OBSERVACIONES"/>
    <s v="EXTEMPORANEO"/>
    <s v="SATISFACTORIO"/>
    <s v="NO HAY ACTIVIDADES PROGRAMADAS PARA ESTE TRIMESTRE"/>
    <s v="NO APLICA"/>
    <n v="1"/>
    <s v="NO APLICA PARA ESTE BIMESTRE"/>
    <s v="NO HAY ACTIVIDADES PROGRAMADAS PARA ESTE TRIMESTRE"/>
    <x v="2"/>
    <m/>
  </r>
  <r>
    <s v="INFORMACIÓN_Y_COMUNICACIÓN"/>
    <s v="TRANSPARENCIA, ACCESO A LA INFORMACIÓN PÚBLICA Y LUCHA CONTRA LA CORRUPCIÓN"/>
    <s v="F. PROPENDER POR LA EXCELENCIA ADMINISTRATIVA Y FINANCIERA. "/>
    <x v="3"/>
    <x v="15"/>
    <x v="0"/>
    <s v="PLAN DE PARTICIPACIÓN CIUDADANA"/>
    <s v="NO APLICA"/>
    <x v="6"/>
    <x v="12"/>
    <s v="LAS DOS SEDES"/>
    <n v="87"/>
    <s v="RENDICIÓN DE CUENTAS"/>
    <s v="ACTUALIZAR Y SOCIALIZAR AUTODIAGNÓSTICO DE RENDICIÓN DE CUENTAS MIPG"/>
    <n v="1"/>
    <n v="1"/>
    <s v="FACILITAR A LOS GRUPOS DE INTERÉS ESPACIOS EN DIFERENTES CANALES, QUE PERMITAN A LA ENTIDAD DAR A CONOCER SU GESTIÓN"/>
    <s v="SOCIALIZAR AL INTERIOR DE LA ENTIDAD, LOS RESULTADOS DEL DIAGNÓSTICO DEL PROCESO DE RENDICIÓN DE CUENTAS INSTITUCIONAL."/>
    <d v="2020-01-01T00:00:00"/>
    <d v="2020-12-15T00:00:00"/>
    <s v="ENTREGABLES AJUSTADOS:_x000a__x000a_ANTERIOR:_x000a_Autodiagnóstico realizado de acuerdo con las características evaluadas a través del FURAG divulgado al interior de la entidad_x000a__x000a_ACTUAL:_x000a_AUTODIAGNÓSTICO REALIZADO DE ACUERDO CON LAS CARACTERÍSTICAS EVALUADAS A TRAVÉS DEL FURAG"/>
    <s v="ENTREGABLES AJUSTADOS:_x000a__x000a_ANTERIOR:_x000a_NO HAY ACTIVIDADES PROGRAMADAS PARA ESTE TRIMESTRE_x000a__x000a_ACTUAL:_x000a_DIVULGACIÓN DEL AUTODIAGNÓSTICO AL EQUIPO LÍDER DE RENDICIÓN DE CUENTAS"/>
    <s v="ENTREGABLES AJUSTADOS:_x000a__x000a_ANTERIOR:_x000a_NO HAY ACTIVIDADES PROGRAMADAS PARA ESTE TRIMESTRE_x000a__x000a_ACTUAL:_x000a_NO HAY ACTIVIDADES PROGRAMADAS PARA ESTE TRIMESTRE_x000a_"/>
    <s v="ENTREGABLES AJUSTADOS:_x000a__x000a_ANTERIOR:_x000a_NO HAY ACTIVIDADES PROGRAMADAS PARA ESTE TRIMESTRE_x000a__x000a_ACTUAL:_x000a_SOCIALIZACIÓN DEL INFORME DE LA ESTRATEGIA DE RENDICIÓN DE CUENTAS 2019-2020"/>
    <s v="NO"/>
    <s v="NO"/>
    <s v="COORDINADOR(A) GRUPO DE PLANEACIÓN"/>
    <m/>
    <m/>
    <m/>
    <m/>
    <s v="ENTREGABLES AJUSTADOS:_x000a__x000a_ANTERIOR:_x000a_Autodiagnóstico realizado de acuerdo con las características evaluadas a través del FURAG divulgado al interior de la entidad_x000a__x000a_ACTUAL:_x000a_AUTODIAGNÓSTICO REALIZADO DE ACUERDO CON LAS CARACTERÍSTICAS EVALUADAS A TRAVÉS DEL FURAG"/>
    <s v="SE REALIZÓ EL AUTODIAGNÓSTICO DE RENDICIÓN DE CUENTAS, SE DIVULGARÁ EN EL MES DE ABRIL"/>
    <n v="0.7"/>
    <n v="0.7"/>
    <s v="Documento de Autodiagnóstico anexo en la carpeta soporte de evidencias"/>
    <s v="SE DEBE PRIORIZAR EL CUMPLIMIENTO DE LAS ACTIVIDADES PLANEADAS EN EL SEGUNDO TRIMESTRE DE LA VIGENCIA"/>
    <s v="EXTEMPORANEO"/>
    <s v="ALERTA"/>
    <s v="ENTREGABLES AJUSTADOS:_x000a__x000a_ANTERIOR:_x000a_NO HAY ACTIVIDADES PROGRAMADAS PARA ESTE TRIMESTRE_x000a__x000a_ACTUAL:_x000a_DIVULGACIÓN DEL AUTODIAGNÓSTICO AL EQUIPO LÍDER DE RENDICIÓN DE CUENTAS"/>
    <n v="1"/>
    <n v="0.7"/>
    <s v="CARPETA META 87_x000a_SE REALIZÓ LA DIVULGACIÓN A LOS INTEGRANTES DEL EQUIPO LÍDER DE RENDICIÓN DE CUENTAS MEDIANTE CORREO ELECTRÓNICO EL 16 DE JUNIO DE 2020_x000a_-CORREO ENVIADO_x000a_-AUTODIAGNÓSTICO EN HERRAMIENTA DE MIPG"/>
    <s v="NO HAY OBSERVACIONES"/>
    <x v="0"/>
    <m/>
  </r>
  <r>
    <s v="INFORMACIÓN_Y_COMUNICACIÓN"/>
    <s v="TRANSPARENCIA, ACCESO A LA INFORMACIÓN PÚBLICA Y LUCHA CONTRA LA CORRUPCIÓN"/>
    <s v="F. PROPENDER POR LA EXCELENCIA ADMINISTRATIVA Y FINANCIERA. "/>
    <x v="3"/>
    <x v="15"/>
    <x v="0"/>
    <s v="PLAN DE PARTICIPACIÓN CIUDADANA"/>
    <s v="NO APLICA"/>
    <x v="6"/>
    <x v="12"/>
    <s v="LAS DOS SEDES"/>
    <n v="88"/>
    <s v="RENDICIÓN DE CUENTAS"/>
    <s v="REALIZAR ACCIONES DE INFORMACIÓN DIRIGIDA A:_x000a_* ESTUDIANTES DE LA ENTIDAD_x000a_* UN GRUPO DE INTERÉS MISIONAL "/>
    <n v="2"/>
    <n v="2"/>
    <s v="FACILITAR A LOS GRUPOS DE INTERÉS ESPACIOS EN DIFERENTES CANALES, QUE PERMITAN A LA ENTIDAD DAR A CONOCER SU GESTIÓN"/>
    <s v="IMPLEMENTAR DOS ACCIONES DE INFORMACIÓN"/>
    <d v="2020-04-01T00:00:00"/>
    <d v="2020-06-30T00:00:00"/>
    <s v="NO HAY ACTIVIDADES PROGRAMADAS PARA ESTE TRIMESTRE"/>
    <s v="DOS ACCIONES DE INFORMACIÓN IMPLEMENTADAS"/>
    <s v="NO HAY ACTIVIDADES PROGRAMADAS PARA ESTE TRIMESTRE"/>
    <s v="NO HAY ACTIVIDADES PROGRAMADAS PARA ESTE TRIMESTRE"/>
    <s v="NO"/>
    <s v="NO"/>
    <s v="COORDINADOR(A) GRUPO DE PLANEACIÓN"/>
    <m/>
    <m/>
    <m/>
    <m/>
    <s v="NO HAY ACTIVIDADES PROGRAMADAS PARA ESTE TRIMESTRE"/>
    <s v="NO HAY ACTIVIDADES PROGRAMADAS PARA ESTE TRIMESTRE"/>
    <n v="0"/>
    <n v="0"/>
    <s v="NO APLICA"/>
    <s v="NO APLICA PARA ESTE TRIMESTRE"/>
    <s v="EXTEMPORANEO"/>
    <s v="NO APLICA PARA ESTE TRIMESTRE"/>
    <s v="DOS ACCIONES DE INFORMACIÓN IMPLEMENTADAS"/>
    <n v="1"/>
    <n v="1"/>
    <s v="ACCIÓN DE INFORMACIÓN A ESTUDIANTES DE LA ENTIDAD_x000a_* Se divulgó la información para que los estudiantes conocieran las becas de proyectos editoriales independiente, emergentes y comunitarios_x000a_* Conozca estas becas de proyectos editoriales independiente, emergentes y comunitarios_x000a_Enlace: https://www.caroycuervo.gov.co/Noticias/722/_x000a__x000a__x000a_ACCIÓN DE INFORMACIÓN A UN GRUPO DE INTERÉS MISIONAL_x000a_* Se divulgó la información del I COLOQUIO DE LA MAESTRÍA EN ESTUDIOS EDITORIALES 2020_x000a_* I COLOQUIO DE LA MAESTRÍA EN ESTUDIOS EDITORIALES 2020_x000a_Enlace: https://www.caroycuervo.gov.co/Noticias/719/"/>
    <s v="NO HAY OBSERVACIONES"/>
    <x v="0"/>
    <m/>
  </r>
  <r>
    <s v="INFORMACIÓN_Y_COMUNICACIÓN"/>
    <s v="TRANSPARENCIA, ACCESO A LA INFORMACIÓN PÚBLICA Y LUCHA CONTRA LA CORRUPCIÓN"/>
    <s v="F. PROPENDER POR LA EXCELENCIA ADMINISTRATIVA Y FINANCIERA. "/>
    <x v="3"/>
    <x v="15"/>
    <x v="0"/>
    <s v="PLAN DE PARTICIPACIÓN CIUDADANA"/>
    <s v="NO APLICA"/>
    <x v="6"/>
    <x v="12"/>
    <s v="LAS DOS SEDES"/>
    <n v="89"/>
    <s v="RENDICIÓN DE CUENTAS"/>
    <s v="REVISAR LA PUBLICACIÓN DE CONTENIDOS EN EL ESPACIO DE TRANSPARENCIA DE ACUERDO A LOS LINEAMIENTOS DE LA LEY 1712 DE 2014"/>
    <n v="2"/>
    <n v="2"/>
    <s v="FACILITAR A LOS GRUPOS DE INTERÉS ESPACIOS EN DIFERENTES CANALES, QUE PERMITAN A LA ENTIDAD DAR A CONOCER SU GESTIÓN"/>
    <s v="* ACTUALIZAR LA PÁGINA WEB DE LA ENTIDAD CON LA INFORMACIÓN PREPARADA POR LA ENTIDAD."/>
    <d v="2020-07-01T00:00:00"/>
    <d v="2020-12-23T00:00:00"/>
    <s v="ENTREGABLES AJUSTADOS:_x000a__x000a_ANTERIOR:_x000a_NO HAY ACTIVIDADES PROGRAMADAS PARA ESTE TRIMESTRE_x000a__x000a_ACTUAL:_x000a_META RETIRADA"/>
    <s v="ENTREGABLES AJUSTADOS:_x000a__x000a_ANTERIOR:_x000a_1 REVISIÓN DE PUBLICACIÓN DE CONTENIDOS EN EL ESPACIO DE TRANSPARENCIA DE ACUERDO A LOS LINEAMIENTOS DE LA LEY 1712 DE 2014_x000a__x000a_ACTUAL:_x000a_META RETIRADA"/>
    <s v="ENTREGABLES AJUSTADOS:_x000a__x000a_ANTERIOR:_x000a_NO HAY ACTIVIDADES PROGRAMADAS PARA ESTE TRIMESTRE_x000a__x000a_ACTUAL:_x000a_META RETIRADA"/>
    <s v="ENTREGABLES AJUSTADOS:_x000a__x000a_ANTERIOR:_x000a_1 REVISIÓN DE PUBLICACIÓN DE CONTENIDOS EN EL ESPACIO DE TRANSPARENCIA DE ACUERDO A LOS LINEAMIENTOS DE LA LEY 1712 DE 2014_x000a__x000a_ACTUAL:_x000a_META RETIRADA"/>
    <s v="NO"/>
    <s v="NO"/>
    <s v="COORDINADOR(A) GRUPO DE PLANEACIÓN"/>
    <m/>
    <m/>
    <m/>
    <m/>
    <s v="ENTREGABLES AJUSTADOS:_x000a__x000a_ANTERIOR:_x000a_NO HAY ACTIVIDADES PROGRAMADAS PARA ESTE TRIMESTRE_x000a__x000a_ACTUAL:_x000a_META RETIRADA"/>
    <s v="NO HAY ACTIVIDADES PROGRAMADAS PARA ESTE TRIMESTRE"/>
    <n v="0"/>
    <n v="0"/>
    <s v="NO APLICA"/>
    <s v="NO APLICA PARA ESTE TRIMESTRE"/>
    <s v="EXTEMPORANEO"/>
    <s v="NO APLICA PARA ESTE TRIMESTRE"/>
    <s v="ENTREGABLES AJUSTADOS:_x000a__x000a_ANTERIOR:_x000a_1 REVISIÓN DE PUBLICACIÓN DE CONTENIDOS EN EL ESPACIO DE TRANSPARENCIA DE ACUERDO A LOS LINEAMIENTOS DE LA LEY 1712 DE 2014_x000a__x000a_ACTUAL:_x000a_META RETIRADA"/>
    <s v="META RETIRADA"/>
    <s v="META RETIRADA"/>
    <s v="META RETIRADA"/>
    <s v="META RETIRADA"/>
    <x v="3"/>
    <m/>
  </r>
  <r>
    <s v="INFORMACIÓN_Y_COMUNICACIÓN"/>
    <s v="TRANSPARENCIA, ACCESO A LA INFORMACIÓN PÚBLICA Y LUCHA CONTRA LA CORRUPCIÓN"/>
    <s v="F. PROPENDER POR LA EXCELENCIA ADMINISTRATIVA Y FINANCIERA. "/>
    <x v="3"/>
    <x v="15"/>
    <x v="0"/>
    <s v="PLAN DE PARTICIPACIÓN CIUDADANA"/>
    <s v="NO APLICA"/>
    <x v="6"/>
    <x v="12"/>
    <s v="LAS DOS SEDES"/>
    <n v="90"/>
    <s v="RENDICIÓN DE CUENTAS"/>
    <s v="GENERAR PIEZAS COMUNICATIVAS PARA PUBLICAR INFORMACIÓN DE LA GESTIÓN MISIONAL A TRAVÉS DE REDES SOCIALES, PÁGINA WEB Y MICROSITIO"/>
    <n v="6"/>
    <n v="4"/>
    <s v="FACILITAR A LOS GRUPOS DE INTERÉS ESPACIOS EN DIFERENTES CANALES, QUE PERMITAN A LA ENTIDAD DAR A CONOCER SU GESTIÓN"/>
    <s v="IMPLEMENTAR LOS CANALES Y MECANISMOS VIRTUALES QUE COMPLEMENTARÁN LAS ACCIONES DE DIÁLOGO DEFINIDAS PARA LA RENDICIÓN DE CUENTAS SOBRE TEMAS ESPECÍFICOS Y PARA LOS TEMAS GENERALES."/>
    <d v="2020-01-01T00:00:00"/>
    <d v="2020-12-20T00:00:00"/>
    <s v="NO HAY ACTIVIDADES PROGRAMADAS PARA ESTE TRIMESTRE"/>
    <s v="2"/>
    <s v="2"/>
    <s v="2"/>
    <s v="NO"/>
    <s v="NO"/>
    <s v="COORDINADOR(A) GRUPO DE PLANEACIÓN"/>
    <m/>
    <m/>
    <m/>
    <m/>
    <s v="NO HAY ACTIVIDADES PROGRAMADAS PARA ESTE TRIMESTRE"/>
    <s v="NO HAY ACTIVIDADES PROGRAMADAS PARA ESTE TRIMESTRE"/>
    <n v="0"/>
    <n v="0"/>
    <s v="NO APLICA"/>
    <s v="NO APLICA PARA ESTE TRIMESTRE"/>
    <s v="EXTEMPORANEO"/>
    <s v="NO APLICA PARA ESTE TRIMESTRE"/>
    <s v="2"/>
    <n v="1"/>
    <n v="0.66"/>
    <s v="Pieza de divulgación para informar sobre los cuadros que en la actualidad están en la sala de Yerbabuena y que son parte de las colecciones del ICC._x000a_https://www.facebook.com/InstitutoCaroyCuervoColombia/photos/a.10151478205961671/10157004238981671/?type=3_x000a__x000a_Pieza en colaboración con otras instituciones académicas con el fin de divulgar la trayectoria vital de Manuel Zapata Olivella, del cual el ICC, ha realizado publicaciones. _x000a_https://www.facebook.com/InstitutoCaroyCuervoColombia/videos/916888628733852"/>
    <s v="NO HAY OBSERVACIONES"/>
    <x v="0"/>
    <m/>
  </r>
  <r>
    <s v="INFORMACIÓN_Y_COMUNICACIÓN"/>
    <s v="TRANSPARENCIA, ACCESO A LA INFORMACIÓN PÚBLICA Y LUCHA CONTRA LA CORRUPCIÓN"/>
    <s v="F. PROPENDER POR LA EXCELENCIA ADMINISTRATIVA Y FINANCIERA. "/>
    <x v="3"/>
    <x v="15"/>
    <x v="0"/>
    <s v="PLAN DE PARTICIPACIÓN CIUDADANA"/>
    <s v="NO APLICA"/>
    <x v="6"/>
    <x v="13"/>
    <s v="LAS DOS SEDES"/>
    <n v="91"/>
    <s v="RENDICIÓN DE CUENTAS"/>
    <s v="SUSCRIBIR PLAN DE MEJORAMIENTO, CON LOS RESULTADOS DE LA EVALUACIÓN DE LA RENDICIÓN DE CUENTAS"/>
    <n v="1"/>
    <n v="0"/>
    <s v="FACILITAR A LOS GRUPOS DE INTERÉS ESPACIOS EN DIFERENTES CANALES, QUE PERMITAN A LA ENTIDAD DAR A CONOCER SU GESTIÓN"/>
    <s v="PREPARAR LA INFORMACIÓN SOBRE ACCIONES DE MEJORAMIENTO DE LA ENTIDAD (PLANES DE MEJORA) ASOCIADOS A LA GESTIÓN REALIZADA, VERIFICANDO LA CALIDAD DE LA MISMA._x000a_* FORMULAR, PREVIA EVALUACIÓN POR PARTE DE LOS RESPONSABLES, PLANES DE MEJORAMIENTO A LA GESTIÓN INSTITUCIONAL A PARTIR DE LAS OBSERVACIONES, PROPUESTAS Y RECOMENDACIONES CIUDADANAS."/>
    <d v="2020-10-10T00:00:00"/>
    <d v="2020-12-23T00:00:00"/>
    <s v="NO HAY ACTIVIDADES PROGRAMADAS PARA ESTE TRIMESTRE"/>
    <s v="NO HAY ACTIVIDADES PROGRAMADAS PARA ESTE TRIMESTRE"/>
    <s v="NO HAY ACTIVIDADES PROGRAMADAS PARA ESTE TRIMESTRE"/>
    <s v="PLAN DE MEJORAMIENTO SUSCRITO, CON LOS RESULTADOS DE LA EVALUACIÓN DE LA RENDICIÓN DE CUENTAS"/>
    <s v="NO"/>
    <s v="NO"/>
    <s v="COORDINADOR(A) GRUPO DE PLANEACIÓN"/>
    <n v="110086400"/>
    <n v="0"/>
    <n v="0"/>
    <n v="110086400"/>
    <s v="NO HAY ACTIVIDADES PROGRAMADAS PARA ESTE TRIMESTRE"/>
    <s v="NO HAY ACTIVIDADES PROGRAMADAS PARA ESTE TRIMESTRE"/>
    <n v="0"/>
    <n v="0"/>
    <s v="NO APLICA"/>
    <s v="NO APLICA PARA ESTE TRIMESTRE"/>
    <s v="EXTEMPORANEO"/>
    <s v="NO APLICA PARA ESTE TRIMESTRE"/>
    <s v="NO HAY ACTIVIDADES PROGRAMADAS PARA ESTE TRIMESTRE"/>
    <s v="NO APLICA"/>
    <n v="0"/>
    <s v="NO APLICA PARA ESTE BIMESTRE"/>
    <s v="NO HAY ACTIVIDADES PROGRAMADAS PARA ESTE TRIMESTRE"/>
    <x v="2"/>
    <m/>
  </r>
  <r>
    <s v="INFORMACIÓN_Y_COMUNICACIÓN"/>
    <s v="TRANSPARENCIA, ACCESO A LA INFORMACIÓN PÚBLICA Y LUCHA CONTRA LA CORRUPCIÓN"/>
    <s v="F. PROPENDER POR LA EXCELENCIA ADMINISTRATIVA Y FINANCIERA. "/>
    <x v="3"/>
    <x v="15"/>
    <x v="0"/>
    <s v="PLAN DE PARTICIPACIÓN CIUDADANA"/>
    <s v="NO APLICA"/>
    <x v="6"/>
    <x v="13"/>
    <s v="LAS DOS SEDES"/>
    <n v="92"/>
    <s v="RENDICIÓN DE CUENTAS"/>
    <s v="_x000a_ESTANDARIZAR  FORMATOS  INTERNOS DE REPORTE DE INFORMACIÓN PARA LA RENDICIÓN DE CUENTAS."/>
    <n v="2"/>
    <n v="0"/>
    <s v="FACILITAR A LOS GRUPOS DE INTERÉS ESPACIOS EN DIFERENTES CANALES, QUE PERMITAN A LA ENTIDAD DAR A CONOCER SU GESTIÓN"/>
    <s v="* ESTANDARIZAR   FORMATOS  INTERNOS DE REPORTE DE  LAS ACTIVIDADES DE RENDICIÓN DE CUENTAS QUE SE REALIZARÁN EN TODA LA ENTIDAD QUE COMO MÍNIMO CONTENGA: ACTIVIDADES REALIZADAS, GRUPOS DE VALOR INVOLUCRADOS, APORTES, RESULTADOS, OBSERVACIONES, PROPUESTAS Y RECOMENDACIONES CIUDADANAS._x000a_* DILIGENCIAR EL FORMATO INTERNO DE REPORTE DEFINIDO CON LOS RESULTADOS OBTENIDOS EN EL EJERCICIO, Y ENTREGARLO AL ÁREA DE PLANEACIÓN."/>
    <d v="2020-10-10T00:00:00"/>
    <d v="2020-12-23T00:00:00"/>
    <s v="NO HAY ACTIVIDADES PROGRAMADAS PARA ESTE TRIMESTRE"/>
    <s v="NO HAY ACTIVIDADES PROGRAMADAS PARA ESTE TRIMESTRE"/>
    <s v="NO HAY ACTIVIDADES PROGRAMADAS PARA ESTE TRIMESTRE"/>
    <s v="FORMATOS  INTERNOS DE REPORTE DE INFORMACIÓN PARA LA RENDICIÓN DE CUENTAS ESTANDARIZADOS PARA LA SUBDIRECCIÓN ACADEMICA Y SUBDIRECCIÓN ADMINISTRATIVA"/>
    <s v="NO"/>
    <s v="NO"/>
    <s v="COORDINADOR(A) GRUPO DE PLANEACIÓN"/>
    <m/>
    <m/>
    <m/>
    <m/>
    <s v="NO HAY ACTIVIDADES PROGRAMADAS PARA ESTE TRIMESTRE"/>
    <s v="NO HAY ACTIVIDADES PROGRAMADAS PARA ESTE TRIMESTRE"/>
    <n v="0"/>
    <n v="0"/>
    <s v="NO APLICA"/>
    <s v="NO APLICA PARA ESTE TRIMESTRE"/>
    <s v="EXTEMPORANEO"/>
    <s v="NO APLICA PARA ESTE TRIMESTRE"/>
    <s v="NO HAY ACTIVIDADES PROGRAMADAS PARA ESTE TRIMESTRE"/>
    <s v="NO APLICA"/>
    <n v="0"/>
    <s v="NO APLICA PARA ESTE BIMESTRE"/>
    <s v="NO HAY ACTIVIDADES PROGRAMADAS PARA ESTE TRIMESTRE"/>
    <x v="2"/>
    <m/>
  </r>
  <r>
    <s v="INFORMACIÓN_Y_COMUNICACIÓN"/>
    <s v="TRANSPARENCIA, ACCESO A LA INFORMACIÓN PÚBLICA Y LUCHA CONTRA LA CORRUPCIÓN"/>
    <s v="F. PROPENDER POR LA EXCELENCIA ADMINISTRATIVA Y FINANCIERA. "/>
    <x v="3"/>
    <x v="15"/>
    <x v="0"/>
    <s v="PLAN DE PARTICIPACIÓN CIUDADANA"/>
    <s v="NO APLICA"/>
    <x v="6"/>
    <x v="13"/>
    <s v="LAS DOS SEDES"/>
    <n v="93"/>
    <s v="RENDICIÓN DE CUENTAS"/>
    <s v="SOCIALIZAR  LA EVALUACIÓN DE LA ESTRATEGIA DE RENDICIÓN DE CUENTAS"/>
    <n v="1"/>
    <n v="1"/>
    <s v="FOMENTAR INTERACCIÓN ENTRE EL ICC Y LOS CIUDADANOS"/>
    <s v="* ANALIZAR LAS EVALUACIONES, RECOMENDACIONES U OBJECIONES RECIBIDAS EN EL ESPACIO DE DIÁLOGO PARA LA RENDICIÓN DE CUENTAS._x000a_* ANALIZAR LOS RESULTADOS OBTENIDOS EN LA IMPLEMENTACIÓN DE LA ESTRATEGIA DE RENDICIÓN DE CUENTAS, CON BASE EN LA CONSOLIDACIÓN DE LOS FORMATOS INTERNOS DE REPORTE APORTADOS POR LAS ÁREAS MISIONALES Y DE APOYO, PARA:_x000a_1. IDENTIFICAR EL NÚMERO DE ESPACIOS DE DIÁLOGO EN LOS QUE SE RINDIÓ CUENTAS_x000a_2. GRUPOS DE VALOR INVOLUCRADOS_x000a_3. FASES DEL CICLO SOBRE LOS QUE SE RINDIÓ CUENTAS._x000a_4. EVALUACIÓN Y RECOMENDACIONES DE CADA ESPACIO DE RENDICIÓN DE CUENTAS._x000a_* PUBLICAR  LOS RESULTADOS DE LA RENDICIÓN DE CUENTAS CLASIFICANDO POR CATEGORÍAS, LAS OBSERVACIONES Y COMENTARIOS DE LOS CIUDADANOS, LOS GRUPOS DE VALOR Y ORGANISMOS DE CONTROL, LOS CUALES DEBERÁN SER VISIBILIZADOS DE FORMA MASIVA Y MEDIANTE EL MECANISMO QUE EMPLEÓ PARA CONVOCAR A LOS GRUPOS DE VALOR QUE PARTICIPARON._x000a_* EVALUAR Y VERIFICAR LOS RESULTADOS DE LA IMPLEMENTACIÓN DE LA ESTRATEGIA DE RENDICIÓN DE CUENTAS, VALORANDO EL CUMPLIMIENTO DE LAS METAS DEFINIDAS FRENTE AL RETO Y OBJETIVOS DE LA ESTRATEGIA._x000a_* EVALUAR Y VERIFICAR POR PARTE DE LA OFICINA DE CONTROL INTERNO QUE SE GARANTICEN LOS MECANISMOS DE PARTICIPACIÓN CIUDADANA EN LA RENDICIÓN DE CUENTAS. "/>
    <d v="2020-10-10T00:00:00"/>
    <d v="2020-12-23T00:00:00"/>
    <s v="NO HAY ACTIVIDADES PROGRAMADAS PARA ESTE TRIMESTRE"/>
    <s v="NO HAY ACTIVIDADES PROGRAMADAS PARA ESTE TRIMESTRE"/>
    <s v="NO HAY ACTIVIDADES PROGRAMADAS PARA ESTE TRIMESTRE"/>
    <s v="EVALUACIÓN SOCIALIZADA DE LA ESTRATEGIA DE RENDICIÓN DE CUENTAS"/>
    <s v="NO"/>
    <s v="NO"/>
    <s v="COORDINADOR(A) GRUPO DE PLANEACIÓN"/>
    <m/>
    <m/>
    <m/>
    <m/>
    <s v="NO HAY ACTIVIDADES PROGRAMADAS PARA ESTE TRIMESTRE"/>
    <s v="NO HAY ACTIVIDADES PROGRAMADAS PARA ESTE TRIMESTRE"/>
    <n v="0"/>
    <n v="0"/>
    <s v="NO APLICA"/>
    <s v="NO APLICA PARA ESTE TRIMESTRE"/>
    <s v="EXTEMPORANEO"/>
    <s v="NO APLICA PARA ESTE TRIMESTRE"/>
    <s v="NO HAY ACTIVIDADES PROGRAMADAS PARA ESTE TRIMESTRE"/>
    <s v="NO APLICA"/>
    <n v="0"/>
    <s v="NO APLICA PARA ESTE BIMESTRE"/>
    <s v="NO HAY ACTIVIDADES PROGRAMADAS PARA ESTE TRIMESTRE"/>
    <x v="2"/>
    <m/>
  </r>
  <r>
    <s v="INFORMACIÓN_Y_COMUNICACIÓN"/>
    <s v="TRANSPARENCIA, ACCESO A LA INFORMACIÓN PÚBLICA Y LUCHA CONTRA LA CORRUPCIÓN"/>
    <s v="F. PROPENDER POR LA EXCELENCIA ADMINISTRATIVA Y FINANCIERA. "/>
    <x v="3"/>
    <x v="15"/>
    <x v="0"/>
    <s v="PLAN DE PARTICIPACIÓN CIUDADANA"/>
    <s v="NO APLICA"/>
    <x v="6"/>
    <x v="14"/>
    <s v="LAS DOS SEDES"/>
    <n v="94"/>
    <s v="RENDICIÓN DE CUENTAS"/>
    <s v="DIVULGAR ESTRATEGIA DE RENDICION DE CUENTAS PARA CONSULTA A LA CIUDADANÍA PARA LA RECOLECCION DE COMENTARIOS, AJUSTES Y SUGERENCIAS SOBRE LA MISMA."/>
    <n v="1"/>
    <n v="1"/>
    <s v="FOMENTAR INTERACCIÓN ENTRE EL ICC Y LOS CIUDADANOS"/>
    <s v="VALIDAR CON LOS GRUPOS DE INTERÉS LA ESTRATEGIA DE RENDICIÓN DE CUENTAS. "/>
    <d v="2020-01-15T00:00:00"/>
    <d v="2020-03-31T00:00:00"/>
    <s v="ESTRATEGIA VALIDADA CON LA CIUDADANÍA"/>
    <s v="NO HAY ACTIVIDADES PROGRAMADAS PARA ESTE TRIMESTRE"/>
    <s v="NO HAY ACTIVIDADES PROGRAMADAS PARA ESTE TRIMESTRE"/>
    <s v="NO HAY ACTIVIDADES PROGRAMADAS PARA ESTE TRIMESTRE"/>
    <s v="NO"/>
    <s v="NO"/>
    <s v="COORDINADOR(A) GRUPO DE PLANEACIÓN"/>
    <m/>
    <m/>
    <m/>
    <m/>
    <s v="ESTRATEGIA VALIDADA CON LA CIUDADANÍA"/>
    <s v="LA PROPUESTA DE LA ESTRATEGIA DE RENDICIÓN DE CUENTAS SE DIVULGÓ POR COMUNICACIÓN INTERNA, INTRANET Y PÁGINA WEB EL DÍA 23 DE MARZO PARA LOS COMENTARIOS DE LA CIUDADANÍA"/>
    <n v="1"/>
    <n v="1"/>
    <s v="Documento con pantallazos anexo en la carpeta soporte de evidencias"/>
    <s v="NO HAY OBSERVACIONES"/>
    <s v="EXTEMPORANEO"/>
    <s v="SATISFACTORIO"/>
    <s v="NO HAY ACTIVIDADES PROGRAMADAS PARA ESTE TRIMESTRE"/>
    <s v="NO APLICA"/>
    <n v="1"/>
    <s v="NO APLICA PARA ESTE BIMESTRE"/>
    <s v="NO HAY ACTIVIDADES PROGRAMADAS PARA ESTE TRIMESTRE"/>
    <x v="2"/>
    <m/>
  </r>
  <r>
    <s v="INFORMACIÓN_Y_COMUNICACIÓN"/>
    <s v="TRANSPARENCIA, ACCESO A LA INFORMACIÓN PÚBLICA Y LUCHA CONTRA LA CORRUPCIÓN"/>
    <s v="F. PROPENDER POR LA EXCELENCIA ADMINISTRATIVA Y FINANCIERA. "/>
    <x v="3"/>
    <x v="15"/>
    <x v="0"/>
    <s v="PLAN DE PARTICIPACIÓN CIUDADANA"/>
    <s v="NO APLICA"/>
    <x v="6"/>
    <x v="14"/>
    <s v="LAS DOS SEDES"/>
    <n v="95"/>
    <s v="RENDICIÓN DE CUENTAS"/>
    <s v="IMPLEMENTAR ACCIONES DE DIÁLOGO"/>
    <n v="2"/>
    <n v="2"/>
    <s v="IMPULSAR EL DIÁLOGO Y LA PARTICIPACIÓN DE LA CIUDADANÍA Y GRUPOS DE INTERÉS SOBRE LAS ACTIVIDADES ADELANTADAS POR EL ICC"/>
    <s v="REALIZAR ACCIONES DE DIÁLOGO DIRIGIDA A:_x000a_* LA CIUDADANÍA_x000a_* GRUPOS DE INTERÉS MISIONAL"/>
    <d v="2020-01-15T00:00:00"/>
    <d v="2020-06-30T00:00:00"/>
    <s v="NO HAY ACTIVIDADES PROGRAMADAS PARA ESTE TRIMESTRE"/>
    <s v="DOS ACCIONES DE DIÁLOGO IMPLEMENTADAS"/>
    <s v="NO HAY ACTIVIDADES PROGRAMADAS PARA ESTE TRIMESTRE"/>
    <s v="NO HAY ACTIVIDADES PROGRAMADAS PARA ESTE TRIMESTRE"/>
    <s v="NO"/>
    <s v="NO"/>
    <s v="COORDINADOR(A) GRUPO DE PLANEACIÓN"/>
    <m/>
    <m/>
    <m/>
    <m/>
    <s v="NO HAY ACTIVIDADES PROGRAMADAS PARA ESTE TRIMESTRE"/>
    <s v="NO HAY ACTIVIDADES PROGRAMADAS PARA ESTE TRIMESTRE"/>
    <n v="0"/>
    <n v="0"/>
    <s v="NO APLICA"/>
    <s v="NO APLICA PARA ESTE TRIMESTRE"/>
    <s v="EXTEMPORANEO"/>
    <s v="NO APLICA PARA ESTE TRIMESTRE"/>
    <s v="DOS ACCIONES DE DIÁLOGO IMPLEMENTADAS"/>
    <n v="1"/>
    <n v="1"/>
    <s v="Empeliculados: cine en la clase de español como lengua extranjera y segunda lengua (2020): Se realizó la presentación del libro  EMPELICULADOS en el cual contamos con asistentes los cuales realizaron intervenciones y preguntas dentro del evento._x000a_ Enlace descripción: https://www.caroycuervo.gov.co/Eventos/369/_x000a_Enlace evento: https://www.youtube.com/watch?v=UldzdcYimHs_x000a__x000a__x000a_Celebración virtual Día del Idioma Español - Instituto Caro y Cuervo: con el fin de unirse a la celebración del Día del Idioma Español se organizó una variada programación virtual a través de la plataforma Zoom, en el cual tuvo asistentes tanto por Facebook como por la plataforma y participaron con sus preguntas e intervenciones._x000a_Día del Idioma Español: Enlace :https://www.caroycuervo.gov.co/Noticias/711/"/>
    <s v="NO HAY OBSERVACIONES"/>
    <x v="0"/>
    <m/>
  </r>
  <r>
    <s v="INFORMACIÓN_Y_COMUNICACIÓN"/>
    <s v="TRANSPARENCIA, ACCESO A LA INFORMACIÓN PÚBLICA Y LUCHA CONTRA LA CORRUPCIÓN"/>
    <s v="F. PROPENDER POR LA EXCELENCIA ADMINISTRATIVA Y FINANCIERA. "/>
    <x v="3"/>
    <x v="15"/>
    <x v="0"/>
    <s v="PLAN DE PARTICIPACIÓN CIUDADANA"/>
    <s v="NO APLICA"/>
    <x v="6"/>
    <x v="14"/>
    <s v="LAS DOS SEDES"/>
    <n v="96"/>
    <s v="RENDICIÓN DE CUENTAS"/>
    <s v="REALIZAR SONDEO PARA LA PROMOCIÓN DE LA PARTICIPACIÓN EN EL PROCESO DE RENDICION DE CUENTAS PUBLICADO "/>
    <n v="1"/>
    <n v="1"/>
    <s v="IMPULSAR EL DIÁLOGO Y LA PARTICIPACIÓN DE LA CIUDADANÍA Y GRUPOS DE INTERÉS SOBRE LAS ACTIVIDADES ADELANTADAS POR EL ICC"/>
    <s v="* PREPARAR LA INFORMACIÓN CON BASE EN LOS TEMAS DE INTERÉS PRIORIZADOS POR LA CIUDADANA Y GRUPOS DE VALOR EN LA CONSULTA REALIZADA._x000a_* DISPONER DE MECANISMOS PARA QUE LOS GRUPOS DE INTERÉS COLABOREN  EN LA GENERACIÓN, ANÁLISIS Y DIVULGACIÓN DE LA INFORMACIÓN PARA LA RENDICIÓN DE CUENTAS._x000a_* ASEGURAR EL SUMINISTRO Y ACCESO DE INFORMACIÓN DE FORMA PREVIA  A LOS CIUDADANOS Y GRUPOS DE VALOR  CONVOCADOS, CON RELACIÓN A LOS TEMAS A TRATAR EN LOS EJERCICIOS DE RENDICIÓN DE CUENTAS DEFINIDOS."/>
    <d v="2020-01-15T00:00:00"/>
    <d v="2020-06-30T00:00:00"/>
    <s v="NO HAY ACTIVIDADES PROGRAMADAS PARA ESTE TRIMESTRE"/>
    <s v="SONDEO PARA LA PROMOCIÓN DE LA PARTICIPACIÓN EN EL PROCESO DE RENDICIÓN DE CUENTAS PUBLICADO "/>
    <s v="NO HAY ACTIVIDADES PROGRAMADAS PARA ESTE TRIMESTRE"/>
    <s v="NO HAY ACTIVIDADES PROGRAMADAS PARA ESTE TRIMESTRE"/>
    <s v="NO"/>
    <s v="NO"/>
    <s v="COORDINADOR(A) GRUPO DE PLANEACIÓN"/>
    <m/>
    <m/>
    <m/>
    <m/>
    <s v="NO HAY ACTIVIDADES PROGRAMADAS PARA ESTE TRIMESTRE"/>
    <s v="NO HAY ACTIVIDADES PROGRAMADAS PARA ESTE TRIMESTRE"/>
    <n v="0"/>
    <n v="0"/>
    <s v="NO APLICA"/>
    <s v="NO APLICA PARA ESTE TRIMESTRE"/>
    <s v="EXTEMPORANEO"/>
    <s v="NO APLICA PARA ESTE TRIMESTRE"/>
    <s v="SONDEO PARA LA PROMOCIÓN DE LA PARTICIPACIÓN EN EL PROCESO DE RENDICIÓN DE CUENTAS PUBLICADO "/>
    <n v="0.5"/>
    <n v="0.5"/>
    <s v="CARPETA META 96_x000a_Se proyectó sondeo para su respectiva publicación en el mes de julio. Borrador documento de sondeo para difundir por redes sociales y redes internas"/>
    <s v="NO SE EVIDENCIA AVANCE TOTAL, NI MAYOR A UN 80% EN LA META PROYECTADA POR LO TANTO, SE SUGIERE TRAMITAR AJUSTE AL PLAN DE ACCIÓN"/>
    <x v="1"/>
    <m/>
  </r>
  <r>
    <s v="INFORMACIÓN_Y_COMUNICACIÓN"/>
    <s v="TRANSPARENCIA, ACCESO A LA INFORMACIÓN PÚBLICA Y LUCHA CONTRA LA CORRUPCIÓN"/>
    <s v="F. PROPENDER POR LA EXCELENCIA ADMINISTRATIVA Y FINANCIERA. "/>
    <x v="3"/>
    <x v="15"/>
    <x v="0"/>
    <s v="PLAN DE PARTICIPACIÓN CIUDADANA"/>
    <s v="NO APLICA"/>
    <x v="6"/>
    <x v="13"/>
    <s v="LAS DOS SEDES"/>
    <n v="97"/>
    <s v="RENDICIÓN DE CUENTAS"/>
    <s v="DISEÑAR METODOLOGÍA DE PARTICIPACIÓN EN LOS ESPACIOS DE RENDICIÓN DE CUENTAS "/>
    <n v="1"/>
    <s v="NO APLICA"/>
    <s v="_x000a_IMPULSAR EL DIÁLOGO Y LA PARTICIPACIÓN DE LA CIUDADANÍA Y GRUPOS DE INTERÉS SOBRE LAS ACTIVIDADES ADELANTADAS POR EL ICC_x000a_SE PROPONEN METAS QUE BUSCAN LA ADOPCIÓN DE UN PROCESO TRANSVERSAL PERMANENTE DE INTERACCIÓN ENTRE SERVIDORES PÚBLICOS —ENTIDADES— CIUDADANOS Y LOS ACTORES INTERESADOS EN LA GESTIÓN DE LOS PRIMEROS Y_x000a_SUS RESULTADOS. ASÍ MISMO, BUSCA LA TRANSPARENCIA DE LA GESTIÓN DE LA ADMINISTRACIÓN PÚBLICA PARA LOGRAR LA ADOPCIÓN DE LOS PRINCIPIOS DE BUEN GOBIERNO. "/>
    <s v="* EFECTUAR LA PUBLICIDAD SOBRE LA METODOLOGÍA DE PARTICIPACIÓN EN LOS ESPACIOS DE RENDICIÓN DE CUENTAS DEFINIDOS_x000a_* DISEÑAR LA METODOLOGÍA DE DIÁLOGO PARA CADA EVENTO DE RENDICIÓN DE CUENTAS QUE GARANTICE LA INTERVENCIÓN DE CIUDADANOS Y GRUPOS DE INTERÉS CON SU EVALUACIÓN Y PROPUESTAS A LAS MEJORAS DE LA GESTIÓN._x000a_DISEÑAR LA METODOLOGÍA DE DIÁLOGO LAS ACTIVIDADES DE RENDICIÓN DE CUENTAS, GARANTIZANDO MOMENTOS DE INTERVENCIÓN DE CIUDADANOS Y GRUPOS DE INTERÉS CON SU EVALUACIÓN Y PROPUESTAS"/>
    <d v="2020-02-03T00:00:00"/>
    <d v="2020-07-31T00:00:00"/>
    <s v="TALLER DE CONSTRUCCIÓN DE METODOLOGÍA_x000a_"/>
    <s v="BORRADOR DEL DOCUMENTO"/>
    <s v="DOCUMENTO PRESENTADO PARA APROBACIÓN"/>
    <s v="NO HAY ACTIVIDADES PROGRAMADAS PARA ESTE TRIMESTRE"/>
    <s v="NO"/>
    <s v="SI "/>
    <s v="COORDINADOR(A) GRUPO DE PLANEACIÓN"/>
    <m/>
    <m/>
    <m/>
    <m/>
    <s v="TALLER DE CONSTRUCCIÓN DE METODOLOGÍA_x000a_"/>
    <s v="SE DISEÑÓ EL TALLER EN RENDICIÓN DE CUENTAS Y LA PROYECCIÓN DE METODOLOGÍA DE RENDICIÓN DE CUENTAS"/>
    <n v="0.7"/>
    <n v="0.23"/>
    <s v="Documentos con actividad de taller y metodología rendición de cuentas, anexo en la carpeta soporte de evidencias"/>
    <s v="SE DEBE PRIORIZAR EL CUMPLIMIENTO DE LAS ACTIVIDADES PLANEADAS EN EL SEGUNDO TRIMESTRE DE LA VIGENCIA"/>
    <s v="EXTEMPORANEO"/>
    <s v="ALERTA"/>
    <s v="BORRADOR DEL DOCUMENTO"/>
    <n v="1"/>
    <n v="0.66"/>
    <s v="CARPETA META 97_x000a_1. Se realizó un taller con el equipo de rendición de cuentas con el fin de identificar el reto general de la rendición de cuentas al interior del ICC y un taller con el fin de identificar actores internos y externos dentro de las áreas que participan._x000a__x000a_2. Se proyecta documento borrador de metodología _x000a__x000a_3. Se proyecta una plantilla con el fin de realizar el informe de gestión por medio de la participación institucional. "/>
    <s v="NO HAY OBSERVACIONES"/>
    <x v="0"/>
    <m/>
  </r>
  <r>
    <s v="INFORMACIÓN_Y_COMUNICACIÓN"/>
    <s v="TRANSPARENCIA, ACCESO A LA INFORMACIÓN PÚBLICA Y LUCHA CONTRA LA CORRUPCIÓN"/>
    <s v="F. PROPENDER POR LA EXCELENCIA ADMINISTRATIVA Y FINANCIERA. "/>
    <x v="3"/>
    <x v="14"/>
    <x v="0"/>
    <s v="PLAN DE PARTICIPACIÓN CIUDADANA"/>
    <s v="NO APLICA"/>
    <x v="2"/>
    <x v="15"/>
    <s v="LAS DOS SEDES"/>
    <n v="98"/>
    <s v="GESTIÓN JURÍDICA"/>
    <s v="ACTUALIZAR RESOLUCIÓN DE COSTOS DE REPRODUCCIÓN DE INFORMACIÓN "/>
    <n v="1"/>
    <n v="1"/>
    <s v="ACTUALIZAR RESOLUCIÓN DE COSTOS DE REPRODUCCIÓN DE INFORMACIÓN  AJUSTANDO EL VALOR POR CADA COPIA, NÚMERO DE COPIAS GRATUITAS E INFORMACIÓN DIGITAL"/>
    <s v="ELABORACIÓN, APROBACIÓN PUBLICACIÓN DE LA RESOLUCIÓN"/>
    <d v="2020-02-01T00:00:00"/>
    <d v="2020-02-28T00:00:00"/>
    <s v="RESOLUCIÓN ACTUALIZADA, APROBADA Y PUBLICADA"/>
    <s v="NO HAY ACTIVIDADES PROGRAMADAS PARA ESTE TRIMESTRE"/>
    <s v="NO HAY ACTIVIDADES PROGRAMADAS PARA ESTE TRIMESTRE"/>
    <s v="NO HAY ACTIVIDADES PROGRAMADAS PARA ESTE TRIMESTRE"/>
    <s v="NO"/>
    <s v="NO"/>
    <s v="ASESOR JURÍDICO EXTERNO"/>
    <n v="0"/>
    <n v="0"/>
    <n v="0"/>
    <n v="0"/>
    <s v="RESOLUCIÓN ACTUALIZADA, APROBADA Y PUBLICADA"/>
    <s v="ELABORACIÓN DE LA RESOLUCIÓN, EN PROCESO DE  FIRMA Y DIVULGACIÓN."/>
    <n v="0.7"/>
    <n v="0.7"/>
    <s v="PROPUESTA DE RESOLUCIÓN."/>
    <s v="SE DEBE PRIORIZAR EL CUMPLIMIENTO DE LAS ACTIVIDADES PLANEADAS EN EL SEGUNDO TRIMESTRE DE LA VIGENCIA"/>
    <s v="EXTEMPORANEO"/>
    <s v="ALERTA"/>
    <s v="NO HAY ACTIVIDADES PROGRAMADAS PARA ESTE TRIMESTRE"/>
    <n v="0.3"/>
    <n v="1"/>
    <s v="RESOLUCIÓN: 110 del 19 de junio 2020 - PUBLICADA: https://www.caroycuervo.gov.co/Transparencia/documentos-transparencia/419  ------- CONTENIDO:   https://www.caroycuervo.gov.co/transparencia/ICC-DG-Resoluci%C3%B3n%200110%20de%202020%20-%20cobro%20valor%20copias..pdf"/>
    <s v="NO HAY ACTIVIDADES PROGRAMADAS PARA ESTE TRIMESTRE"/>
    <x v="2"/>
    <m/>
  </r>
  <r>
    <s v="DIRECCIONAMIENTO_ESTRATÉGICO_Y_PLANEACIÓN"/>
    <s v="PLANEACIÓN INSTITUCIONAL"/>
    <s v="F. PROPENDER POR LA EXCELENCIA ADMINISTRATIVA Y FINANCIERA. "/>
    <x v="3"/>
    <x v="15"/>
    <x v="0"/>
    <s v="NO APLICA"/>
    <s v="PLAN DE MEJORA AUTOEVALUACIÓN"/>
    <x v="5"/>
    <x v="7"/>
    <s v="LAS DOS SEDES"/>
    <n v="99"/>
    <s v="PLAN DE MEJORA  APROBADOAPM-1_2019"/>
    <s v="DOCUMENTO FINAL DE CARACTERIZACIÓN ELABORADO, PUBLICADO Y SOCIALIZADO"/>
    <n v="1"/>
    <s v="NO APLICA"/>
    <s v="SE PROGRAMA DE ACUERDO A LOS RESULTADOS Y CALIFICACIÓN RESULTANTES DEL DILIGENCIAMIENTO DE LOS AUTODIAGNÓSTICOS DE LAS POLÍTICAS DE 2.1 &quot;DIRECCIONAMIENTO Y PLANEACIÓN&quot;, 2.2 &quot;PLAN ANTICORRUPCIÓN&quot; 3.6 &quot;PARTICIPACIÓN CIUDADANA&quot; Y 3.7 &quot;RENDICIÓN DE CUENTAS&quot; , 3.4 &quot;SERVICIO AL CIUDADANO&quot; Y 4 &quot;SEGUIMIENTO Y EVALUACIÓN DEL DESEMPEÑO INSTITUCIONAL&quot;"/>
    <s v="1. PRESENTAR A LA CIUDADANÍA PARA SUS SUGERENCIAS Y OBSERVACIONES LA PROPUESTA DE CARACTERIZACIÓN DE USUARIOS _x000a_2. APROBAR EL DOCUMENTO FINAL DE CARECTERIZACIÓN _x000a_2. PUBLICAR Y SOCIALIZAR EL DOCUMENTO DE CARACTERIZACIÓN DE USUARIOS ACTUALIZADO Y APROBADO "/>
    <d v="2020-01-15T00:00:00"/>
    <d v="2020-09-01T00:00:00"/>
    <s v="NO HAY ACTIVIDADES PROGRAMADAS PARA ESTE TRIMESTRE"/>
    <s v="3. DESPLIEGUE DE LA ACTIVIDAD"/>
    <s v="APROBAR Y PUBLICAR EL DOCUMENTO FINAL DE CARECTERIZACIÓN "/>
    <s v="NO HAY ACTIVIDADES PROGRAMADAS PARA ESTE TRIMESTRE"/>
    <s v="NO"/>
    <s v="NO"/>
    <s v="COORDINADOR(A) GRUPO DE PLANEACIÓN"/>
    <s v="VER CELDA Z89"/>
    <n v="0"/>
    <n v="0"/>
    <s v="VER CELDA AB89"/>
    <s v="NO HAY ACTIVIDADES PROGRAMADAS PARA ESTE TRIMESTRE"/>
    <s v="NO HAY ACTIVIDADES PROGRAMADAS PARA ESTE TRIMESTRE"/>
    <n v="0"/>
    <n v="0"/>
    <s v="NO APLICA"/>
    <s v="NO APLICA PARA ESTE TRIMESTRE"/>
    <s v="EXTEMPORANEO"/>
    <s v="NO APLICA PARA ESTE TRIMESTRE"/>
    <s v="3. DESPLIEGUE DE LA ACTIVIDAD"/>
    <n v="1"/>
    <n v="0.5"/>
    <s v="CARPETA META 99_x000a_Se realizó la presentación al CIGD para la respectiva validación de la Metodología de Caracterización de Usuarios del ICC para 2020_x000a__x000a_-Metodología de Caracterización de Usuarios_x000a_-Acta del CIGD_x000a_-Presentación realizada al CIGD"/>
    <s v="NO HAY OBSERVACIONES"/>
    <x v="0"/>
    <m/>
  </r>
  <r>
    <s v="DIRECCIONAMIENTO_ESTRATÉGICO_Y_PLANEACIÓN"/>
    <s v="DIRECCIONAMIENTO Y PLANEACIÓN"/>
    <s v="F. PROPENDER POR LA EXCELENCIA ADMINISTRATIVA Y FINANCIERA. "/>
    <x v="3"/>
    <x v="15"/>
    <x v="0"/>
    <s v="NO APLICA"/>
    <s v="NO APLICA"/>
    <x v="0"/>
    <x v="0"/>
    <s v="LAS DOS SEDES"/>
    <n v="100"/>
    <s v="PLAN DE MEJORA  APROBADOAPM-1_2019"/>
    <s v=" METODOLOGÍA DE AUTOEVALUACIÓN PARA LOS PLANES A CARGO DEL GRUPO DE PLANEACIÓN"/>
    <n v="1"/>
    <s v="NO APLICA"/>
    <s v="SE PROGRAMA DE ACUERDO A LOS RESULTADOS Y CALIFICACIÓN RESULTANTES DEL DILIGENCIAMIENTO DE LOS AUTODIAGNÓSTICOS DE LAS POLÍTICAS DE 2.1 &quot;DIRECCIONAMIENTO Y PLANEACIÓN&quot;, 2.2 &quot;PLAN ANTICORRUPCIÓN&quot; 3.6 &quot;PARTICIPACIÓN CIUDADANA&quot; Y 3.7 &quot;RENDICIÓN DE CUENTAS&quot; , 3.4 &quot;SERVICIO AL CIUDADANO&quot; Y 4 &quot;SEGUIMIENTO Y EVALUACIÓN DEL DESEMPEÑO INSTITUCIONAL&quot;"/>
    <s v="DISEÑO DE LA METODOLOGÍA DE INCORPORACIÓN DE AUTOEVALUACIÓN EN LA PLANEACIÓN INSTITUCIONAL ( ACCIÓN Y ADQUISICIONES)"/>
    <d v="2020-02-03T00:00:00"/>
    <d v="2020-07-31T00:00:00"/>
    <s v="TALLER DE CONSTRUCCIÓN DE METODOLOGÍA"/>
    <s v="BORRADOR DEL DOCUMENTO"/>
    <s v="DOCUMENTO PRESENTADO PARA APROBACIÓN - -GUÍA"/>
    <s v="NO HAY ACTIVIDADES PROGRAMADAS PARA ESTE TRIMESTRE"/>
    <s v="NO"/>
    <s v="NO"/>
    <s v="COORDINADOR(A) GRUPO DE PLANEACIÓN"/>
    <s v="VER CELDA Z89"/>
    <n v="0"/>
    <n v="0"/>
    <s v="VER CELDA AB89"/>
    <s v="TALLER DE CONSTRUCCIÓN DE METODOLOGÍA"/>
    <s v="NO HUBO AVANCE EN EL TRIMESTRE, SE TRAMITARÁ AJUSTE AL PLAN"/>
    <n v="0"/>
    <n v="0"/>
    <s v="No aplica"/>
    <s v="NO SE EVIDENCIA AVANCE EN LA META PROYECTADA POR LO TANTO SE SUGIERE TRAMITAR AJUSTE AL PLAN DE ACCIÓN"/>
    <s v="EXTEMPORANEO"/>
    <s v="INSATISFACTORIO"/>
    <s v="BORRADOR DEL DOCUMENTO"/>
    <n v="1"/>
    <n v="0.66"/>
    <s v="CARPETA META 100_x000a_Documento borrador para la autoevaluación de plan de adquisiciones y plan de acción."/>
    <s v="NO HAY OBSERVACIONES"/>
    <x v="0"/>
    <m/>
  </r>
  <r>
    <s v="DIRECCIONAMIENTO_ESTRATÉGICO_Y_PLANEACIÓN"/>
    <s v="DIRECCIONAMIENTO Y PLANEACIÓN"/>
    <s v="F. PROPENDER POR LA EXCELENCIA ADMINISTRATIVA Y FINANCIERA. "/>
    <x v="3"/>
    <x v="15"/>
    <x v="0"/>
    <s v="NO APLICA"/>
    <s v="NO APLICA"/>
    <x v="6"/>
    <x v="13"/>
    <s v="LAS DOS SEDES"/>
    <n v="101"/>
    <s v="RENDICIÓN DE CUENTAS"/>
    <s v="REALIZAR ACCIÓN PEDAGOGICA AL INTERIOR DE LA ENTIDAD SOBRE RENDICIÓN DE CUENTAS "/>
    <n v="1"/>
    <n v="1"/>
    <s v="FOMENTAR LA INTERACCIÓN ENTRE EL INSTITUTO Y LA CIUDADANÍA "/>
    <s v="1, DISEÑAR LA ACTIVIDAD_x000a_2, ESTABLECER PARTICIPANTES_x000a_3, DESPLIEGUE DE LA ACTIVIDAD_x000a_4, ANÁLISIS DE LA ACTIVIDAD_x000a_"/>
    <d v="2020-02-03T00:00:00"/>
    <d v="2020-06-30T00:00:00"/>
    <s v="1, DISEÑAR LA ACTIVIDAD"/>
    <s v="2, ESTABLECER PARTICIPANTES_x000a_3, DESPLIEGUE DE LA ACTIVIDAD_x000a_4, ANÁLISIS DE LA ACTIVIDAD"/>
    <s v="NO HAY ACTIVIDADES PROGRAMADAS PARA ESTE TRIMESTRE"/>
    <s v="NO HAY ACTIVIDADES PROGRAMADAS PARA ESTE TRIMESTRE"/>
    <s v="NO"/>
    <s v="NO"/>
    <s v="COORDINADOR(A) GRUPO DE PLANEACIÓN"/>
    <m/>
    <m/>
    <m/>
    <m/>
    <s v="1, DISEÑAR LA ACTIVIDAD"/>
    <s v="SE DISEÑÓ EL TALLER EN RENDICIÓN DE CUENTAS"/>
    <n v="1"/>
    <n v="0.5"/>
    <s v="Documentos con actividad de taller, anexo en la carpeta soporte de evidencias"/>
    <s v="NO HAY OBSERVACIONES"/>
    <s v="EXTEMPORANEO"/>
    <s v="SATISFACTORIO"/>
    <s v="2, ESTABLECER PARTICIPANTES_x000a_3, DESPLIEGUE DE LA ACTIVIDAD_x000a_4, ANÁLISIS DE LA ACTIVIDAD"/>
    <n v="1"/>
    <n v="0.5"/>
    <s v="CARPETA META 101_x000a_2, Se identificó como participantes el equipo líder de rendición de cuentas sensibilizándolos sobre la rendición. Se adjunta documento con los funcionarios delegados para participación del equipo líder validado en el marco del Comité MIPG_x000a__x000a_3, Se realizó un taller con el equipo de rendición de cuentas con el fin de identificar el reto general de la rendición de cuentas al interior del ICC y un taller con el fin de identificar actores internos y externos dentro de las áreas que participan. Se anexa el consolidado de la información recopilada del taller_x000a__x000a_4, Se analizó la actividad y se adjunta documento"/>
    <s v="NO HAY OBSERVACIONES"/>
    <x v="0"/>
    <m/>
  </r>
  <r>
    <s v="INFORMACIÓN_Y_COMUNICACIÓN"/>
    <s v="TRANSPARENCIA, ACCESO A LA INFORMACIÓN PÚBLICA Y LUCHA CONTRA LA CORRUPCIÓN"/>
    <s v="F. PROPENDER POR LA EXCELENCIA ADMINISTRATIVA Y FINANCIERA. "/>
    <x v="0"/>
    <x v="16"/>
    <x v="0"/>
    <s v="PLAN DE PARTICIPACIÓN CIUDADANA"/>
    <s v="NO APLICA"/>
    <x v="5"/>
    <x v="7"/>
    <s v="LAS DOS SEDES"/>
    <n v="102"/>
    <s v="PARTICIPACIÓN CIUDADANA "/>
    <s v="PUBLICAR CÁPSULAS DE SERVICIO AL CIUDADANO "/>
    <n v="8"/>
    <n v="10"/>
    <s v="MOTIVACIÓN CONSTANTE  A LOS SERVIDORES Y COLABORADORES DE LOS DEBERES Y DERECHOS  FRENTE AL CIUDADANO POR MEDIO DE LAS CÁPSULAS DE SERVICIO AL CIUDADANO. "/>
    <s v="ELABORACIÓN Y PRESENTACIÓN DEL CRONOGRAMA CON LOS TEMAS PARA PUBLICAR CADA MES._x000a_CONTROL Y REGISTRO DE LAS PUBLICACIONES _x000a_UNA VEZ POR MES SEGÚN  LO ESTABLEZCA COMUNICACIONES "/>
    <d v="2020-02-01T00:00:00"/>
    <d v="2020-11-30T00:00:00"/>
    <s v="_x000a_ CRONOGRAMA _x000a_2 CÁPSULAS  01/03/2020"/>
    <s v="_x000a__x000a_2 CÁPSULAS_x000a_06/30/2020"/>
    <s v="_x000a__x000a_2CÁPSULAS_x000a_09/30/2020 "/>
    <s v="_x000a_2 CÁPSULAS_x000a_12/30/2020 "/>
    <s v="NO"/>
    <s v="NO"/>
    <s v="COORDINADOR(A) GRUPO DE PLANEACIÓN"/>
    <n v="0"/>
    <n v="0"/>
    <n v="0"/>
    <n v="0"/>
    <s v="_x000a_ CRONOGRAMA _x000a_2 CÁPSULAS  01/03/2020"/>
    <s v="_x000a_1. ENTREGA DE CRONOGRAMA A COMUNICACIONES._x000a_*CÁPSULA DE SERVICIO AL CIUDADANO No. 1.  ATRIBUTOS DE UN BUEN SERVICIO._x000a_*CÁPSULA DE SERVICIO AL CIUDADANO No. 2. RESPECTO AL LENGUAJE. CORREO DE COMUNICACIÓN INTERNA: MARZO 10 DE 2020_x000a__x000a__x000a_"/>
    <n v="1"/>
    <n v="0.25"/>
    <s v="CARPETA META 102_x000a_1. Correo electrónico enero 29 del 2020_x000a_*  Correo de comunicación interna: febrero 11 de 2020_x000a_*   Correo de comunicación interna: marzo 10 de 2020"/>
    <s v="NO HAY OBSERVACIONES"/>
    <s v="EXTEMPORANEO"/>
    <s v="SATISFACTORIO"/>
    <s v="_x000a__x000a_2 CÁPSULAS_x000a_06/30/2020"/>
    <n v="1"/>
    <n v="0.5"/>
    <s v="CARPETA META 102_x000a__x000a_1. Correo de comunicación interna:  abril 14 del 2020. https://youtu.be/KPFkm1TvBTUCápsula de Servicio al ciudadano  N°3. Estrategia de comunicación #CaroyCuervoCuenta_x000a__x000a_2. Correo de comunicación interna:  Junio 11 del 2020._x000a__x000a_Cápsula de Servicio al ciudadano N°4. Respecto a la actitud de servicio."/>
    <s v="NO HAY OBSERVACIONES"/>
    <x v="0"/>
    <m/>
  </r>
  <r>
    <s v="INFORMACIÓN_Y_COMUNICACIÓN"/>
    <s v="TRANSPARENCIA, ACCESO A LA INFORMACIÓN PÚBLICA Y LUCHA CONTRA LA CORRUPCIÓN"/>
    <s v="F. PROPENDER POR LA EXCELENCIA ADMINISTRATIVA Y FINANCIERA. "/>
    <x v="0"/>
    <x v="16"/>
    <x v="0"/>
    <s v="PLAN DE PARTICIPACIÓN CIUDADANA"/>
    <s v="NO APLICA"/>
    <x v="5"/>
    <x v="16"/>
    <s v="LAS DOS SEDES"/>
    <n v="103"/>
    <s v="PARTICIPACIÓN CIUDADANA "/>
    <s v="REALIZAR VIDEOS DE ENSEÑANZA  EN LENGUA DE SEÑAS UNA O DOS PALABRAS POR VIDEO. "/>
    <n v="8"/>
    <n v="10"/>
    <s v="CUALIFICAR  A LOS SERVIDORES PÚBLICOS Y COLABORADORES   EN LA ATENCIÓN  A PERSONAS SORDAS  EN NUESTRA EN EL INSTITUTO CARO Y CUERVO "/>
    <s v="1.ENTREGA DE VIDEOS PARAV EDITAR A COMUNICACIONES_x000a_UNA VEZ POR MES SEGÚN  LO ESTABLEZCA COMUNICACIONES "/>
    <d v="2020-02-01T00:00:00"/>
    <d v="2020-11-30T00:00:00"/>
    <s v="ENTREGA  DE LOS 2 VIDEOS   "/>
    <s v="ENTREGA  DE LOS 2 VIDEOS"/>
    <s v="ENTREGA  DE LOS 2 VIDEOS  "/>
    <s v="ENTREGA  DE LOS 2 VIDEOS "/>
    <s v="NO"/>
    <s v="NO"/>
    <s v="COORDINADOR(A) GRUPO DE PLANEACIÓN"/>
    <n v="0"/>
    <n v="0"/>
    <n v="0"/>
    <n v="0"/>
    <s v="ENTREGA  DE LOS 2 VIDEOS   "/>
    <s v="VIDEO No. 1 25 DE FEBRERO _x000a_VIDEO No. 2 25 DE MARZO"/>
    <n v="1"/>
    <n v="0.25"/>
    <s v="CARPETA META 103_x000a_*https://youtu.be/YUJvI3rH39w_x000a_*https://youtu.be/gjm5lb0CoCg"/>
    <s v="NO HAY OBSERVACIONES"/>
    <s v="EXTEMPORANEO"/>
    <s v="SATISFACTORIO"/>
    <s v="ENTREGA  DE LOS 2 VIDEOS"/>
    <n v="1"/>
    <n v="0.5"/>
    <s v="CARPETA META 103_x000a_Vídeo No. 3.  Palabra en Lengua de Señas Colombiana: Palabra educación continua :  abril 28 de 2020_x000a_* https://youtu.be/BKW1Rwffz-E_x000a__x000a_Video No. 4.  Palabra en Lengua de señas Colombiana:  Audiencia Pública : mayo 26 de 2020_x000a__x000a_* https://youtu.be/wXSQm0KJgL8"/>
    <s v="NO HAY OBSERVACIONES"/>
    <x v="0"/>
    <m/>
  </r>
  <r>
    <s v="INFORMACIÓN_Y_COMUNICACIÓN"/>
    <s v="TRANSPARENCIA, ACCESO A LA INFORMACIÓN PÚBLICA Y LUCHA CONTRA LA CORRUPCIÓN"/>
    <s v="F. PROPENDER POR LA EXCELENCIA ADMINISTRATIVA Y FINANCIERA. "/>
    <x v="0"/>
    <x v="16"/>
    <x v="0"/>
    <s v="NO APLICA"/>
    <s v="NO APLICA"/>
    <x v="5"/>
    <x v="17"/>
    <s v="CASA CUERVO URISARRI"/>
    <n v="104"/>
    <s v="PLAN ANTICORRUPCIÓN, ATENCIÓN Y PARTICIPACIÓN CIUDADANA"/>
    <s v="REALIZAR SEGUIMIENTO , CONTROL  Y  ALARMAS TEMPRANAS  A  PETICIONES, QUEJAS  Y RECLAMOS CADA 15 DÍAS A EXCEPCIÓN DEL VENCIMIENTO A LAS PETICIONES DE TRES DÍAS HÁBILES. "/>
    <n v="24"/>
    <n v="24"/>
    <s v="ARTÍCULO 76 LEY 1474 DE 2011                        FORTALECER LOS MECANISMOS DE PREVENCIÓN, INVESTIGACIÓN Y SANCIÓN DE ACTOS DE CORRUPCIÓN Y LA EFECTIVIDAD DEL CONTROL DE LA GESTIÓN PÚBLICA.&quot; OFICINA DE QUEJAS, SUGERENCIAS Y RECLAMOS"/>
    <s v="REALIZAR CADA 15 DÍAS  SEGUIMIENTOS DE ALARMAS TEMPRANAS A EXCEPCIÓN  DE LAS PETICIONES CON VENCIMIENTO DE TRES DÍAS HÁBILES Y LAS DE ATENCIÓN A PERSONAS VULNERABLES. "/>
    <d v="2020-01-01T00:00:00"/>
    <d v="2020-12-29T00:00:00"/>
    <s v="ENERO_x000a_15/01/2020_x000a_29/01/2020_x000a_FEBRERO_x000a_12/02/2020_x000a_26/02/2020_x000a_MARZO_x000a_11/03/2020_x000a_25/03/2020_x000a_"/>
    <s v="ABRIL_x000a_08/042020_x000a_22/04/2020_x000a_MAYO_x000a_06/05/2020_x000a_20/05/2020_x000a_JUNIO_x000a_10/06/2020_x000a_24/06/2020_x000a_"/>
    <s v="JULIO_x000a_15/07/2020_x000a_29/07/2020_x000a_AGOSTO_x000a_12/08/2020_x000a_26/08/2020_x000a_SEPTIEMBRE_x000a_11/09/2020_x000a_23/09/2020_x000a_"/>
    <s v="OCTUBRE_x000a_14/102020_x000a_28/10/2020_x000a_NOVIEMBRE_x000a_11/11/2020_x000a_25/11/2020_x000a_DICIEMBRE_x000a_9/12/2020_x000a_23/12/2020_x000a_"/>
    <s v="NO"/>
    <s v="NO"/>
    <s v="COORDINADOR(A) GRUPO DE PLANEACIÓN"/>
    <n v="0"/>
    <n v="0"/>
    <n v="0"/>
    <n v="0"/>
    <s v="ENERO_x000a_15/01/2020_x000a_29/01/2020_x000a_FEBRERO_x000a_12/02/2020_x000a_26/02/2020_x000a_MARZO_x000a_11/03/2020_x000a_25/03/2020_x000a_"/>
    <s v="SE REALIZARON 6 SEGUIMIENTOS DE ALARMAS TEMPRANAS:_x000a_ENERO_x000a_20/01/2020_x000a_27/01/2020_x000a_FEBRERO_x000a_06/02/2020_x000a_12/02/2020_x000a_MARZO_x000a_12/03/2020_x000a_30/03/2020"/>
    <n v="1"/>
    <n v="0.25"/>
    <s v="CARPETA META 104_x000a_CORREOS ELECTRÓNICOS"/>
    <s v="NO HAY OBSERVACIONES"/>
    <s v="EXTEMPORANEO"/>
    <s v="SATISFACTORIO"/>
    <s v="ABRIL_x000a_08/042020_x000a_22/04/2020_x000a_MAYO_x000a_06/05/2020_x000a_20/05/2020_x000a_JUNIO_x000a_10/06/2020_x000a_24/06/2020_x000a_"/>
    <n v="0.83"/>
    <n v="0.46"/>
    <s v="CARPETA META 104_x000a_CORREOS ELECTRÓNICOS_x000a_Seguimientos realizados_x000a_ABRIL_x000a_13/04/2020_x000a_24/04/2020_x000a_MAYO_x000a_Durante este mes se realizó la solicitud de ajuste a la Matriz de control de comunicaciones y PQRSD para que se actualicen los plazos según el Decreto 491 de 2020. Artículo 5. Ampliación de términos para atender las peticiones. Para las peticiones que se encuentren en curso o que se radiquen durante la vigencia de la Emergencia Sanitaria, se ampliarán los términos señalados en el artículo 14 de la Ley 1437 de 2011_x000a_JUNIO_x000a_02/06/2020_x000a_10/06/2020_x000a__x000a_Se realizó la solicitud de Ajuste a la Matriz de Comunicaciones al Grupo de Gestión Documental con el objetivo de acoplar los seguimientos a las fechas establecidas por el decreto 491 de 2020"/>
    <s v="AUNQUE SE EVIDENCIA AVANCE EN LA META SE DEBE PRIORIZAR ESTA ACTIVIDAD PARA SU RESPECTIVO CUMPLIMIENTO EN EL TERCER TRIMESTRE"/>
    <x v="5"/>
    <m/>
  </r>
  <r>
    <s v="INFORMACIÓN_Y_COMUNICACIÓN"/>
    <s v="TRANSPARENCIA, ACCESO A LA INFORMACIÓN PÚBLICA Y LUCHA CONTRA LA CORRUPCIÓN"/>
    <s v="F. PROPENDER POR LA EXCELENCIA ADMINISTRATIVA Y FINANCIERA. "/>
    <x v="0"/>
    <x v="16"/>
    <x v="0"/>
    <s v="NO APLICA"/>
    <s v="NO APLICA"/>
    <x v="5"/>
    <x v="18"/>
    <s v="LAS DOS SEDES"/>
    <n v="105"/>
    <s v="PLAN ANTICORRUPCIÓN, ATENCIÓN Y PARTICIPACIÓN CIUDADANA"/>
    <s v="DISEÑAR  DOCUMENTO DE PROTOCOLO DE SERVICIO  PARA LA OFERTA INSTITUCIONAL ACTUALIZADO Y SOCIALIZADO  PARA LOGRA ARTICULACIÓN DE LOS PUNTOS DE ATENCIÓN BAJO LOS LINEAMIENTOS DEL PROGRAMA NACIONAL DE SERVICIO AL CIUDADANO"/>
    <n v="1"/>
    <n v="4"/>
    <s v="LA META PROPUESTA BUSCA  IMPLEMENTAR INSTRUMENTOS QUE CONFORMEN LA POLÍTICA DE SERVICIO AL CIUDADANO PARA GARANTIZAR EL ACCESO DE LOS CIUDADANOS A LOS TRÁMITES Y SERVICIOS DE LA ADMINISTRACIÓN PÚBLICA CONFORME A LOS PRINCIPIOS DE INFORMACIÓN COMPLETA, CLARA, CONSISTENTE, CON ALTOS NIVELES DE CALIDAD, OPORTUNIDAD EN EL SERVICIO Y AJUSTE A LAS NECESIDADES, REALIDADES Y EXPECTATIVAS DEL CIUDADANO."/>
    <s v="ELABORAR EL DOCUMENTO DE PROTOCOLOS DE SERVICIO PARA LA OFERTA INSTITUCIONAL_x000a_SOCIALIZAR EL DOCUMENTO A LAS DIFERENTES ÁREAS DE SERVICIO"/>
    <d v="2020-01-01T00:00:00"/>
    <d v="2020-12-18T00:00:00"/>
    <s v="NO HAY ACTIVIDADES PROGRAMADAS PARA ESTE TRIMESTRE"/>
    <s v="NO HAY ACTIVIDADES PROGRAMADAS PARA ESTE TRIMESTRE"/>
    <s v="ELABORACIÓN DEL DOCUMENTO DE PROTOCOLO DE SERVICIO"/>
    <s v="SOCIALIZACIÓN DEL DOCUMENTOS A LÁS ÁREAS MISIONALES"/>
    <s v="NO"/>
    <s v="NO"/>
    <s v="COORDINADOR(A) GRUPO DE PLANEACIÓN"/>
    <n v="0"/>
    <n v="0"/>
    <n v="0"/>
    <n v="0"/>
    <s v="NO HAY ACTIVIDADES PROGRAMADAS PARA ESTE TRIMESTRE"/>
    <s v="NO HAY ACTIVIDADES PROGRAMADAS PARA ESTE TRIMESTRE"/>
    <n v="0"/>
    <n v="0"/>
    <s v="NO APLICA"/>
    <s v="NO APLICA PARA ESTE TRIMESTRE"/>
    <s v="EXTEMPORANEO"/>
    <s v="NO APLICA PARA ESTE TRIMESTRE"/>
    <s v="NO HAY ACTIVIDADES PROGRAMADAS PARA ESTE TRIMESTRE"/>
    <s v="NO APLICA"/>
    <n v="0"/>
    <s v="NO APLICA PARA ESTE BIMESTRE"/>
    <s v="NO HAY ACTIVIDADES PROGRAMADAS PARA ESTE TRIMESTRE"/>
    <x v="2"/>
    <m/>
  </r>
  <r>
    <s v="INFORMACIÓN_Y_COMUNICACIÓN"/>
    <s v="TRANSPARENCIA, ACCESO A LA INFORMACIÓN PÚBLICA Y LUCHA CONTRA LA CORRUPCIÓN"/>
    <s v="F. PROPENDER POR LA EXCELENCIA ADMINISTRATIVA Y FINANCIERA. "/>
    <x v="0"/>
    <x v="16"/>
    <x v="0"/>
    <s v="NO APLICA"/>
    <s v="NO APLICA"/>
    <x v="5"/>
    <x v="19"/>
    <s v="LAS DOS SEDES"/>
    <n v="106"/>
    <s v="PLAN ANTICORRUPCIÓN, ATENCIÓN Y PARTICIPACIÓN CIUDADANA"/>
    <s v="DISEÑAR DOCUMENTO DE LINEAMIENTOS PARA HACER MÁS EFICAZ LA ATENCIÓN POR EL CANAL DE CORREO ELECTRÓNICO"/>
    <n v="1"/>
    <n v="0"/>
    <s v="ESTA META BUSCA IMPLEMENTAR INSTRUMENTOS QUE GARANTICEN EL ACCESO DE LOS CIUDADANOS A LOS TRÁMITES Y SERVICIOS DE LA ADMINISTRACIÓN PÚBLICA CONFORME A LOS PRINCIPIOS DE INFORMACIÓN COMPLETA, CLARA, CONSISTENTE, CON ALTOS NIVELES DE CALIDAD, OPORTUNIDAD EN EL SERVICIO Y AJUSTE A LAS NECESIDADES, REALIDADES Y EXPECTATIVAS DEL CIUDADANO."/>
    <s v="ELABORAR EL DOCUMENTO DE LINEAMIENTOS DE RESPUESTA A TRAVES DEL CORREO ELECTRÓNICO _x000a_"/>
    <d v="2020-01-01T00:00:00"/>
    <d v="2020-09-30T00:00:00"/>
    <s v="NO HAY ACTIVIDADES PROGRAMADAS PARA ESTE TRIMESTRE"/>
    <s v="ELABORACIÓN DEL DOCUMENTO DE LINEAMIENTO DE RESPUESTA"/>
    <s v="SOCIALIZACIÓN DEL DOCUMENTO DE LINEAMIENTOS DE RESPUESTA A CORREOS ELECTRÓNICOS "/>
    <s v="NO HAY ACTIVIDADES PROGRAMADAS PARA ESTE TRIMESTRE"/>
    <s v="NO"/>
    <s v="NO"/>
    <s v="COORDINADOR(A) GRUPO DE PLANEACIÓN"/>
    <n v="0"/>
    <n v="0"/>
    <n v="0"/>
    <n v="0"/>
    <s v="NO HAY ACTIVIDADES PROGRAMADAS PARA ESTE TRIMESTRE"/>
    <s v="SE INCLUYE EN EL PLAN DE SENSIBILIZACIÓN DEL SGSI EL CONTENIDO DE NETIQUETA LO CUAL HACE REFERENCIA AL UN CONJUNTO DE NORMAS DE COMPORTAMIENTO QUE HACEN DE LOS RECURSOS TECNOLÓGICOS TALES COMO EL CORREO, SERVICIOS MÁS AGRADABLES, EN DONDE LA CONVIVENCIA Y EL RESPETO MUTUO SON PRIMORDIALES"/>
    <m/>
    <m/>
    <m/>
    <s v="SE EVIDENCIA EL AVANCE AUNQUE NO ESTÉ DENTRO DE LAS ACTIVIDADES DEL PRIMER TRIMESTRE. EN EL PRÓXIMO INFORME DEBERÁ ADJUNTAR LA RESPECTIVA EVIDENCIA"/>
    <s v="EXTEMPORANEO"/>
    <s v="NO APLICA PARA ESTE TRIMESTRE"/>
    <s v="ELABORACIÓN DEL DOCUMENTO DE LINEAMIENTO DE RESPUESTA"/>
    <n v="0.85"/>
    <n v="0.5"/>
    <s v="CARPETA META 106_x000a_SE INCLUYE EN EL PLAN DE SENSIBILIZACIÓN DEL SGSI EL CONTENIDO DE NETIQUETA LO CUAL HACE REFERENCIA A UN CONJUNTO DE NORMAS DE COMPORTAMIENTO QUE HACEN DE LOS RECURSOS TECNOLÓGICOS TALES COMO EL CORREO, SERVICIOS MÁS AGRADABLES, EN DONDE LA CONVIVENCIA Y EL RESPETO MUTUO SON PRIMORDIALES:_x000a_COMUNICACIÓN INTERNA No. 59_x000a_COMUNICACIÓN INTERNA No. 70_x000a_DOCUMENTO PLAN DE SENSIBILIZACIÓN_x000a__x000a_* CÁPSULA DE COMUNICACIÓN INTERNA No. 59 MAYO 7 DE 2020_x000a__x000a_* CÁPSULA DE COMUNICACIÓN INTERNA No. 70 MAYO 22 DE 2020_x000a__x000a_A PARTIR DE ESTA DIVULGACIÓN SE CONSTRUIRÁ EL LINEAMIENTO QUE SE PRESENTARÁ A APROBACIÓN DE DIRECCIÓN"/>
    <s v="AUNQUE SE EVIDENCIA AVANCE EN LA META SE DEBE PRIORIZAR ESTA ACTIVIDAD PARA SU RESPECTIVO CUMPLIMIENTO EN EL TERCER TRIMESTRE"/>
    <x v="5"/>
    <m/>
  </r>
  <r>
    <s v="GESTIÓN_DEL_CONOCIMIENTO_Y_LA_INNOVACIÓN"/>
    <s v="GESTIÓN DEL CONOCIMIENTO Y LA INNOVACIÓN"/>
    <s v="F. PROPENDER POR LA EXCELENCIA ADMINISTRATIVA Y FINANCIERA. "/>
    <x v="0"/>
    <x v="16"/>
    <x v="0"/>
    <s v="PLAN DE PARTICIPACIÓN CIUDADANA"/>
    <s v="NO APLICA"/>
    <x v="5"/>
    <x v="19"/>
    <s v="LAS DOS SEDES"/>
    <n v="107"/>
    <s v="PLAN ANTICORRUPCIÓN, ATENCIÓN Y PARTICIPACIÓN CIUDADANA"/>
    <s v="ACTUALIZAR EL PROCEDIMIENTO DE SERVICIO AL CIUDADANO: GESTIÓN DE PETICIONES, QUEJAS, RECLAMOS, SUGERENCIAS Y DENUNCIAS   DE ACUERDO CON LA NORMATIVIDAD VIGENTE"/>
    <n v="1"/>
    <n v="1"/>
    <s v="SE DEBE REALIZAR LA ACTUALIZACIÓN DEL PROCEDIMEINRO DE GESTION DE PETICIONES, QUEJAS, RECLAMOS, SUGERENCIAS Y DENUCNUAS DE ACUERDO A LA NORMATIVIDAD VIGENTE Y A LOS INSTRUMENTOS DE CONTROL Y SEGUIMIENTO A LAS PETICIONES  ESTABLECIDOS INSTITUCIONALMENTE "/>
    <s v="1. REVISION NORMATIVA_x000a_2. CONSOLIDACIÓN DE INSTRUMENTOS PARA EL SEGUIMIENTO A PQRSD_x000a_3. ACTUALIZACIÓN DEL PROCEDIMIENTO_x000a_4.PRESENTACIÓN PARA SU APROBACIÓN"/>
    <d v="2020-02-01T00:00:00"/>
    <d v="2020-09-30T00:00:00"/>
    <s v="1. REVISIÓN NORMATIVA"/>
    <s v="2. CONSOLIDACIÓN DE INSTRUMENTOS PARA EL SEGUIMEINTO A PQRSD_x000a__x000a_3. ACTUALIZACIÓN DEL PROCEDIMIENTO"/>
    <s v="4.PRESENTACIÓN PARA SU APROBACIÓN"/>
    <s v="NO HAY ACTIVIDADES PROGRAMADAS PARA ESTE TRIMESTRE"/>
    <s v="NO"/>
    <s v="NO"/>
    <s v="COORDINADOR(A) GRUPO DE PLANEACIÓN"/>
    <n v="0"/>
    <n v="0"/>
    <n v="0"/>
    <n v="0"/>
    <s v="1. REVISIÓN NORMATIVA"/>
    <s v="SE EFECTUÓ LA REVISIÓN NORMATIVA PRODUCIDA EN 2019 Y 2020, SE ENTREGÓ JURÍDICA LA MATRIZ LEGAL ACTUALIZADA CON 5 NORMAS QUE COMPETEN A SERVICIO AL CIUDADANO. EN EL PROCEDIMIENTO HACE REFERENCIA VER MATRIZ LEGAL, REVISANDO NO SE EVIDENCIA ALGUNA NORMA NUEVA."/>
    <n v="0.75"/>
    <n v="0.35"/>
    <s v="CARPETA META 107_x000a_CORREO PARA Y MATRIZ LEGAL"/>
    <s v="NO HAY OBSERVACIONES"/>
    <s v="EXTEMPORANEO"/>
    <s v="ALERTA"/>
    <s v="2. CONSOLIDACIÓN DE INSTRUMENTOS PARA EL SEGUIMEINTO A PQRSD_x000a__x000a_3. ACTUALIZACIÓN DEL PROCEDIMIENTO"/>
    <n v="0.5"/>
    <n v="0.45"/>
    <s v="CARPETA META 107_x000a_ACTIVIDAD 2. Con el apoyo de la Unidad de Control Interno en el mes de enero se actualizó la Matriz Consolidado de Comunicaciones Oficiales a cargo del Grupo de Gestión Documental para lograr la clasificación de los tiempos_x000a__x000a_Se solicitó al Grupo de las TIC la actualización del formulario de PQRSD mediante reunión analizando la posibilidad de implementar un formulario de Microsoft Forms como solución temporal que cumpla los requisitos de la normatividad vigente en la materia._x000a__x000a_Informe de Peticiones, Quejas, Reclamos, Sugerencias, Denuncias (PQRSD) Primer Trimestre_x000a_ _x000a_ "/>
    <s v="NO SE EVIDENCIA AVANCE EN LA META PROYECTADA POR LO TANTO, SE SUGIERE TRAMITAR AJUSTE AL PLAN DE ACCIÓN"/>
    <x v="1"/>
    <m/>
  </r>
  <r>
    <s v="INFORMACIÓN_Y_COMUNICACIÓN"/>
    <s v="TRANSPARENCIA, ACCESO A LA INFORMACIÓN PÚBLICA Y LUCHA CONTRA LA CORRUPCIÓN"/>
    <s v="F. PROPENDER POR LA EXCELENCIA ADMINISTRATIVA Y FINANCIERA. "/>
    <x v="0"/>
    <x v="16"/>
    <x v="0"/>
    <s v="NO APLICA"/>
    <s v="NO APLICA"/>
    <x v="5"/>
    <x v="7"/>
    <s v="LAS DOS SEDES"/>
    <n v="108"/>
    <s v="PLAN ANTICORRUPCIÓN, ATENCIÓN Y PARTICIPACIÓN CIUDADANA"/>
    <s v="CONSOLIDAR EL PORTAFOLIO DE SERVICIOS INSTITUCIONALES"/>
    <n v="1"/>
    <s v="NO APLICA"/>
    <s v="ESTABLECER LOS LINEAMIENTOS Y PROTOCOLOS INSTITUCIONALES PARA LA PROMOCIÓN DEL PORTAFOLIO DE SERVICIOS DEL INSTITUTO"/>
    <s v="1. RECOLECCIÓN DE INFORMACIÓN_x000a_2. PROCESAMIENTO DE INFORMACIÓN_x000a_3. DISEÑO DEL PORTAFOLIO DE SERVICIOS_x000a_4. APROBACIÓN DEL PORTAFOLIO_x000a_5. DIVULGACIÓN DEL PORTAFOIO"/>
    <d v="2020-01-15T00:00:00"/>
    <d v="2020-09-30T00:00:00"/>
    <s v="RECOLECCIÓN DE INFORMACIÓN EN EL INSTRUMENTO DISEÑADO POR SERVICIO AL CIUDADANO"/>
    <s v="2. PROCESAMIENTO DE INFORMACIÓN_x000a_3. DISEÑO DEL PORTAFOLIO DE SERVICIOS"/>
    <s v="4. APROBACIÓN DEL PORTAFOLIO_x000a_5. DIVULGACIÓN DEL PORTAFOIO"/>
    <s v="NO HAY ACTIVIDADES PROGRAMADAS PARA ESTE TRIMESTRE"/>
    <s v="NO"/>
    <s v="NO"/>
    <s v="COORDINADOR(A) GRUPO DE PLANEACIÓN"/>
    <n v="0"/>
    <n v="0"/>
    <n v="0"/>
    <n v="0"/>
    <s v="RECOLECCIÓN DE INFORMACIÓN EN EL INSTRUMENTO DISEÑADO POR SERVICIO AL CIUDADANO"/>
    <s v="ELABORACIÓN MATRIZ PARA LA RECOLECCIÓN Y ACTUALIZACIÓN DEL CATÁLOGO DE SERVICIOS DEL ICC_x000a__x000a_RECOLECCIÓN DE LA INFORMACIÓN DILIGENCIADA POR CADA RESPONSABLE DEL SERVICIO"/>
    <n v="1"/>
    <n v="0.2"/>
    <s v="Matriz de los servicios del ICC diligenciada"/>
    <s v="NO HAY OBSERVACIONES"/>
    <s v="EXTEMPORANEO"/>
    <s v="SATISFACTORIO"/>
    <s v="2. PROCESAMIENTO DE INFORMACIÓN_x000a_3. DISEÑO DEL PORTAFOLIO DE SERVICIOS"/>
    <n v="0.85"/>
    <n v="0.4"/>
    <s v="CARPETA META 108_x000a_ACTA CIGD_x000a_SE PRESENTÓ PARA VALIDACIÓN AL CIGD EL CATÁLOGO DE PRODUCTOS Y SERVICIOS OFERTADOS POR EL ICC, SE PRESENTÓ DE IGUAL MANERA EL DOCUMENTO DE METODOLOGÍA PARA EL EJERCICIO DE CARACTERIZACIÓN DE USUARIOS DEL ICC Y SE ESTÁ TRABAJANDO EN EL DISEÑO DEL PORTAFOLIO PARA SU RESPECTIVA PUBLICACIÓN EN LA WEB INSTITUCIONAL"/>
    <s v="AUNQUE SE EVIDENCIA AVANCE EN LA META SE DEBE PRIORIZAR ESTA ACTIVIDAD PARA SU RESPECTIVO CUMPLIMIENTO EN EL TERCER TRIMESTRE"/>
    <x v="5"/>
    <m/>
  </r>
  <r>
    <s v="TALENTO_HUMANO"/>
    <s v="TALENTO HUMANO"/>
    <s v="F. PROPENDER POR LA EXCELENCIA ADMINISTRATIVA Y FINANCIERA. "/>
    <x v="0"/>
    <x v="17"/>
    <x v="9"/>
    <s v="NO APLICA"/>
    <s v="NO APLICA"/>
    <x v="1"/>
    <x v="1"/>
    <s v="LAS DOS SEDES"/>
    <n v="109"/>
    <s v="CUMPLIMIENTO PLANES TALENTO HUMANO "/>
    <s v="CAPACITAR FUNCIONARIOS"/>
    <n v="50"/>
    <s v="50"/>
    <s v="DECRETO 612 DE 2018 Y DEMÁS NORMATIVIDAD REFERIDA  AL DEBER DE ESTRUCTURAR UN PLAN INSTITUCIONAL DE CAPACITACIÓN"/>
    <s v="IDENTIFICACIÓN DE FUNCIONARIOS A CAPACITAR"/>
    <d v="2020-01-02T00:00:00"/>
    <d v="2020-12-15T00:00:00"/>
    <s v="RESOLUCIÓN Y PLAN ESTRATÉGICO DE TALENTO HUMANO"/>
    <s v="17 FUNCIONARIOS CAPACITADOS"/>
    <s v="17 FUNCIONARIOS CAPACITADOS"/>
    <s v="16 FUNCIONARIOS CAPACITADOS"/>
    <s v="NO"/>
    <s v="NO"/>
    <s v="COORDINADOR(A) DE TALENTO HUMANO "/>
    <n v="0"/>
    <n v="127743921"/>
    <n v="0"/>
    <n v="127743921"/>
    <s v="RESOLUCIÓN Y PLAN ESTRATÉGICO DE TALENTO HUMANO"/>
    <s v="1. PROYECCIÓN RESOLUCIÓN, POR LA CUAL SE ADOPTAN LOS PLANES Y PROGRAMAS DE TALENTO HUMANO. PENDIENTE POR FIRMA UNA VEZ SE APRUEBEN LOS PLANES POR EL COMITÉ DE INSTITUCIONAL DE GESTIÓN Y DESEMPEÑO_x000a_2. PROYECCIÓN DEL PLAN ESTRATÉGICO DE TALENTO HUMANO. POR APROBACIÓN DEL COMITÉ INSTITUCIONAL DE GESTIÓN Y DESEMPEÑO_x000a_3. INFORME DE NECESIDADES DE CAPACITACIÓN 2020._x000a_4. REPORTE DEL TRIMESTRE DEL PROCESO DE INDUCCIÓN Y REINDUCCIÓN FUNCIONARIOS VINCULADOS"/>
    <n v="0.9"/>
    <n v="0.25"/>
    <s v="1. Proyecto de resolución, por la cual se adoptan los planes y programas de Talento Humano._x000a_2. Proyecto del plan estratégico de talento humano. _x000a_3. Informe de necesidades de capacitación 2020._x000a_4. Reporte del trimestre del proceso de inducción y reinducción funcionarios vinculados"/>
    <s v="SE DEBE PRIORIZAR EL CUMPLIMIENTO DE LAS ACTIVIDADES PLANEADAS EN EL SEGUNDO TRIMESTRE DE LA VIGENCIA"/>
    <s v="EXTEMPORANEO"/>
    <s v="SATISFACTORIO"/>
    <s v="17 FUNCIONARIOS CAPACITADOS"/>
    <n v="1"/>
    <n v="0.5"/>
    <s v="Resolución No.  111 Adopción de los planes _x000a_Plan Estratégico se adjunta en carpeta comprimida _x000a_Informe trimestral de capacitación y cronograma de capacitación"/>
    <s v="NO HAY OBSERVACIONES"/>
    <x v="0"/>
    <m/>
  </r>
  <r>
    <s v="TALENTO_HUMANO"/>
    <s v="INTEGRIDAD"/>
    <s v="F. PROPENDER POR LA EXCELENCIA ADMINISTRATIVA Y FINANCIERA. "/>
    <x v="0"/>
    <x v="17"/>
    <x v="10"/>
    <s v="NO APLICA"/>
    <s v="NO APLICA"/>
    <x v="1"/>
    <x v="1"/>
    <s v="LAS DOS SEDES"/>
    <n v="110"/>
    <s v="CUMPLIMIENTO PLANES TALENTO HUMANO "/>
    <s v="REALIZAR UNA JORNADA DE EXALTACIÓN DE FUNCIONARIOS "/>
    <n v="1"/>
    <n v="1"/>
    <s v="DECRETO 612 DE 2018 Y DEMÁS NORMATIVIDAD REFERIDA  AL DEBER DE ESTRUCTURAR UN PLAN INSTITUCIONAL DE CAPACITACIÓN"/>
    <s v="1)  SEGUIMIENTO A LA EVALUACIÓN DEL DESEMPEÑO _x000a_2) PROYECCCIÓNN DE ACTO ADMINISTRATIVO DE OTORGAMIENTO DE INCENTIVOS _x000a_3) ENTREGA DE INCENTIVOS EN EVENTO PÚBLICO "/>
    <d v="2020-01-02T00:00:00"/>
    <d v="2020-06-30T00:00:00"/>
    <s v="1) SEGUIMIENTO A LA EVALUACIÓN DEL DESEMPEÑO _x000a_2) ELABORACIÓN DEL PLAN DE INCENTIVOS INSTITUCIONALES _x000a_3) ADOPCIÓN MEDIANTE ACTO ADMINISTRATIVO DEL SISTEMA DE ESTIMULOS"/>
    <s v="ENTREGA DE INCENTIVOS "/>
    <s v="NO HAY ACTIVIDADES PROGRAMADAS PARA ESTE TRIMESTRE"/>
    <s v="NO HAY ACTIVIDADES PROGRAMADAS PARA ESTE TRIMESTRE"/>
    <s v="NO"/>
    <s v="NO"/>
    <s v="COORDINADOR(A) DE TALENTO HUMANO "/>
    <s v="VER CELDA Z103"/>
    <n v="0"/>
    <n v="0"/>
    <s v="VER CELDA AB103"/>
    <s v="1) SEGUIMIENTO A LA EVALUACIÓN DEL DESEMPEÑO _x000a_2) ELABORACIÓN DEL PLAN DE INCENTIVOS INSTITUCIONALES _x000a_3) ADOPCIÓN MEDIANTE ACTO ADMINISTRATIVO DEL SISTEMA DE ESTIMULOS"/>
    <s v="1. ELABORACIÓN DEL INFORME DE EVALUACIÓN DEL DESEMPEÑO._x000a_2 Y  3. PROYECCIÓN DE LA RESOLUCIÓN POR LA CUAL SE ADOPTAN PLANES Y PROGRAMAS DE TH. POR FIRMA UNA VEZ SE APRUEBEN LOS PLANES Y PROGRAMAS EN EL COMITÉ INSTITUCIONAL DE GESTIÓN Y DESEMPEÑO."/>
    <n v="0.9"/>
    <n v="0.25"/>
    <s v="1. Informe de evaluación del desempeño._x000a_2 y 3. Proyecto de la resolución por la cual se adoptan planes y programas de TH."/>
    <s v="SE EVIDENCIA EL INFORME DE EVALUACIÓN Y DESEMPEÑO PERO NO SE IDENTIFICA EL PLAN DE INCENTIVOS. SE RECOMIENDA IGUALMENTE TRAMITAR LA RESOLUCIÓN PROYECTADA EN EL SEGUNDO TRIMESTRE DE LA VIGENCIA."/>
    <s v="EXTEMPORANEO"/>
    <s v="INSATISFACTORIO"/>
    <s v="ENTREGA DE INCENTIVOS "/>
    <n v="1"/>
    <n v="0.5"/>
    <s v="Resolución 0114 de 2020, sistema de estímulos que contiene el plan de incentivos, informe de evaluación de desempeño y presentación en la que se socializan los resultados de la evaluación a la Dirección, se adjuntan en carpeta comprimida."/>
    <s v="NO HAY OBSERVACIONES"/>
    <x v="0"/>
    <m/>
  </r>
  <r>
    <s v="TALENTO_HUMANO"/>
    <s v="TALENTO HUMANO"/>
    <s v="F. PROPENDER POR LA EXCELENCIA ADMINISTRATIVA Y FINANCIERA. "/>
    <x v="0"/>
    <x v="17"/>
    <x v="8"/>
    <s v="NO APLICA"/>
    <s v="NO APLICA"/>
    <x v="1"/>
    <x v="1"/>
    <s v="LAS DOS SEDES"/>
    <n v="111"/>
    <s v="CUMPLIMIENTO PLANES TALENTO HUMANO "/>
    <s v="EJECUTAR EL PLAN DE BIENESTAR "/>
    <n v="1"/>
    <n v="1"/>
    <s v="DECRETO 612 DE 2018 Y DEMÁS NORMATIVIDAD REFERIDA  AL DEBER DE ESTRUCTURAR UN PLAN DE PREVSIÓN DEL RECURSO HUMANO"/>
    <s v="1)TABULACIÓN DEL DIAGNÓSTICO  DE NECESIDADES CON BASE EN UN INSTRUMENTO DE RECOLECCIÓN DE INFORMACIÓN APLICADO A LOS SERVIDORES PÚBLICOS DE LA ENTIDAD_x000a_2) PROYECCIÓN DEL ACTO ADMINISTRATIVO POR EL CUAL SE APRUEBA EL PLAN DE BIENESTAR _x000a_3) PUBLICACIÓN DEL PLAN _x000a_4) CRONOGRAMA DE ACTIVIDADES _x000a_5) ELABORACIÓN DEL LOS ESTUDIOS PREVIOS _x000a_6) EJECUCIÓN DEL PLAN SEGUN PROGRAMACIÓN _x000a_7) INFORME FINAL DE ACTIVIDADES "/>
    <d v="2020-01-02T00:00:00"/>
    <d v="2020-12-15T00:00:00"/>
    <s v="1)TABULACIÓN DEL DIAGNÓSTICO  DE NECESIDADES CON BASE EN UN INSTRUMENTO DE RECOLECCIÓN DE INFORMACIÓN APLICADO A LOS SERVIDORES PÚBLICOS DE LA ENTIDAD TENIENDO EN CUENTA ACTIVIDADES: DEPORTIVOS, RECREATIVOS Y VACACIONALES, ARTÍSTICOS Y CULTURALES, PROMOCIÓN Y PREVENCIÓN DE LA SALUD, EDUCACIÓN EN ARTES Y ARTESANÍAS, PROMOCIÓN DE PROGRAMAS DE VIVIENDA, CLIMA LABORAL, CAMBIO ORGANIZACIONAL, ADAPTACIÓN LABORAL, PREPARACIÓN A LOS PREPENSIONADOS PARA EL RETIRO DEL SERVICIO, CULTURA ORGANIZACIONAL, TRABAJO EN EQUIPO, LA CAPACIDAD PROFESIONAL, EL AMBIENTE FÍSICO, MANEJO DE CONFLICTOS _x000a_2) PROYECCIÓN DEL ACTO ADMINISTRATIVO POR EL CUAL SE APRUEBA EL PLAN DE BIENESTAR _x000a_3) PUBLICACIÓN DEL PLAN EN EL ESPACIO DE TRANSPARENCIA DEL LA PAGINA WED DEL INSTITUTO _x000a_4) CRONOGRAMA DE ACTIVIDADES "/>
    <s v="1) ELABORACIÓN DEL LOS ESTUDIOS PREVIOS _x000a_2) EJECUCIÓN DEL PLAN SEGÚN PROGRAMACIÓN _x000a_3) INFORME TRIMESTRAL DE ACTIVIDADES REALIZADAS REPORTADO A CONTROL INTERNO  "/>
    <s v="1) EJECUCIÓN DEL PLAN SEGÚN PROGRAMACIÓN _x000a_2) INFORME TRIMESTRAL DE ACTIVIDADES REALIZADAS REPORTADO A CONTROL INTERNO  "/>
    <s v="1) EJECUCIÓN DEL PLAN SEGÚN PROGRAMACIÓN _x000a_2) INFORME TRIMESTRAL DE ACTIVIDADES REALIZADAS REPORTADO A CONTROL INTERNO  "/>
    <s v="NO"/>
    <s v="NO"/>
    <s v="COORDINADOR(A) DE TALENTO HUMANO "/>
    <s v="VER CELDA Z103"/>
    <n v="0"/>
    <n v="0"/>
    <s v="VER CELDA AB103"/>
    <s v="1)TABULACIÓN DEL DIAGNÓSTICO  DE NECESIDADES CON BASE EN UN INSTRUMENTO DE RECOLECCIÓN DE INFORMACIÓN APLICADO A LOS SERVIDORES PÚBLICOS DE LA ENTIDAD TENIENDO EN CUENTA ACTIVIDADES: DEPORTIVOS, RECREATIVOS Y VACACIONALES, ARTÍSTICOS Y CULTURALES, PROMOCIÓN Y PREVENCIÓN DE LA SALUD, EDUCACIÓN EN ARTES Y ARTESANÍAS, PROMOCIÓN DE PROGRAMAS DE VIVIENDA, CLIMA LABORAL, CAMBIO ORGANIZACIONAL, ADAPTACIÓN LABORAL, PREPARACIÓN A LOS PREPENSIONADOS PARA EL RETIRO DEL SERVICIO, CULTURA ORGANIZACIONAL, TRABAJO EN EQUIPO, LA CAPACIDAD PROFESIONAL, EL AMBIENTE FÍSICO, MANEJO DE CONFLICTOS _x000a_2) PROYECCIÓN DEL ACTO ADMINISTRATIVO POR EL CUAL SE APRUEBA EL PLAN DE BIENESTAR _x000a_3) PUBLICACIÓN DEL PLAN EN EL ESPACIO DE TRANSPARENCIA DEL LA PAGINA WED DEL INSTITUTO _x000a_4) CRONOGRAMA DE ACTIVIDADES "/>
    <s v="1. ELABORACIÓN DEL INFORME DE NECESIDADES DE CAPACITACIÓN Y DE BIENESTAR_x000a_2.PROYECCIÓN DE LA RESOLUCIÓN POR LA CUAL SE ADOPTAN PLANES Y PROGRAMAS DE TH. POR FIRMA UNA VEZ SE APRUEBEN LOS PLANES Y PROGRAMAS EN EL COMITÉ INSTITUCIONAL DE GESTIÓN Y DESEMPEÑO_x000a_2. PROYECCIÓN DEL PLAN ESTRATÉGICO DE TH. POR APROBACIÓN DEL COMITÉ INSTITUCIONAL DE GESTIÓN Y DESEMPEÑO"/>
    <n v="0.9"/>
    <n v="0.25"/>
    <s v="1. Informe de necesidades de capacitación y de bienestar._x000a_2.Proyecto de la resolución por la cual se adoptan planes y programas de TH._x000a_2. Proyección del plan estratégico de TH. Por aprobación del comité institucional de gestión y desempeño"/>
    <s v="1. SE REALIZA LA RESPECTIVA TABULACIÓN DEL DIAGNÓSTICO DE NECESIDADES. _x000a_2. SE EVIDENCIA LA PROYECCIÓN DEL ACTO_x000a_3. NO SE EVIDENCIA LA PUBLICACIÓN EN EL ESPACIO DE TRANSPARENCIA _x000a_4. NO SE ADJUNTA CRONOGRAMA DE ACTIVIDADES"/>
    <s v="EXTEMPORANEO"/>
    <s v="INSATISFACTORIO"/>
    <s v="1) ELABORACIÓN DEL LOS ESTUDIOS PREVIOS _x000a_2) EJECUCIÓN DEL PLAN SEGÚN PROGRAMACIÓN _x000a_3) INFORME TRIMESTRAL DE ACTIVIDADES REALIZADAS REPORTADO A CONTROL INTERNO  "/>
    <n v="1"/>
    <n v="0.5"/>
    <s v="Estudios previos bienestar - Sistema de estímulos plan de bienestar- informe plan de bienestar en conjunto con el detalle de los funcionarios que recibieron incentivos de conformidad con la resolución 114 de 2020_x000a_Cronograma de actividades"/>
    <s v="AUNQUE SE REFLEJA LA ENTREGA DE LA EVIDENCIAS SE DEBE TENER EN CUENTA LA ENTREGA DE LA INFORMACIÓN A LA UNIDAD DE CONTROL INTERNO. SEGÚN INFORMA EL PROCESO DE TALENTO HUMANO ESTE ÍTEM ES ENTREGADO AL MISMO TIEMPO QUE ES REPORTADO ESTE INFORME YA QUE SE REQUIEREN LAS MISMAS EVIDENCIAS."/>
    <x v="0"/>
    <m/>
  </r>
  <r>
    <s v="TALENTO_HUMANO"/>
    <s v="TALENTO HUMANO"/>
    <s v="F. PROPENDER POR LA EXCELENCIA ADMINISTRATIVA Y FINANCIERA. "/>
    <x v="0"/>
    <x v="17"/>
    <x v="8"/>
    <s v="NO APLICA"/>
    <s v="NO APLICA"/>
    <x v="1"/>
    <x v="1"/>
    <s v="LAS DOS SEDES"/>
    <n v="112"/>
    <s v="CUMPLIMIENTO PLANES TALENTO HUMANO "/>
    <s v="IMPLEMENTAR SEGUNDA FASE DEL PLAN DE TELETRABAJO"/>
    <n v="1"/>
    <s v="RESULTADOS PLAN PILOTO SUBDIRECCIÓN ACADEMICA "/>
    <s v="LEY 1221 DE 2008 "/>
    <s v="1)ELABORACIÓN DE LOS ACTOS ADMINISTRATIVOS _x000a_2)INVITACIÓN PARA  POSTULACIÓN _x000a_3) PROGRAMACIÓN DE VISITAS  _x000a_4) APROBACIÓN DE SOLICITUDES _x000a_5) APLICACIÓN DE PRUEBAS _x000a_6) INFORME AL MINISTERIO DE TRABAJO _x000a_7) COMUNICACIÓN A LA ARL _x000a_8) CONCERTACIÓN DE COMPROMISOS _x000a_9) INFORME DE RESULTADOS."/>
    <d v="2020-01-02T00:00:00"/>
    <d v="2020-09-30T00:00:00"/>
    <s v="1)ELABORACIÓN DE LOS ACTOS ADMINISTRATIVOS SEGUNDA FASE PLAN PILOTO "/>
    <s v="1) INVITACIÓN A LOS FUNCIONARIOS DE LA SUBDIRECCIÓN ADMINISTRATIVA PARA POSTULARSE EN TELETRABAJO _x000a_2) PROGRAMACIÓN DE VISITAS DOMICILIARIAS _x000a_3) APROBACIÓN DE SOLICITUDES _x000a_4) APLICACIÓN DE PRUEBA PSICOTÉCNICA _x000a_5) INFORME AL MINISTERIO DE TRABAJO _x000a_6) COMUNICACIÓN A LA ARL "/>
    <s v="1) ELABORACIÓN DE LOS ACTOS ADMINISTRATIVOS  DE TELETRABAJO INDIVIDUAL _x000a_2) CONCERTACIÓN DE COMPROMISOS CON EL PERSONAL TELETRABAJADOR _x000a_8) INFORME DE RESULTADOS."/>
    <s v="NO HAY ACTIVIDADES PROGRAMADAS PARA ESTE TRIMESTRE"/>
    <s v="NO"/>
    <s v="NO"/>
    <s v="COORDINADOR(A) DE TALENTO HUMANO "/>
    <s v="VER CELDA Z103"/>
    <n v="0"/>
    <n v="0"/>
    <s v="VER CELDA AB103"/>
    <s v="1)ELABORACIÓN DE LOS ACTOS ADMINISTRATIVOS SEGUNDA FASE PLAN PILOTO "/>
    <s v="1. PROYECCIÓN  DE LA RESOLUCIÓN DE TELETRABAJO 2020. EN REVISIÓN Y APROBACIÓN"/>
    <n v="0.9"/>
    <n v="0.25"/>
    <s v="1. Proyecto de la resolución de teletrabajo 2020"/>
    <s v="SE DEBE PRIORIZAR EL CUMPLIMIENTO DE LAS ACTIVIDADES PLANEADAS EN EL SEGUNDO TRIMESTRE DE LA VIGENCIA"/>
    <s v="EXTEMPORANEO"/>
    <s v="SATISFACTORIO"/>
    <s v="1) INVITACIÓN A LOS FUNCIONARIOS DE LA SUBDIRECCIÓN ADMINISTRATIVA PARA POSTULARSE EN TELETRABAJO _x000a_2) PROGRAMACIÓN DE VISITAS DOMICILIARIAS _x000a_3) APROBACIÓN DE SOLICITUDES _x000a_4) APLICACIÓN DE PRUEBA PSICOTÉCNICA _x000a_5) INFORME AL MINISTERIO DE TRABAJO _x000a_6) COMUNICACIÓN A LA ARL "/>
    <n v="0"/>
    <n v="0.25"/>
    <s v="Esta actividad debe reformularse dado que el personal se encuentra en trabajo remoto y no se asignaron recursos para la vigencia."/>
    <s v="NO SE EVIDENCIA AVANCE EN LA META PROYECTADA POR LO TANTO, SE SUGIERE TRAMITAR AJUSTE AL PLAN DE ACCIÓN"/>
    <x v="1"/>
    <m/>
  </r>
  <r>
    <s v="TALENTO_HUMANO"/>
    <s v="TALENTO HUMANO"/>
    <s v="F. PROPENDER POR LA EXCELENCIA ADMINISTRATIVA Y FINANCIERA. "/>
    <x v="0"/>
    <x v="17"/>
    <x v="11"/>
    <s v="NO APLICA"/>
    <s v="NO APLICA"/>
    <x v="1"/>
    <x v="1"/>
    <s v="LAS DOS SEDES"/>
    <n v="113"/>
    <s v="CUMPLIMIENTO PLANES TALENTO HUMANO "/>
    <s v="EJECUTAR EL PLAN DE SEGURIDAD Y SALUD EN EL TRABAJO"/>
    <n v="1"/>
    <s v="NO APLICA"/>
    <s v="SISTEMA DE GESTION DE SEGURIDAD Y SALUD EN EL TRABAJO_x000a_CUMPLIMIENTO DE LA  RESOLUCION 0312 DE 2019 ESTANDARES MINIMOS_x000a_"/>
    <s v="1) CAPACITACIONES DEL PLAN DE ACCION DE RIESGO PSICOSOCIAL 2019,  PARA BRIGADISTAS,  COPASST, COMITE DE CONVIVENCIA LABORAL_x000a_2) PLAN ESTRATEGICO DE SEGURIDAD VIAL Y EJECUCION PLAN DE TRABAJO CON EL COMITE VIAL Y ACTOES VIALES_x000a_3) ENTREGA DE ELEMENTOS DE PROTECCIÓN PERSONAL - SOPORTES DE LOS FORMATOS DE ENTREGA _x000a_4) EFECTUAR EXÁMANES MÉDICOS PERIODICOS, INGRESO Y EGRESO Y ACITVIDADES DE LA SEMANA DE LA SALUD_x000a_5) REPORTE DE ACCIDENTES LABORALES Y REALIZACION DE INVESTIGACIONES DE ACCIDENTES_x000a_6) SEGUIMIENTO A PLAN DE ACCION DE INFORMES DE RUIDO, ILUMINACION, CONFORT TERMICO, PUESTOS DE TRABAJO_x000a_"/>
    <d v="2020-01-02T00:00:00"/>
    <d v="2020-12-31T00:00:00"/>
    <s v="1) CAPACITACIONES DEL PLAN DE ACCIÓN DE RIESGO PSICOSOCIAL 2019_x000a_2) CAPACITACIONES PARA BRIGADISTAS_x000a_3) REPORTE DE ACCIDENTES LABORALES Y REALIZACION DE INVESTIGACIONES DE ACCIDENTES_x000a_4) CAPACITACIÓN A COPASST_x000a_5) CAPACITACIÓN A COMITÉ DE CONVIVENCIA LABORAL"/>
    <s v="6) PROGRAMA DE PREVENCIÓN DE ALCOHOL Y DROGAS._x000a_7) DIVULGACIÓN DOCUMENTO DE PLAN ESTRATÉGICO DE SEGURIDAD VIAL Y EJECUCIÓN PLAN DE TRABAJO CON EL COMITÉ VIAL Y ACTORES VIALES_x000a_8) SEGUIMIENTO A PLAN DE ACCIÓN DE INFORMES DE RUIDO, ILUMINACIÓN, CONFORT TÉRMICO, PUESTOS DE TRABAJO"/>
    <s v="9) PREPARACION Y DESARROLLO DE LA SEMANA DE LA SALUD_x000a_10) ENTREGA DE ELEMENTOS DE PROTECCIÓN PERSONAL - SOPORTES DE LOS FORMATOS DE ENTREGA "/>
    <s v="11) SEGUIMIENTO A PLAN DE ACCION DE INFORMES DE RUIDO, ILUMINACION, CONFORT TERMICO, PUESTOS DE TRABAJO_x000a_12) EFECTUAR EXÁMANES MÉDICOS PERIODICOS, INGRESO Y EGRESO_x000a_13) REPORTE DE ACCIDENTES LABORALES Y REALIZACION DE INVESTIGACIONES DE ACCIDENTES"/>
    <s v="NO"/>
    <s v="NO"/>
    <s v="COORDINADOR(A) DE TALENTO HUMANO "/>
    <s v="VER CELDA Z103"/>
    <n v="0"/>
    <n v="0"/>
    <s v="VER CELDA AB103"/>
    <s v="1) CAPACITACIONES DEL PLAN DE ACCIÓN DE RIESGO PSICOSOCIAL 2019_x000a_2) CAPACITACIONES PARA BRIGADISTAS_x000a_3) REPORTE DE ACCIDENTES LABORALES Y REALIZACION DE INVESTIGACIONES DE ACCIDENTES_x000a_4) CAPACITACIÓN A COPASST_x000a_5) CAPACITACIÓN A COMITÉ DE CONVIVENCIA LABORAL"/>
    <s v="1. PROYECCIÓN DEL PLAN ANUAL DE TRABAJO DEL SGSST._x000a_2. CAPACITACIÓN PRIMEROS AUXILIOS._x000a_3. CAPACITACIÓN COPASST"/>
    <n v="0.9"/>
    <n v="0.25"/>
    <s v="1. Proyecto del plan anual de trabajo del SGSST._x000a_2. Capacitación primeros auxilios._x000a_3. Capacitación COPASST"/>
    <s v="RESPECTO A LAS ACTIVIDADES CONTEMPLADAS EN EL TRIMESTRE:_x000a_1) CAPACITACIONES DEL PLAN DE ACCION DE RIESGO PSICOSOCIAL 2019: NO SE EVIDENCIAN_x000a_2) CAPACITACIONES PARA BRIGADISTAS: LA RESPECTIVA EVIDENCIA ESTÁ EN LOS DOCUMENTOS ENTREGADOS_x000a_3) REPORTE DE ACCIDENTES LABORALES Y REALIZACIÓN DE INVESTIGACIONES DE ACCIDENTES: NO SE EVIDENCIAN_x000a_4) CAPACITACION A COPASST: LA RESPECTIVA EVIDENCIA ESTÁ EN LOS DOCUMENTOS ENTREGADOS_x000a_5) CAPACITACIÓN A COMITÉ DE CONVIVENCIA LABORAL: NO SE EVIDENCIAN"/>
    <s v="EXTEMPORANEO"/>
    <s v="INSATISFACTORIO"/>
    <s v="6) PROGRAMA DE PREVENCIÓN DE ALCOHOL Y DROGAS._x000a_7) DIVULGACIÓN DOCUMENTO DE PLAN ESTRATÉGICO DE SEGURIDAD VIAL Y EJECUCIÓN PLAN DE TRABAJO CON EL COMITÉ VIAL Y ACTORES VIALES_x000a_8) SEGUIMIENTO A PLAN DE ACCIÓN DE INFORMES DE RUIDO, ILUMINACIÓN, CONFORT TÉRMICO, PUESTOS DE TRABAJO"/>
    <n v="1"/>
    <n v="0.5"/>
    <s v="6) PROGRAMA DE PREVENCIÓN DE ALCOHOL Y DROGAS._x000a__x000a_7) DIVULGACIÓN DOCUMENTO DE PLAN ESTRATÉGICO DE SEGURIDAD VIAL Y EJECUCIÓN PLAN DE TRABAJO CON EL COMITE VIAL Y ACTORES VIALES. _x000a_DIVULGACIÓN DEL PESV AL COMITÉ VIAL: https://web.microsoftstream.com/video/db46be8d-f5bb-4368-91c3-817e9c3975d2_x000a__x000a_8) SEGUIMIENTO A PLAN DE ACCION DE INFORMES DE RUIDO, ILUMINACIÓN, CONFORT TÉRMICO, PUESTOS DE TRABAJO_x000a__x000a_9) PLAN DE ACCION Y CAPACITACIONES MANEJO DEL ESTRES TALLERES 1 Y 2_x000a__x000a_10)REPORTE ACCIDENTES PRIMER TRIMESTRE_x000a_"/>
    <s v="NO HAY OBSERVACIONES"/>
    <x v="0"/>
    <m/>
  </r>
  <r>
    <s v="GESTIÓN_DEL_CONOCIMIENTO_Y_LA_INNOVACIÓN"/>
    <s v="GESTIÓN DEL CONOCIMIENTO Y LA INNOVACIÓN"/>
    <s v="B. FORTALECER LA OFERTA ACADÉMICA DEL INSTITUTO CARO Y CUERVO."/>
    <x v="3"/>
    <x v="18"/>
    <x v="12"/>
    <s v="NO APLICA"/>
    <s v="PLAN DE FORMACIÓN"/>
    <x v="1"/>
    <x v="1"/>
    <s v="CASA CUERVO URISARRI"/>
    <n v="114"/>
    <s v="DIPLOMADOS VIRTUALES INSTITUTO CARO Y CUERVO"/>
    <s v="CREACIÓN DE 3 DIPLOMADOS VIRTUALES PARA LA VIGENCIA"/>
    <n v="2"/>
    <n v="0"/>
    <s v="SE REQUIERE PARA POSICIONAR AL INSTITITUO CARO Y CUERVO EN FORMACIÓN VIRTUAL A NIVEL TERRITORIAL."/>
    <s v="* DISEÑO_x000a_* PROTOTIPO_x000a_* MAQUETACIÓN_x000a_* CARGA DE CONTENIDOS_x000a_* CREACIÓN DE ACTIVIDADES EN LA PLATAFORMA"/>
    <d v="2020-02-01T00:00:00"/>
    <d v="2020-12-26T00:00:00"/>
    <s v="ENTREGABLES AJUSTADOS:_x000a__x000a_ANTERIOR:_x000a_DISEÑO  DIPLOMADO 1_x000a_PROTOTIPO DIPLOMADO 1_x000a_MAQUETACIÓN DIPLOMADO 1 FASE 1_x000a_CARGA DE CONTENIDOS DIPLOMADO 1 FASE 1 _x000a__x000a_ACTUAL:_x000a_CRONOGRAMA DE TRABAJO DEL PRIMER Y SEGUNDO DIPLOMADO VIRTUAL"/>
    <s v="ENTREGABLES AJUSTADOS:_x000a__x000a_ANTERIOR:_x000a_ACTIVIDADES PLATAFORMA DIPLOMADO 1 FASE 1_x000a_DISEÑO  DIPLOMADO 2_x000a_PROTOTIPO DIPLOMADO 2_x000a_MAQUETACIÓN DIPLOMADO 1 FASE 2_x000a_CARGA DE CONTENIDOS DIPLOMADO 1 FASE 2 _x000a__x000a_ACTUAL:_x000a_* DISEÑO  DIPLOMADO 1_x000a_* PROTOTIPO DIPLOMADO 1_x000a_* MAQUETACIÓN DIPLOMADO 1 FASE 1_x000a_* CARGA DE CONTENIDOS DIPLOMADO 1 FASE 1 "/>
    <s v="ENTREGABLES AJUSTADOS:_x000a__x000a_ANTERIOR:_x000a_ACTIVIDADES PLATAFORMA DIPLOMADO 1 FASE 2_x000a_MAQUETACIÓN DIPLOMADO 2 FASE 1_x000a_CARGA DE CONTENIDOS DIPLOMADO 2 FASE 1 _x000a_ACTIVIDADES PLATAFORMA DIPLOMADO 2 FASE 1_x000a_DISEÑO  DIPLOMADO 3_x000a_PROTOTIPO DIPLOMADO 3_x000a__x000a_ACTUAL:_x000a_ * MAQUETACIÓN DIPLOMADO 1 FASE 2_x000a_* CARGA DE CONTENIDOS DIPLOMADO 1 FASE 2 _x000a_* CRONOGRAMA DE TRABAJO DEL SEGUNDO DIPLOMADO VIRTUAL y DISEÑO TERCER DIPLOMADO"/>
    <s v="ENTREGABLES AJUSTADOS:_x000a__x000a_ANTERIOR:_x000a_MAQUETACIÓN DIPLOMADO 2 FASE 2_x000a_CARGA DE CONTENIDOS DIPLOMADO 2 FASE 2 _x000a_ACTIVIDADES PLATAFORMA DIPLOMADO 2 FASE 2_x000a_MAQUETACIÓN DIPLOMADO 3 FASE 1_x000a_CARGA DE CONTENIDOS DIPLOMADO 3 FASE 1 _x000a_ACTIVIDADES PLATAFORMA DIPLOMADO 3 FASE 1_x000a__x000a_ACTUAL:_x000a_* DISEÑO  DIPLOMADO 3_x000a_* PROTOTIPO DIPLOMADO 3"/>
    <s v="NO"/>
    <s v="NO"/>
    <s v="COORDINADOR(A) GRUPO TECNOLOGÍAS DE INFORMACIÓN"/>
    <n v="444942468"/>
    <n v="77933988"/>
    <n v="100500000"/>
    <n v="623376456"/>
    <s v="ENTREGABLES AJUSTADOS:_x000a__x000a_ANTERIOR:_x000a_DISEÑO  DIPLOMADO 1_x000a_PROTOTIPO DIPLOMADO 1_x000a_MAQUETACIÓN DIPLOMADO 1 FASE 1_x000a_CARGA DE CONTENIDOS DIPLOMADO 1 FASE 1 _x000a__x000a_ACTUAL:_x000a_CRONOGRAMA DE TRABAJO DEL PRIMER Y SEGUNDO DIPLOMADO VIRTUAL"/>
    <s v="1. CREACIÓN DEL CRONOGRAMA_x000a__x000a_NOTA: SE MUEVEN LAS ACTIVIDADES AL SEGUNDO TRIMESTRE DEBIDO A QUE SE TERMINARON DE ENTREGAR LOS TEMAS PARA INICIAR A FINAL DE MARZO"/>
    <n v="0.1"/>
    <n v="0.05"/>
    <s v="https://caroycuervo-my.sharepoint.com/:f:/g/personal/tics_caroycuervo_gov_co/En4SVb3yV7FIl7aaqDx0nosBkn6vnOhdLrnnE5a1HCDhFg?e=2oHhLx"/>
    <s v="NO SE EVIDENCIA UN AVANCE REPRESENTATIVO EN LAS ACTIVIDADES PLANEADAS PARA EL TRIMESTRE, POR LO TANTO SE SUGIERE TRAMITAR AJUSTE AL PLAN DE ACCIÓN"/>
    <s v="OPORTUNO"/>
    <s v="INSATISFACTORIO"/>
    <s v="ENTREGABLES AJUSTADOS:_x000a__x000a_ANTERIOR:_x000a_ACTIVIDADES PLATAFORMA DIPLOMADO 1 FASE 1_x000a_DISEÑO  DIPLOMADO 2_x000a_PROTOTIPO DIPLOMADO 2_x000a_MAQUETACIÓN DIPLOMADO 1 FASE 2_x000a_CARGA DE CONTENIDOS DIPLOMADO 1 FASE 2 _x000a__x000a_ACTUAL:_x000a_* DISEÑO  DIPLOMADO 1_x000a_* PROTOTIPO DIPLOMADO 1_x000a_* MAQUETACIÓN DIPLOMADO 1 FASE 1_x000a_* CARGA DE CONTENIDOS DIPLOMADO 1 FASE 1 "/>
    <n v="1"/>
    <n v="0.33"/>
    <s v="En el trimestre se realizaron las actividades planeadas y se anexan las respectivas evidencias"/>
    <s v="NO HAY OBSERVACIONES"/>
    <x v="0"/>
    <m/>
  </r>
  <r>
    <s v="GESTIÓN_DEL_CONOCIMIENTO_Y_LA_INNOVACIÓN"/>
    <s v="GESTIÓN DEL CONOCIMIENTO Y LA INNOVACIÓN"/>
    <s v="B. FORTALECER LA OFERTA ACADÉMICA DEL INSTITUTO CARO Y CUERVO."/>
    <x v="3"/>
    <x v="18"/>
    <x v="12"/>
    <s v="NO APLICA"/>
    <s v="NO APLICA"/>
    <x v="1"/>
    <x v="1"/>
    <s v="CASA CUERVO URISARRI"/>
    <n v="115"/>
    <s v="MAQUETA ÚNICA PARA LOS CURSOS DE EDUCACIÓN VIRTUAL"/>
    <s v="DISEÑAR, MAQUETA Y PLANTILLA EN MOODLE PARA LA FORMACIÓN VIRTUAL DEL ICC"/>
    <n v="1"/>
    <n v="0"/>
    <s v="ES NECESARIO CONTAR CON UNA MAQUETA ÚNICA QUE FACILITE LA GENERACIÓN DE NUEVOS CURSOS DE MANERA MAS HAGIL."/>
    <s v="* DISEÑO_x000a_* PROTOTIPO_x000a_* MAQUETACIÓN_x000a_"/>
    <d v="2020-01-15T00:00:00"/>
    <d v="2020-12-26T00:00:00"/>
    <s v="ENTREGABLES AJUSTADOS:_x000a__x000a_ANTERIOR:_x000a_DISEÑO MAQUETA_x000a_DISEÑO PROTOTIPO_x000a_CARGA MAQUETA BASE_x000a__x000a_ACTUAL:_x000a_NO HAY ACTIVIDADES PROGRAMADAS PARA ESTE TRIMESTRE"/>
    <s v="ENTREGABLES AJUSTADOS:_x000a__x000a_ANTERIOR:_x000a_NO HAY ACTIVIDADES PROGRAMADAS PARA ESTE TRIMESTRE_x000a__x000a_ACTUAL:_x000a_CRONOGRAMA DE TRABAJO "/>
    <s v="ENTREGABLES AJUSTADOS:_x000a__x000a_ANTERIOR:_x000a_NO HAY ACTIVIDADES PROGRAMADAS PARA ESTE TRIMESTRE_x000a__x000a_ACTUAL:_x000a_* DISEÑO MAQUETA_x000a_* DISEÑO PROTOTIPO"/>
    <s v="ENTREGABLES AJUSTADOS:_x000a__x000a_ANTERIOR:_x000a_NO HAY ACTIVIDADES PROGRAMADAS PARA ESTE TRIMESTRE_x000a__x000a_ACTUAL:_x000a_* CARGA MAQUETA BASE_x000a_*CAMBIO APARIENCIA GRÁFICA SITIO AULAS VIRTUALES_x000a_* CARGUE PREGUNTAS BASE"/>
    <s v="NO"/>
    <s v="NO"/>
    <s v="COORDINADOR(A) GRUPO TECNOLOGÍAS DE INFORMACIÓN"/>
    <s v="VER CELDA Z108"/>
    <n v="0"/>
    <n v="0"/>
    <s v="VER CELDA AB108"/>
    <s v="ENTREGABLES AJUSTADOS:_x000a__x000a_ANTERIOR:_x000a_DISEÑO MAQUETA_x000a_DISEÑO PROTOTIPO_x000a_CARGA MAQUETA BASE_x000a__x000a_ACTUAL:_x000a_NO HAY ACTIVIDADES PROGRAMADAS PARA ESTE TRIMESTRE"/>
    <s v="ESTA TAREA SE MOVIÓ PARA EL TERCER Y CUARTO TRIMESTRE, YA QUE SE VA A UTILIZAR COMO BASE EL PRIMER DIPLOMADO."/>
    <n v="0"/>
    <n v="0"/>
    <s v="N/A"/>
    <s v="NO SE EVIDENCIA AVANCE EN LAS ACTIVIDADES PLANEADAS PARA EL TRIMESTRE, POR LO TANTO SE SUGIERE TRAMITAR AJUSTE AL PLAN DE ACCIÓN"/>
    <s v="OPORTUNO"/>
    <s v="INSATISFACTORIO"/>
    <s v="ENTREGABLES AJUSTADOS:_x000a__x000a_ANTERIOR:_x000a_NO HAY ACTIVIDADES PROGRAMADAS PARA ESTE TRIMESTRE_x000a__x000a_ACTUAL:_x000a_CRONOGRAMA DE TRABAJO "/>
    <n v="1"/>
    <n v="0.25"/>
    <s v="Se genera en evidencias copia del cronograma de actividades"/>
    <s v="NO HAY OBSERVACIONES"/>
    <x v="0"/>
    <m/>
  </r>
  <r>
    <s v="GESTIÓN_CON_VALORES_PARA_RESULTADOS"/>
    <s v="FORTALECIMIENTO ORGANIZACIONAL Y SIMPLIFICACIÓN DE PROCESOS"/>
    <s v="B. FORTALECER LA OFERTA ACADÉMICA DEL INSTITUTO CARO Y CUERVO."/>
    <x v="3"/>
    <x v="18"/>
    <x v="12"/>
    <s v="NO APLICA"/>
    <s v="PLAN DE FORMACIÓN"/>
    <x v="1"/>
    <x v="1"/>
    <s v="CASA CUERVO URISARRI"/>
    <n v="116"/>
    <s v="ADMINISTRACIÓN PLATAFORMAS VIRTUALES"/>
    <s v="GENERAR  INSCRIPCIONES DE ESTUDIANTES, COPIAS DE LA PLATAFORMA Y ENTREGA DE RESULTADSO DE ENCUESTAS"/>
    <n v="6"/>
    <n v="2"/>
    <s v="SE REQUIERE CONTAR DE MANERA PERMANENTE CON UNA PERSONA QUE ADMINISTRE LA PLATAFORMA PARA CADA UNA DE LAS CORTES."/>
    <s v="* COPIA DE CURSO PARA LA SIGUIENTE COHORTE_x000a_* GENERACIÓN DE LAS INSCRIPCIONES DE LOS DIPLOMADOS_x000a_* TABULACIÓN DE LAS ENCUESTAS"/>
    <d v="2020-01-12T00:00:00"/>
    <s v="31/11/2020"/>
    <s v="COPIA AULA VIRTUAL PARA PREPARAR LA COHORTE"/>
    <s v="INSCRIPCIÓN DE ESTUDIANTES_x000a_TABULACIÓN DE LAS ENCUESTAS_x000a_COPIA AULA VIRTUAL PARA PREPARAR LA COHORTE"/>
    <s v="COPIA AULA VIRTUAL PARA PREPARAR LA COHORTE"/>
    <s v="INSCRIPCIÓN DE ESTUDIANTES_x000a_TABULACIÓN DE LAS ENCUESTAS_x000a_COPIA AULA VIRTUAL PARA PREPARAR LA COHORTE"/>
    <s v="NO"/>
    <s v="NO"/>
    <s v="COORDINADOR(A) GRUPO TECNOLOGÍAS DE INFORMACIÓN"/>
    <s v="VER CELDA Z108"/>
    <n v="0"/>
    <n v="0"/>
    <s v="VER CELDA AB108"/>
    <s v="COPIA AULA VIRTUAL PARA PREPARAR LA COHORTE"/>
    <s v="1. SE REALIZA LA COPIA DE LAS AULAS (SE ADJUNTA PANTALLAZO DE LA PLATAFORMA)"/>
    <n v="1"/>
    <n v="0.25"/>
    <s v="https://caroycuervo-my.sharepoint.com/:f:/g/personal/tics_caroycuervo_gov_co/Eor9MFpm3KJBmq8tKtbnE4gBNOd03EboJcX8U0nQtBHuHA?e=9TYqY9"/>
    <s v="NO HAY OBSERVACIONES"/>
    <s v="OPORTUNO"/>
    <s v="SATISFACTORIO"/>
    <s v="INSCRIPCIÓN DE ESTUDIANTES_x000a_TABULACIÓN DE LAS ENCUESTAS_x000a_COPIA AULA VIRTUAL PARA PREPARAR LA COHORTE"/>
    <n v="1"/>
    <n v="0.5"/>
    <s v="Se anexan evidencias con información de inscripción de estudiantes y tabulación._x000a_Las copias de las aulas se ven reflejadas en los dos diplomados que se tuvieron de argumentación a la ciudadanía y amazonas."/>
    <s v="NO HAY OBSERVACIONES"/>
    <x v="0"/>
    <m/>
  </r>
  <r>
    <s v="DIRECCIONAMIENTO_ESTRATÉGICO_Y_PLANEACIÓN"/>
    <s v="PLANEACIÓN INSTITUCIONAL"/>
    <s v="E. ACTUALIZAR LOS PROCESOS DEL INSTITUTO CARO Y CUERVO DE ACUERDO CON SUS NECESIDADES."/>
    <x v="3"/>
    <x v="18"/>
    <x v="12"/>
    <s v="NO APLICA"/>
    <s v="NO APLICA"/>
    <x v="1"/>
    <x v="1"/>
    <s v="CASA CUERVO URISARRI"/>
    <n v="117"/>
    <s v="DISEÑO Y PUESTA EN MARCHA DE LA PRIMERA FASE DEL SIGAA"/>
    <s v="CREAR DOS MODULOS Y ADELANTAR EL LEVANTAMIENTO DE REQUERIMIENTOS DEL TERCERO"/>
    <n v="3"/>
    <n v="1"/>
    <s v="SE REQUIERE CONTAR CON UN SISTEMA UNIFICADO PARA EL MANEJO DE LA INFORMACIÓN DE LOS PROCESOS DEL INSTITITUTO"/>
    <s v="* DISEÑO_x000a_* PROTOTIPO_x000a_* CONFIGURACIÓN DEL CMS_x000a_* CREACIÓN DE LA PÁGINA WEB"/>
    <d v="2020-01-10T00:00:00"/>
    <d v="2020-12-26T00:00:00"/>
    <s v="ENTREGABLES AJUSTADOS:_x000a__x000a_ANTERIOR:_x000a_VALIDACIÓN MÓDULO DE DOCUMENTACIÓN_x000a_ACTUALIZACIÓN MÓDULO DE DOCUMENTACIÓN EN PRODUCCIÓN_x000a_DISEÑO MÓDULO  METAS ESTRATÉGICAS_x000a_PROTOTIPO MÓDULO METAS ESTRATÉGICAS_x000a__x000a_ACTUAL:_x000a_META RETIRADA"/>
    <s v="ENTREGABLES AJUSTADOS:_x000a__x000a_ANTERIOR:_x000a_LEVANTAMIENTO DE REQUERIMIENTO MÓDULO GESTIÓN DE RIESGOS_x000a_PUESTA EN PRODUCCIÓN MÓDULO DE DOCUMENTACIÓN EN PRODUCCIÓN_x000a_CONFIGURACIÓN DEL CMS PARA SIGAA_x000a__x000a_ACTUAL:_x000a_META RETIRADA"/>
    <s v="ENTREGABLES AJUSTADOS:_x000a__x000a_ANTERIOR:_x000a_CREACIÓN MÓDULO WEB METAS ESTRATÉGICAS_x000a_DISEÑO MÓDULO  GESTIÓN DE RIESGOS_x000a_PROTOTIPO MÓDULO GESTIÓN DE RIESGOS_x000a_PRUEBAS MÓDULO WEB METAS ESTRATÉGICAS_x000a_CONFIGURACIÓN DEL CMS PARA METAS ESTRATÉGICAS_x000a_CREACIÓN MÓDULO WEB GESTIÓN DE RIESGOS_x000a__x000a_ACTUAL:_x000a_META RETIRADA"/>
    <s v="ENTREGABLES AJUSTADOS:_x000a__x000a_ANTERIOR:_x000a_LEVANTAMIENTO DE REQUERIMIENTO MÓDULO PLAN DE MEJORAMIENTO_x000a_PUESTA EN PRODUCCIÓN MÓDULO METAS ESTRATÉGICAS_x000a_PRUEBAS MÓDULO WEB GESTIÓN DE RIESGOS_x000a_PUESTA EN PRODUCCIÓN MÓDULO GESTIÓN DE RIESGOS_x000a_DISEÑO MÓDULO  GESTIÓN DE PLANES DE MEJORAMIENTO_x000a_PROTOTIPO MÓDULO GESTIÓN DE PLANES DE MEJORAMIENTO_x000a__x000a_ACTUAL:_x000a_META RETIRADA"/>
    <s v="NO"/>
    <s v="NO"/>
    <s v="COORDINADOR(A) GRUPO TECNOLOGÍAS DE INFORMACIÓN"/>
    <s v="VER CELDA Z108"/>
    <n v="0"/>
    <n v="0"/>
    <s v="VER CELDA AB108"/>
    <s v="ENTREGABLES AJUSTADOS:_x000a__x000a_ANTERIOR:_x000a_VALIDACIÓN MÓDULO DE DOCUMENTACIÓN_x000a_ACTUALIZACIÓN MÓDULO DE DOCUMENTACIÓN EN PRODUCCIÓN_x000a_DISEÑO MÓDULO  METAS ESTRATÉGICAS_x000a_PROTOTIPO MÓDULO METAS ESTRATÉGICAS_x000a__x000a_ACTUAL:_x000a_META RETIRADA"/>
    <s v="NO SE REALIZA ACTIVIDAD, SE ESTA EN ESPERA DE REUNIÓN CON MINCULTURA PARA TRAER APLICATIVO"/>
    <n v="0"/>
    <n v="0"/>
    <s v="N/A"/>
    <s v="NO SE EVIDENCIA AVANCE EN LAS ACTIVIDADES PLANEADAS PARA EL TRIMESTRE, POR LO TANTO SE SUGIERE TRAMITAR AJUSTE AL PLAN DE ACCIÓN"/>
    <s v="OPORTUNO"/>
    <s v="INSATISFACTORIO"/>
    <s v="ENTREGABLES AJUSTADOS:_x000a__x000a_ANTERIOR:_x000a_LEVANTAMIENTO DE REQUERIMIENTO MÓDULO GESTIÓN DE RIESGOS_x000a_PUESTA EN PRODUCCIÓN MÓDULO DE DOCUMENTACIÓN EN PRODUCCIÓN_x000a_CONFIGURACIÓN DEL CMS PARA SIGAA_x000a__x000a_ACTUAL:_x000a_META RETIRADA"/>
    <n v="0"/>
    <n v="0"/>
    <s v="No se tiene avances , ya que a la fecha se va a realizar la capacitación de riesgos para plantear el requerimiento."/>
    <s v="META RETIRADA"/>
    <x v="3"/>
    <m/>
  </r>
  <r>
    <s v="DIRECCIONAMIENTO_ESTRATÉGICO_Y_PLANEACIÓN"/>
    <s v="PLANEACIÓN INSTITUCIONAL"/>
    <s v="D. CREAR ESTRATEGIAS DE COMUNICACIÓN QUE FACILITEN LA DIVULGACIÓN DE LOS PRODUCTOS Y SERVICIOS DEL INSTITUTO CARO Y CUERVO."/>
    <x v="3"/>
    <x v="18"/>
    <x v="12"/>
    <s v="NO APLICA"/>
    <s v="NO APLICA"/>
    <x v="1"/>
    <x v="1"/>
    <s v="CASA CUERVO URISARRI"/>
    <n v="118"/>
    <s v="REDISEÑO Y CREACIÓN DEL PORTAL INSTITUCIONAL"/>
    <s v="REDISEÑAR EL NUEVO PORTAL INSTITUCIONAL DEL INSTITUTO CARO Y CUERVO"/>
    <n v="1"/>
    <n v="1"/>
    <s v="SE REQUEIRE MODIFICAR LA PÁGIAN WEB DEL INSTITITUTO PARA QUE COMPLA TODAS LAS NORMAS DE USABILIDAD Y ACCESIBILIDAD ESTABLECIDAS POR MINTIC"/>
    <s v="* DISEÑO_x000a_* PROTOTIPO_x000a_* CONFIGURACIÓN Y ACTUALIZACIÓN DE LA BASE DE DATOS_x000a_* CARGA DEL NUEVO DISEÑO Y CONTENIDO ACTUALIZADO DE LA ENTIDAD"/>
    <d v="2020-04-13T00:00:00"/>
    <d v="2020-12-26T00:00:00"/>
    <s v="ENTREGABLES AJUSTADOS:_x000a__x000a_ANTERIOR:_x000a_DISEÑO PÁGINA WEB INSTITUCIONAL_x000a_PROTOTIPO PÁGINA WEB INSTITUCION_x000a__x000a_ACTUAL:_x000a_* DISEÑO ARQUITECTURA CMS"/>
    <s v="ENTREGABLES AJUSTADOS:_x000a__x000a_ANTERIOR:_x000a_CREACIÓN DE LA BASE DE DATOS DE LA PÁGINA WEB INSTITUCIONAL_x000a_CONFIGURACIÓN DEL CMS PARA EL PORTAL WEB INSTITUCIONAL_x000a__x000a_ACTUAL:_x000a_NO HAY ACTIVIDADES EN ESTE TRIMESTRE"/>
    <s v="ENTREGABLES AJUSTADOS:_x000a__x000a_ANTERIOR:_x000a_CREACIÓN DE LA PÁGINA WEB EN PRUEBAS_x000a__x000a_ACTUAL:_x000a_* CREACIÓN DE LA BASE DE DATOS DE LA PÁGINA WEB INSTITUCIONAL_x000a_* MONTAJE EN PRUEBAS NUEVO CMS"/>
    <s v="ENTREGABLES AJUSTADOS:_x000a__x000a_ANTERIOR:_x000a_CARGA EN PRODUCCIÓN DE LA NUEVA PÁGINA INSTITUCIONAL _x000a__x000a_ACTUAL:_x000a_* DISEÑO DE LA ARQUITECTURA DE LA PAGINA WEB"/>
    <s v="NO"/>
    <s v="NO"/>
    <s v="COORDINADOR(A) GRUPO TECNOLOGÍAS DE INFORMACIÓN"/>
    <s v="VER CELDA Z108"/>
    <n v="0"/>
    <n v="0"/>
    <s v="VER CELDA AB108"/>
    <s v="ENTREGABLES AJUSTADOS:_x000a__x000a_ANTERIOR:_x000a_DISEÑO PÁGINA WEB INSTITUCIONAL_x000a_PROTOTIPO PÁGINA WEB INSTITUCION_x000a__x000a_ACTUAL:_x000a_* DISEÑO ARQUITECTURA CMS"/>
    <s v="SE INICIA EL TRABAJO EN EL SEGUNDO TRIMESTRE SE MODIFICA LA ACTIVIDAD"/>
    <n v="0"/>
    <n v="0"/>
    <s v="N/A"/>
    <s v="NO SE EVIDENCIA AVANCE EN LAS ACTIVIDADES PLANEADAS PARA EL TRIMESTRE, POR LO TANTO SE SUGIERE TRAMITAR AJUSTE AL PLAN DE ACCIÓN"/>
    <s v="OPORTUNO"/>
    <s v="INSATISFACTORIO"/>
    <s v="ENTREGABLES AJUSTADOS:_x000a__x000a_ANTERIOR:_x000a_CREACIÓN DE LA BASE DE DATOS DE LA PÁGINA WEB INSTITUCIONAL_x000a_CONFIGURACIÓN DEL CMS PARA EL PORTAL WEB INSTITUCIONAL_x000a__x000a_ACTUAL:_x000a_NO HAY ACTIVIDADES EN ESTE TRIMESTRE"/>
    <n v="0"/>
    <n v="0"/>
    <s v="NO HAY ACTIVIDADES PARA ESTE TRIMESTRE"/>
    <s v="NO HAY ACTIVIDADES PROGRAMADAS PARA ESTE TRIMESTRE"/>
    <x v="2"/>
    <m/>
  </r>
  <r>
    <s v="INFORMACIÓN_Y_COMUNICACIÓN"/>
    <s v="TRANSPARENCIA, ACCESO A LA INFORMACIÓN PÚBLICA Y LUCHA CONTRA LA CORRUPCIÓN"/>
    <s v="F. PROPENDER POR LA EXCELENCIA ADMINISTRATIVA Y FINANCIERA. "/>
    <x v="3"/>
    <x v="18"/>
    <x v="13"/>
    <s v="PLAN DE MANTENIMIENTO DE SERVICIOS TECNOLÒGICOS"/>
    <s v="NO APLICA"/>
    <x v="1"/>
    <x v="1"/>
    <s v="CASA CUERVO URISARRI"/>
    <n v="119"/>
    <s v="DISEÑO Y PUESTA EN MARCHA DE LA BASE DE DATOS ÚNICA DEL INSTITUTO CARO Y CUERVO FASE 1"/>
    <s v="DISEÑAR BASE DE DATOS RELACINAL DOCUMENTADA Y FUNCIONAL"/>
    <n v="1"/>
    <n v="1"/>
    <s v="SE HACE NECESARIO TENER UNA BASE DE DATOS ÚNIFICADA QUE PERMITA LA RELACIÓN DE TODOS LOS SISTEMAS DE INFORMACIÓN PROPIOS DEL INSTITUTO CARO Y CUERVO"/>
    <s v="* DISEÑO MODELO ENTIDAD RELACIÓN_x000a_* DICCIONARIO DE DATOS"/>
    <d v="2020-01-10T00:00:00"/>
    <d v="2020-12-26T00:00:00"/>
    <s v="LISTADO DE LAS BASES DE DATOS CON QUE CUENTA LA ENTIDAD"/>
    <s v="* MODELO ENTIDAD RELACIÓN BASES DE DATOS PRINCIPALES_x000a_* DICCIONARIO DE DATOS DE LAS TABLAS PRINCIPALES_x000a_* PUESTA EN PRUEBAS Y PRODUCCIÓN DE LAS BASES DE DATOS CON LOS SISTEMAS DE INFORMACIÓN SELECCIONADOS"/>
    <s v="* MODELO ENTIDAD RELACIÓN BASES DE DATOS SECUNDARIAS_x000a_* DICCIONARIO DE DATOS DE LAS TABLAS SECUNDARIAS_x000a_* PUESTA EN PRUEBAS Y PRODUCCIÓN DE LAS BASES DE DATOS CON LOS SISTEMAS DE INFORMACIÓN SELECCIONADOS"/>
    <s v="* MODELO ENTIDAD RELACIÓN BASES DE DATOS TERCIARIAS _x000a_* DICCIONARIO DE DATOS DE LAS TABLAS TERCIARIAS"/>
    <s v="NO"/>
    <s v="NO"/>
    <s v="COORDINADOR(A) GRUPO TECNOLOGÍAS DE INFORMACIÓN"/>
    <s v="VER CELDA Z108"/>
    <n v="0"/>
    <n v="0"/>
    <s v="VER CELDA AB108"/>
    <s v="LISTADO DE LAS BASES DE DATOS CON QUE CUENTA LA ENTIDAD"/>
    <s v="1. SE AGREGA LISTADO BASE DE DATOS ACTUALES"/>
    <n v="0.8"/>
    <n v="0.2"/>
    <s v="https://caroycuervo-my.sharepoint.com/:f:/g/personal/tics_caroycuervo_gov_co/Eo1OVpbQjphBjWpoQIJ2hNMBYN9_wdIOzLjGXyB86t7xyQ?e=aDjq0b"/>
    <s v="NO HAY OBSERVACIONES"/>
    <s v="OPORTUNO"/>
    <s v="ALERTA"/>
    <s v="* MODELO ENTIDAD RELACIÓN BASES DE DATOS PRINCIPALES_x000a_* DICCIONARIO DE DATOS DE LAS TABLAS PRINCIPALES_x000a_* PUESTA EN PRUEBAS Y PRODUCCIÓN DE LAS BASES DE DATOS CON LOS SISTEMAS DE INFORMACIÓN SELECCIONADOS"/>
    <n v="0.25"/>
    <n v="0.2"/>
    <s v="Se adelanta el diccionario de datos de todos los sistemas de la entidad, y se debe modificar los otros dos puntos debido a los hallazgos resultantes de la revisión."/>
    <s v="NO SE EVIDENCIA AVANCE TOTAL, NI MAYOR A UN 80% EN LA META PROYECTADA POR LO TANTO, SE SUGIERE TRAMITAR AJUSTE AL PLAN DE ACCIÓN"/>
    <x v="1"/>
    <m/>
  </r>
  <r>
    <s v="INFORMACIÓN_Y_COMUNICACIÓN"/>
    <s v="TRANSPARENCIA, ACCESO A LA INFORMACIÓN PÚBLICA Y LUCHA CONTRA LA CORRUPCIÓN"/>
    <s v="F. PROPENDER POR LA EXCELENCIA ADMINISTRATIVA Y FINANCIERA. "/>
    <x v="3"/>
    <x v="18"/>
    <x v="12"/>
    <s v="NO APLICA"/>
    <s v="NO APLICA"/>
    <x v="1"/>
    <x v="1"/>
    <s v="CASA CUERVO URISARRI"/>
    <n v="120"/>
    <s v="ALINEACIÓN CON GOV.CO"/>
    <s v="ALINEAR LOS TRAMITES DEL INSTITUTO EN GOV.CO"/>
    <n v="1"/>
    <n v="0"/>
    <s v="POR POLÍTICA DE MINTIC  EL INSTITIUTO CARO Y CUERVO DEBE TENER LOS TRAMITÉS PÚBLICOS ALINEADOS AL SITIO GOV.CO"/>
    <s v="* SEGUIMIENTO PLAN DE TRABAJO_x000a_* DISEÑO PARA GOV.CO_x000a_* SEGUIMIENTO TRÁMITES"/>
    <d v="2020-01-10T00:00:00"/>
    <d v="2020-09-30T00:00:00"/>
    <s v="CRONOGRAMA DE ACTIVIDADES PARA ASOCIAR A LA ENTIDAD A GOV.CO"/>
    <s v="PUESTA EN MARCHA DE LOS TRÁMITES FASE 1"/>
    <s v="PUESTA EN MARCHA DE LOS TRÁMITES FASE 1"/>
    <s v="NO HAY ACTIVIDADES PROGRAMADAS PARA ESTE TRIMESTRE"/>
    <s v="NO"/>
    <s v="NO"/>
    <s v="COORDINADOR(A) GRUPO TECNOLOGÍAS DE INFORMACIÓN"/>
    <s v="VER CELDA Z108"/>
    <n v="0"/>
    <n v="0"/>
    <s v="VER CELDA AB108"/>
    <s v="CRONOGRAMA DE ACTIVIDADES PARA ASOCIAR A LA ENTIDAD A GOV.CO"/>
    <s v="1. SE AGREGA CRONOGRAMA DE FECHA DE INICIO, Y LAS FICHAS TÉCNICAS DE GOV.CO"/>
    <n v="0.8"/>
    <n v="0.15"/>
    <s v="https://caroycuervo-my.sharepoint.com/:f:/g/personal/tics_caroycuervo_gov_co/EqXO-t_3Fe9JnBs5x6aLcNgB-m4Coa5xFmfL7QeZBDGPkQ?e=KlHMUx"/>
    <s v="NO HAY OBSERVACIONES"/>
    <s v="OPORTUNO"/>
    <s v="ALERTA"/>
    <s v="PUESTA EN MARCHA DE LOS TRÁMITES FASE 1"/>
    <n v="0.8"/>
    <n v="0.15"/>
    <s v="Se realiza ajuste para que todos los trámites de la entidad queden actualizados en suit de consulta. Se adjunta respuesta del análisis entregado por MINTIC (falta la actualización de servicios por parte de la Facultad)"/>
    <s v="AUNQUE SE EVIDENCIA AVANCE EN LA META SE DEBE PRIORIZAR ESTA ACTIVIDAD PARA SU RESPECTIVO CUMPLIMIENTO EN EL TERCER TRIMESTRE"/>
    <x v="5"/>
    <m/>
  </r>
  <r>
    <s v="GESTIÓN_DEL_CONOCIMIENTO_Y_LA_INNOVACIÓN"/>
    <s v="GESTIÓN DEL CONOCIMIENTO Y LA INNOVACIÓN"/>
    <s v="C. FOMENTAR LA INVESTIGACIÓN DEL PATRIMONIO LINGÜÍSTICO."/>
    <x v="3"/>
    <x v="18"/>
    <x v="12"/>
    <s v="NO APLICA"/>
    <s v="NO APLICA"/>
    <x v="1"/>
    <x v="1"/>
    <s v="CASA CUERVO URISARRI"/>
    <n v="121"/>
    <s v="MANTENIMIENTO Y SOPORTE DE CLICC (CORPUS INSTITUTO CARO Y CUERVO)"/>
    <s v="CARGAR Y ADMINISTRAR  3 CORPUS NUEVOS EN LA PLATAFORMA"/>
    <n v="1"/>
    <n v="1"/>
    <s v="PARA LA PROTECCIÓN DE LA INFORMACIÓN HISTORICA DEL INSTITITUTO CARO Y CUERVO SE DEBEN ESTAR HACIENDO MANTENIMIENTO Y ACTUALIZACIÓN DE LOS CORPUS DEL INSTITUTO CARO Y CUERVO."/>
    <s v="* LISTADO DE CORPUS_x000a_* DOCUMENTO ACTUALIZADO CON INVENTARIO DE CORPUS"/>
    <d v="2020-03-10T00:00:00"/>
    <d v="2020-12-26T00:00:00"/>
    <s v="CRONOGRAMA DE TRABAJO"/>
    <s v="DOCUMENTO ACTUALIZACIÓN CARGA FASE 1"/>
    <s v="DOCUMENTO ACTUALIZACIÓN CARGA FASE 2"/>
    <s v="DOCUMENTO ACTUALIZACIÓN CARGA FASE 3"/>
    <s v="NO"/>
    <s v="NO"/>
    <s v="COORDINADOR(A) GRUPO TECNOLOGÍAS DE INFORMACIÓN"/>
    <s v="VER CELDA Z108"/>
    <n v="0"/>
    <n v="0"/>
    <s v="VER CELDA AB108"/>
    <s v="CRONOGRAMA DE TRABAJO"/>
    <s v="1 SE AGREGA CRONOGRAMA, SE UNIFICA CON LA META 123 EL CRONOGRAMA"/>
    <n v="1"/>
    <n v="0.1"/>
    <s v="https://caroycuervo-my.sharepoint.com/:f:/g/personal/tics_caroycuervo_gov_co/EsGzl9gqHFJDgvmN7yL5q04BbYr3PNN3_uE7ChBFbxU8vg?e=VUswJt"/>
    <s v="SI SE REQUIERE UNIFICAR LA META SE DEBERÁ SOLICITAR AJUSTE AL PLAN DE ACCIÓN"/>
    <s v="OPORTUNO"/>
    <s v="SATISFACTORIO"/>
    <s v="DOCUMENTO ACTUALIZACIÓN CARGA FASE 1"/>
    <n v="1"/>
    <n v="0.1"/>
    <s v="Se genera infografía como informe de la carga_x000a_Ejemplo de carga: http://clicc.caroycuervo.gov.co/corpus/EHB"/>
    <s v="NO HAY OBSERVACIONES"/>
    <x v="0"/>
    <m/>
  </r>
  <r>
    <s v="GESTIÓN_CON_VALORES_PARA_RESULTADOS"/>
    <s v="FORTALECIMIENTO ORGANIZACIONAL Y SIMPLIFICACIÓN DE PROCESOS"/>
    <s v="C. FOMENTAR LA INVESTIGACIÓN DEL PATRIMONIO LINGÜÍSTICO."/>
    <x v="3"/>
    <x v="18"/>
    <x v="12"/>
    <s v="NO APLICA"/>
    <s v="NO APLICA"/>
    <x v="1"/>
    <x v="1"/>
    <s v="CASA CUERVO URISARRI"/>
    <n v="122"/>
    <s v="FASE 2 DE ACTUALIZACIÓN Y MEJORAS DEL SIGICC"/>
    <s v="REDISEÑAR LA  BASE DE DATOS Y LA PÁGINA DEL SIGICC"/>
    <n v="1"/>
    <n v="1"/>
    <s v="SE DEBE CAMBIAR EL ALEC QUE TIENEN ACTUALMENTE EL INSTITUTO CARO Y CUERVO, DEBIDO A QUE EL EXISTENTE NO CUMPLE CON LA NECESIDAD DEL INSTITUTO."/>
    <s v="* DISEÑO_x000a_* MAQUETA Y PROTOTIPO_x000a_* REQUERIMIENTO_x000a_* BASE DE DATOS MODELO ENTIDAD RELACIÓN_x000a_* DICCIONARIO DE DATOS"/>
    <d v="2020-02-10T00:00:00"/>
    <d v="2020-12-26T00:00:00"/>
    <s v="CRONOGRAMA DE TRABAJO_x000a_REQUERIMIENTO"/>
    <s v="DISEÑO FASE 1_x000a_PROTOTIPO FASE 1"/>
    <s v="* MODELO ENTIDAD RELACIÓN BASES DE DATOS _x000a_* DICCIONARIO DE DATOS DE LAS TABLAS "/>
    <s v="ALISTAMIENTO  Y REVISIÓN EN AMBIENTE DE PRUEBAS Y PUESTA EN PRODUCCIÓN DEL SIGICC"/>
    <s v="NO"/>
    <s v="NO"/>
    <s v="COORDINADOR(A) GRUPO TECNOLOGÍAS DE INFORMACIÓN"/>
    <s v="VER CELDA Z108"/>
    <n v="0"/>
    <n v="0"/>
    <s v="VER CELDA AB108"/>
    <s v="CRONOGRAMA DE TRABAJO_x000a_REQUERIMIENTO"/>
    <s v="ESTE PROYECTO ESTA EN ESPERA, POR LA REUNIÓN O DEFINICIÓN CON PLANEACIÓN DE LA ADQUISICIÓN DE SOFTWARE"/>
    <n v="0"/>
    <n v="0"/>
    <s v="N/A"/>
    <s v="NO SE EVIDENCIA AVANCE EN LAS ACTIVIDADES PLANEADAS PARA EL TRIMESTRE, POR LO TANTO SE SUGIERE TRAMITAR AJUSTE AL PLAN DE ACCIÓN"/>
    <s v="OPORTUNO"/>
    <s v="INSATISFACTORIO"/>
    <s v="DISEÑO FASE 1_x000a_PROTOTIPO FASE 1"/>
    <n v="0"/>
    <n v="0"/>
    <s v="No se realizo el diseño, este proyecto se congeló por el Grupo de investigación, debido a que no se cuenta con ingeniero y se debe pasar al siguiente trimestre, ya que el nuevo ingeniero ingresa en julio"/>
    <s v="NO SE EVIDENCIA AVANCE EN LA META PROYECTADA POR LO TANTO, SE SUGIERE TRAMITAR AJUSTE AL PLAN DE ACCIÓN"/>
    <x v="1"/>
    <m/>
  </r>
  <r>
    <s v="GESTIÓN_CON_VALORES_PARA_RESULTADOS"/>
    <s v="FORTALECIMIENTO ORGANIZACIONAL Y SIMPLIFICACIÓN DE PROCESOS"/>
    <s v="C. FOMENTAR LA INVESTIGACIÓN DEL PATRIMONIO LINGÜÍSTICO."/>
    <x v="3"/>
    <x v="18"/>
    <x v="13"/>
    <s v="NO APLICA"/>
    <s v="NO APLICA"/>
    <x v="1"/>
    <x v="1"/>
    <s v="CASA CUERVO URISARRI"/>
    <n v="123"/>
    <s v="FASE 1 DE LA CREACCIÓN DEL DICCIONARIO DEL INSTITUTO CARO Y CUERVO LEXICC"/>
    <s v="CREAR LA BASE DE DATOS Y SITIO DEL DICCIONARIO DEL INSTITITUTO CARO Y CUERVO"/>
    <n v="1"/>
    <n v="1"/>
    <s v="PENSANDO EN EL ALEC DEL SIGLO 21, SE DA INICIO A LA CREACIÓN DE UN DICCIONARIO PROPIO DEL INSTITUTO QUE MANEJE LOS DIFERENTES DICCIONARIOS CREADOS HASTA LA FECHA. EN UNA SOLA BASE DE DATOS DE INFORMACIÓN"/>
    <s v="* DISEÑO_x000a_* MAQUETA Y PROTOTIPO_x000a_* REQUERIMIENTO_x000a_* BASE DE DATOS MODELO ENTIDAD RELACIÓN_x000a_* DICCIONARIO DE DATOS"/>
    <d v="2020-01-10T00:00:00"/>
    <d v="2020-12-26T00:00:00"/>
    <s v="REQUERIMIENTO_x000a_CRONOGRAMA DE TRABAJO"/>
    <s v="DISEÑO FASE 1_x000a_PROTOTIPO FASE 1"/>
    <s v="* MODELO ENTIDAD RELACIÓN BASES DE DATOS _x000a_* DICCIONARIO DE DATOS DE LAS TABLAS "/>
    <s v="ALISTAMIENTO  Y REVISIÓN EN AMBIENTE DE PRUEBAS Y PUESTA EN PRODUCCIÓN DEL LEXICC"/>
    <s v="NO"/>
    <s v="NO"/>
    <s v="COORDINADOR(A) GRUPO TECNOLOGÍAS DE INFORMACIÓN"/>
    <s v="VER CELDA Z108"/>
    <n v="0"/>
    <n v="0"/>
    <s v="VER CELDA AB108"/>
    <s v="REQUERIMIENTO_x000a_CRONOGRAMA DE TRABAJO"/>
    <s v="1 SE AGREGA CRONOGRAMA, SE UNIFICA CON LA META 121 EL CRONOGRAMA"/>
    <n v="1"/>
    <n v="0.1"/>
    <s v="https://caroycuervo-my.sharepoint.com/:f:/g/personal/tics_caroycuervo_gov_co/EsGzl9gqHFJDgvmN7yL5q04BbYr3PNN3_uE7ChBFbxU8vg?e=VUswJt"/>
    <s v="SI SE REQUIERE UNIFICAR LA META SE DEBERÁ SOLICITAR AJUSTE AL PLAN DE ACCIÓN"/>
    <s v="OPORTUNO"/>
    <s v="SATISFACTORIO"/>
    <s v="DISEÑO FASE 1_x000a_PROTOTIPO FASE 1"/>
    <n v="0"/>
    <n v="0.1"/>
    <s v="No se realizo el diseño, este proyecto se congeló por el Grupo de investigación, debido a que no se cuenta con ingeniero y se debe pasar al siguiente trimestre, ya que el nuevo ingeniero ingresa en julio"/>
    <s v="NO SE EVIDENCIA AVANCE EN LA META PROYECTADA POR LO TANTO, SE SUGIERE TRAMITAR AJUSTE AL PLAN DE ACCIÓN"/>
    <x v="1"/>
    <m/>
  </r>
  <r>
    <s v="INFORMACIÓN_Y_COMUNICACIÓN"/>
    <s v="TRANSPARENCIA, ACCESO A LA INFORMACIÓN PÚBLICA Y LUCHA CONTRA LA CORRUPCIÓN"/>
    <s v="D. CREAR ESTRATEGIAS DE COMUNICACIÓN QUE FACILITEN LA DIVULGACIÓN DE LOS PRODUCTOS Y SERVICIOS DEL INSTITUTO CARO Y CUERVO."/>
    <x v="3"/>
    <x v="18"/>
    <x v="12"/>
    <s v="PLAN DE AUSTERIDAD Y GESTIÓN AMBIENTAL"/>
    <s v="PLAN ESPECIAL DE MANEJO PATRIMONIAL - PEMP"/>
    <x v="1"/>
    <x v="1"/>
    <s v="LAS DOS SEDES"/>
    <n v="124"/>
    <s v="SITIO WEB DEL PEMP"/>
    <s v="CREAR SITIO WEB DEL PEMP"/>
    <n v="1"/>
    <n v="0"/>
    <s v="PARA EL INSTITUTO CARO Y CUERVO ES IMPORTANTE PUBLICAR LAS ACCIONES EN CUANTO AL PEMP ESTA ADELANTANDO Y CUALES SE HAN VAN A DAR DE AQUÍ EN ADELANTA."/>
    <s v="* DISEÑO_x000a_* MAQUETA Y PROTOTIPO_x000a_* REQUERIMIENTO_x000a_* BASE DE DATOS MODELO ENTIDAD RELACIÓN"/>
    <d v="2020-07-01T00:00:00"/>
    <d v="2020-12-31T00:00:00"/>
    <s v="ENTREGABLES AJUSTADOS:_x000a__x000a_ANTERIOR:_x000a_CRONOGRAMA DE TRABAJO_x000a_REQUERIMIENTO_x000a_DISEÑO_x000a_PROTOTIPO_x000a__x000a_ACTUAL:_x000a_NO HAY ACTIVIDADES EN ESTE TRIMESTRE"/>
    <s v="ENTREGABLES AJUSTADOS:_x000a__x000a_ANTERIOR:_x000a_GENERACIÓN BASE DE DATOS_x000a_CONFIGURACIÓN CMS _x000a_PÁGINA EN AMBIENTE DE PRUEBAS_x000a__x000a_ACTUAL:_x000a_NO HAY ACTIVIDADES EN ESTE TRIMESTRE"/>
    <s v="ENTREGABLES AJUSTADOS:_x000a__x000a_ANTERIOR:_x000a_PUESTA EN PRODUCCIÓN DEL SITIO PEMP_x000a__x000a_ACTUAL:_x000a_REQUERIMIENTO_x000a_DISEÑO_x000a_PROTOTIPO_x000a_GENERACIÓN BASE DE DATOS_x000a_CONFIGURACIÓN CMS _x000a_PÁGINA EN AMBIENTE DE PRUEBAS"/>
    <s v="ENTREGABLES AJUSTADOS:_x000a__x000a_ANTERIOR:_x000a_NO HAY ACTIVIDADES PROGRAMADAS PARA ESTE TRIMESTRE_x000a__x000a_ACTUAL:_x000a_PUESTA EN PRODUCCIÓN DEL SITIO PEMP"/>
    <s v="NO"/>
    <s v="NO"/>
    <s v="COORDINADOR(A) GRUPO TECNOLOGÍAS DE INFORMACIÓN"/>
    <s v="VER CELDA Z108"/>
    <n v="0"/>
    <n v="0"/>
    <s v="VER CELDA AB108"/>
    <s v="ENTREGABLES AJUSTADOS:_x000a__x000a_ANTERIOR:_x000a_CRONOGRAMA DE TRABAJO_x000a_REQUERIMIENTO_x000a_DISEÑO_x000a_PROTOTIPO_x000a__x000a_ACTUAL:_x000a_NO HAY ACTIVIDADES EN ESTE TRIMESTRE"/>
    <s v="SE PASA AL SEGUNDO TRIMESTRE_x000a_* SE AGREGA PROTOTIPO Y DISEÑO"/>
    <n v="0.8"/>
    <n v="0.2"/>
    <s v="PROTOTIPO INTERACTIVO (PARA REVISIÓN DE DISEÑO)_x000a_https://xd.adobe.com/view/596e3d1e-4be1-42bf-4cc0-a05d47327e59-2f5f/?fullscreen_x000a__x000a_PROTOTIPO FUNCIONAL (CON ESPECIFICACIONES PARA PROGRAMACIÓN Y/O DESARROLLO)_x000a_https://xd.adobe.com/spec/62d9c39c-a901-4961-4c3e-488baccfa485-14e8/"/>
    <s v="NO SE EVIDENCIA UN AVANCE REPRESENTATIVO EN LAS ACTIVIDADES PLANEADAS PARA EL TRIMESTRE, POR LO TANTO SE SUGIERE TRAMITAR AJUSTE AL PLAN DE ACCIÓN"/>
    <s v="OPORTUNO"/>
    <s v="INSATISFACTORIO"/>
    <s v="ENTREGABLES AJUSTADOS:_x000a__x000a_ANTERIOR:_x000a_GENERACIÓN BASE DE DATOS_x000a_CONFIGURACIÓN CMS _x000a_PÁGINA EN AMBIENTE DE PRUEBAS_x000a__x000a_ACTUAL:_x000a_NO HAY ACTIVIDADES EN ESTE TRIMESTRE"/>
    <n v="0"/>
    <n v="0.2"/>
    <s v="NO HAY ACTIVIDADES PARA ESTE TRIMESTRE"/>
    <s v="NO HAY ACTIVIDADES PROGRAMADAS PARA ESTE TRIMESTRE"/>
    <x v="2"/>
    <m/>
  </r>
  <r>
    <s v="INFORMACIÓN_Y_COMUNICACIÓN"/>
    <s v="TRANSPARENCIA, ACCESO A LA INFORMACIÓN PÚBLICA Y LUCHA CONTRA LA CORRUPCIÓN"/>
    <s v="D. CREAR ESTRATEGIAS DE COMUNICACIÓN QUE FACILITEN LA DIVULGACIÓN DE LOS PRODUCTOS Y SERVICIOS DEL INSTITUTO CARO Y CUERVO."/>
    <x v="3"/>
    <x v="18"/>
    <x v="12"/>
    <s v="NO APLICA"/>
    <s v="NO APLICA"/>
    <x v="1"/>
    <x v="1"/>
    <s v="LAS DOS SEDES"/>
    <n v="125"/>
    <s v="SITIO WEB DEL OBSERVATORIO EDITORIAL DE COLOMBIA"/>
    <s v="CREAR SITIO WEB DEL OBSERVATORIO EDITORIAL DE COLOMBIA"/>
    <n v="1"/>
    <n v="0"/>
    <s v="PARA EL INSTITUTO CARO Y CUERVO ES IMPORTANTE CONSOLIDAR UNA BASE DE DATOS DONDE SE ENCUENTREN LAS EDITORIALES COLOMBIANAS CON EL FIN DE  TENER UNA BASE DE DATOS Y RED DE TRABAJO COLABORATIVA."/>
    <s v="* DISEÑO_x000a_* MAQUETA Y PROTOTIPO_x000a_* REQUERIMIENTO_x000a_* BASE DE DATOS MODELO ENTIDAD RELACIÓN"/>
    <d v="2020-07-01T00:00:00"/>
    <d v="2020-12-31T00:00:00"/>
    <s v="ENTREGABLES AJUSTADOS:_x000a__x000a_ANTERIOR:_x000a_APROBACIÓN DE DISEÑO Y LOGO_x000a_GENERACIÓN Y CONFIGURACIÓN DE LAS BASES DE DATOS_x000a_CONFIGURACIÓN CMS_x000a__x000a_ACTUAL:_x000a_NO HAY ACTIVIDADES PROGRAMADAS PARA ESTE TRIMESTRE"/>
    <s v="ENTREGABLES AJUSTADOS:_x000a__x000a_ANTERIOR:_x000a_PÁGINA EN AMBIENTE DE PRUEBAS_x000a_PUESTA EN PRODUCCIÓN DEL SITIO OBSERVATORIO DIGITAL_x000a__x000a_ACTUAL:_x000a_NO HAY ACTIVIDADES PROGRAMADAS PARA ESTE TRIMESTRE"/>
    <s v="ENTREGABLES AJUSTADOS:_x000a__x000a_ANTERIOR:_x000a_NO HAY ACTIVIDADES PROGRAMADAS PARA ESTE TRIMESTRE_x000a__x000a__x000a_ACTUAL:_x000a_ APROBACIÓN DE DISEÑO Y LOGO_x000a_GENERACIÓN Y CONFIGURACIÓN DE LAS BASES DE DATOS_x000a_CONFIGURACIÓN CMS"/>
    <s v="ENTREGABLES AJUSTADOS:_x000a__x000a_ANTERIOR:_x000a_NO HAY ACTIVIDADES PROGRAMADAS PARA ESTE TRIMESTRE_x000a__x000a_ACTUAL: _x000a_PÁGINA EN AMBIENTE DE PRUEBAS_x000a_PUESTA EN PRODUCCIÓN DEL SITIO OBSERVATORIO DIGITAL"/>
    <s v="NO"/>
    <s v="NO"/>
    <s v="COORDINADOR(A) GRUPO TECNOLOGÍAS DE INFORMACIÓN"/>
    <s v="VER CELDA Z108"/>
    <n v="0"/>
    <n v="0"/>
    <s v="VER CELDA AB108"/>
    <s v="ENTREGABLES AJUSTADOS:_x000a__x000a_ANTERIOR:_x000a_APROBACIÓN DE DISEÑO Y LOGO_x000a_GENERACIÓN Y CONFIGURACIÓN DE LAS BASES DE DATOS_x000a_CONFIGURACIÓN CMS_x000a__x000a_ACTUAL:_x000a_NO HAY ACTIVIDADES PROGRAMADAS PARA ESTE TRIMESTRE"/>
    <s v="1. SE APRUEBA, DISEÑO, LOGO, Y SE TIENE MODELO DEL CMS"/>
    <n v="0.8"/>
    <n v="0.7"/>
    <s v="https://caroycuervo-my.sharepoint.com/:f:/g/personal/tics_caroycuervo_gov_co/EkCQD764-qVEsbfEPIhMVeABimfXtUM7q5jtAYhaog-hTg?e=gXcGoW"/>
    <s v="EN EL PRÓXIMO INFORME SE DEBE REMITIR LA EVIDENCIA DE LA APROBACIÓN DE LO MENCIONADO"/>
    <s v="OPORTUNO"/>
    <s v="ALERTA"/>
    <s v="ENTREGABLES AJUSTADOS:_x000a__x000a_ANTERIOR:_x000a_PÁGINA EN AMBIENTE DE PRUEBAS_x000a_PUESTA EN PRODUCCIÓN DEL SITIO OBSERVATORIO DIGITAL_x000a__x000a_ACTUAL:_x000a_NO HAY ACTIVIDADES PROGRAMADAS PARA ESTE TRIMESTRE"/>
    <n v="0"/>
    <n v="0.7"/>
    <s v="NO HAY ACTIVIDADES PARA ESTE TRIMESTRE"/>
    <s v="NO HAY ACTIVIDADES PROGRAMADAS PARA ESTE TRIMESTRE"/>
    <x v="2"/>
    <m/>
  </r>
  <r>
    <s v="GESTIÓN_CON_VALORES_PARA_RESULTADOS"/>
    <s v="SEGURIDAD DIGITAL"/>
    <s v="E. ACTUALIZAR LOS PROCESOS DEL INSTITUTO CARO Y CUERVO DE ACUERDO CON SUS NECESIDADES."/>
    <x v="3"/>
    <x v="18"/>
    <x v="14"/>
    <s v="NO APLICA"/>
    <s v="NO APLICA"/>
    <x v="1"/>
    <x v="1"/>
    <s v="LAS DOS SEDES"/>
    <n v="126"/>
    <s v="ACTUALIZACIÓN TÉCNOLÓGICA  FÍSICA"/>
    <s v="REALIZAR EL CAMBIO DE LOS SERVIDORES DE LA ENTIDAD POR LA NECESIDAD DEBIDO A OBSOLESCENCIA TECNOLÓGICA"/>
    <n v="1"/>
    <n v="1"/>
    <s v="ACUTALMENTE LOS SERVIDORES CON LO QUE CUENTA LA ENTIDAD NO SOPORTAN LA CANTIDAD DE INFORMACIÓN QUE "/>
    <s v="* INSTALACIÓN DE SERVIDOR Y CONFIGURACIÓN"/>
    <d v="2020-02-10T00:00:00"/>
    <d v="2020-09-30T00:00:00"/>
    <s v="NO HAY ACTIVIDADES PROGRAMADAS PARA ESTE TRIMESTRE"/>
    <s v="CONFIGURACIÓN DEL SERVIDOR"/>
    <s v="CONFIGURACIÓN DE LOS SERVICIOS SOPORTADOS POR SERVIDORES"/>
    <s v="NO HAY ACTIVIDADES PROGRAMADAS PARA ESTE TRIMESTRE"/>
    <s v="NO"/>
    <s v="NO"/>
    <s v="COORDINADOR(A) GRUPO TECNOLOGÍAS DE INFORMACIÓN"/>
    <s v="VER CELDA Z108"/>
    <n v="0"/>
    <n v="0"/>
    <s v="VER CELDA AB108"/>
    <s v="NO HAY ACTIVIDADES PROGRAMADAS PARA ESTE TRIMESTRE"/>
    <s v="NO HAY ACTIVIDADES PROGRAMADAS PARA ESTE TRIMESTRE"/>
    <n v="0"/>
    <n v="0"/>
    <s v="NO APLICA"/>
    <s v="NO APLICA PARA ESTE TRIMESTRE"/>
    <s v="OPORTUNO"/>
    <s v="NO APLICA PARA ESTE TRIMESTRE"/>
    <s v="CONFIGURACIÓN DEL SERVIDOR"/>
    <n v="0.4"/>
    <n v="0.5"/>
    <s v="Se realiza durante la cohorte configuraciones de los nuevos servidores y se organizan los sistemas a migrar"/>
    <s v="NO SE EVIDENCIA AVANCE TOTAL, NI MAYOR A UN 80% EN LA META PROYECTADA POR LO TANTO, SE SUGIERE TRAMITAR AJUSTE AL PLAN DE ACCIÓN"/>
    <x v="1"/>
    <m/>
  </r>
  <r>
    <s v="GESTIÓN_CON_VALORES_PARA_RESULTADOS"/>
    <s v="FORTALECIMIENTO ORGANIZACIONAL Y SIMPLIFICACIÓN DE PROCESOS"/>
    <s v="E. ACTUALIZAR LOS PROCESOS DEL INSTITUTO CARO Y CUERVO DE ACUERDO CON SUS NECESIDADES."/>
    <x v="3"/>
    <x v="18"/>
    <x v="12"/>
    <s v="NO APLICA"/>
    <s v="NO APLICA"/>
    <x v="1"/>
    <x v="1"/>
    <s v="LAS DOS SEDES"/>
    <n v="127"/>
    <s v="REDISEÑO MESA DE AYUDA INSTITUTO CARO Y CUERVO"/>
    <s v="REDISEÑAR LA MESA DE AYUDA ACTUAL DEL INSTITUTO CARO Y CEURVO"/>
    <n v="1"/>
    <n v="1"/>
    <s v="LA MESA DE AYUDA ACTUAL NO CUMPLE CON LAS NECESIDADES QUE DEMANDA EL INSTITITUTO POR ESTO SE HACE NECESARIO GENERAR UNA MUCHO MAS COMPLEJA."/>
    <s v="* DISEÑO_x000a_* MAQUETA Y PROTOTIPO_x000a_* REQUERIMIENTO_x000a_* BASE DE DATOS MODELO ENTIDAD RELACIÓN_x000a_*PRODUCTO EN PRODUCCIÓN"/>
    <d v="2020-07-01T00:00:00"/>
    <d v="2020-12-31T00:00:00"/>
    <s v="ENTREGABLES AJUSTADOS:_x000a__x000a_ANTERIOR:_x000a_CRONOGRAMA DE TRABAJO_x000a_REQUERIMIENTO_x000a_DISEÑO_x000a_PROTOTIPO_x000a__x000a_ACTUAL:_x000a_NO HAY ACTIVIDADES PROGRAMADAS PARA ESTE TRIMESTRE_x000a__x000a_"/>
    <s v="ENTREGABLES AJUSTADOS:_x000a__x000a_ANTERIOR:_x000a_GENERACIÓN BASE DE DATOS_x000a_CONFIGURACIÓN CMS _x000a_PÁGINA EN AMBIENTE DE PRUEBAS_x000a__x000a_ACTUAL:_x000a_NO HAY ACTIVIDADES PROGRAMADAS PARA ESTE TRIMESTRE_x000a__x000a_"/>
    <s v="ENTREGABLES AJUSTADOS:_x000a__x000a_ANTERIOR:_x000a_PUESTA EN AMBIENTE DE PRUEBAS DE LA MESA DE AYUDA_x000a__x000a_ACTUAL:_x000a_CRONOGRAMA DE TRABAJO_x000a_REQUERIMIENTO_x000a_DISEÑO_x000a_PROTOTIPO_x000a_"/>
    <s v="ENTREGABLES AJUSTADOS:_x000a__x000a_ANTERIOR:_x000a_PUESTA EN PRODUCCIÓN DE LA MESA DE AYUDA_x000a__x000a_ACTUAL:_x000a_GENERACIÓN BASE DE DATOS_x000a_CONFIGURACIÓN CMS _x000a_PÁGINA EN AMBIENTE DE PRUEBAS"/>
    <s v="NO"/>
    <s v="NO"/>
    <s v="COORDINADOR(A) GRUPO TECNOLOGÍAS DE INFORMACIÓN"/>
    <s v="VER CELDA Z108"/>
    <n v="0"/>
    <n v="0"/>
    <s v="VER CELDA AB108"/>
    <s v="ENTREGABLES AJUSTADOS:_x000a__x000a_ANTERIOR:_x000a_CRONOGRAMA DE TRABAJO_x000a_REQUERIMIENTO_x000a_DISEÑO_x000a_PROTOTIPO_x000a__x000a_ACTUAL:_x000a_NO HAY ACTIVIDADES PROGRAMADAS PARA ESTE TRIMESTRE_x000a__x000a_"/>
    <s v="SE PASA AL SEGUNDO TRIMESTRE"/>
    <n v="0"/>
    <n v="0"/>
    <s v="N/A"/>
    <s v="NO SE EVIDENCIA AVANCE EN LAS ACTIVIDADES PLANEADAS PARA EL TRIMESTRE, POR LO TANTO SE SUGIERE TRAMITAR AJUSTE AL PLAN DE ACCIÓN"/>
    <s v="OPORTUNO"/>
    <s v="INSATISFACTORIO"/>
    <s v="ENTREGABLES AJUSTADOS:_x000a__x000a_ANTERIOR:_x000a_GENERACIÓN BASE DE DATOS_x000a_CONFIGURACIÓN CMS _x000a_PÁGINA EN AMBIENTE DE PRUEBAS_x000a__x000a_ACTUAL:_x000a_NO HAY ACTIVIDADES PROGRAMADAS PARA ESTE TRIMESTRE_x000a__x000a_"/>
    <n v="0"/>
    <n v="0"/>
    <s v="NO HAY ACTIVIDADES PARA ESTE TRIMESTRE"/>
    <s v="NO HAY ACTIVIDADES PROGRAMADAS PARA ESTE TRIMESTRE"/>
    <x v="2"/>
    <m/>
  </r>
  <r>
    <s v="GESTIÓN_CON_VALORES_PARA_RESULTADOS"/>
    <s v="FORTALECIMIENTO ORGANIZACIONAL Y SIMPLIFICACIÓN DE PROCESOS"/>
    <s v="F. PROPENDER POR LA EXCELENCIA ADMINISTRATIVA Y FINANCIERA. "/>
    <x v="3"/>
    <x v="18"/>
    <x v="15"/>
    <s v="NO APLICA"/>
    <s v="NO APLICA"/>
    <x v="1"/>
    <x v="1"/>
    <s v="LAS DOS SEDES"/>
    <n v="128"/>
    <s v="IPV6"/>
    <s v="CONFIGURAR LAS DIRECCIONES IPV6 DEL INSTITUTO CARO Y CUERO"/>
    <n v="1"/>
    <n v="0"/>
    <s v="SE REQUIERE CONFIGURAR LAS DIRECCIONES IPV6 DEL INSTITUTO CARO Y CUERO"/>
    <s v="REALIZAR UN CRONOGRANA_x000a_DIAGNÓSTICO DE LA SITUACIÓN ACTUAL_x000a_IMPLEMENTACIÓN DEL PROTOCOLO _x000a_PRUEBAS DE FUNCIONALIDAD"/>
    <d v="2020-02-01T00:00:00"/>
    <d v="2020-12-26T00:00:00"/>
    <s v="CRONOGRAMA DE TRABAJO IPV6_x000a_FASE1: PLANEACIÓN DE IPV6_x000a_FASE 1.1: DIAGNÓSTICO DE LA SITUACIÓN ACTUAL ICC 40%"/>
    <s v="FASE 1.1: DIAGNÓSTICO DE LA SITUACIÓN ACTUAL ICC 60%_x000a_FASE 1.2: ENTREGABLES MINTIC"/>
    <s v="FASE 2: IMPLEMENTACIÓN DEL PROTOCOLO IPV6_x000a_FASE 2.1 DESARROLLO DEL PLAN DE IMPLEMENTACIÓN"/>
    <s v="FASE 2.2. ENTREGABLES MINTIC_x000a_FASE 3: PRUEBAS FUNCIONALIDAD IPV6- ENTREGABLES Y AVANCE"/>
    <s v="NO"/>
    <s v="NO"/>
    <s v="COORDINADOR(A) GRUPO TECNOLOGÍAS DE INFORMACIÓN"/>
    <s v="VER CELDA Z108"/>
    <n v="0"/>
    <n v="0"/>
    <s v="VER CELDA AB108"/>
    <s v="CRONOGRAMA DE TRABAJO IPV6_x000a_FASE1: PLANEACIÓN DE IPV6_x000a_FASE 1.1: DIAGNÓSTICO DE LA SITUACIÓN ACTUAL ICC 40%"/>
    <s v="1. SE AGREGA SHEK LIST DE IPV6, DEBIDO A LA PANDEMIA NO SE PUEDE ADQUIRIR EL DIRECCIONAMIENTO HASTA EL REGRESO A LA ENTIDAD"/>
    <n v="0.8"/>
    <n v="0.2"/>
    <s v="https://caroycuervo-my.sharepoint.com/:f:/g/personal/tics_caroycuervo_gov_co/EmQ8jqR3YNJPqk163vV5h10BiQqJODy4lYzqQJVlFpBGFg?e=c1ElwD"/>
    <s v="NO HAY OBSERVACIONES"/>
    <s v="OPORTUNO"/>
    <s v="ALERTA"/>
    <s v="FASE 1.1: DIAGNÓSTICO DE LA SITUACIÓN ACTUAL ICC 60%_x000a_FASE 1.2: ENTREGABLES MINTIC"/>
    <n v="0.8"/>
    <n v="0.5"/>
    <s v="Se adjunta avances, del 80%"/>
    <s v="AUNQUE SE EVIDENCIA AVANCE EN LA META SE DEBE PRIORIZAR ESTA ACTIVIDAD PARA SU RESPECTIVO CUMPLIMIENTO EN EL TERCER TRIMESTRE"/>
    <x v="5"/>
    <m/>
  </r>
  <r>
    <s v="INFORMACIÓN_Y_COMUNICACIÓN"/>
    <m/>
    <s v="F. PROPENDER POR LA EXCELENCIA ADMINISTRATIVA Y FINANCIERA. "/>
    <x v="3"/>
    <x v="18"/>
    <x v="0"/>
    <s v="NO APLICA"/>
    <s v="NO APLICA"/>
    <x v="2"/>
    <x v="8"/>
    <s v="LAS DOS SEDES"/>
    <n v="129"/>
    <s v="INSTRUMENTOS DE GESTIÓN DE LA INFORMACIÓN"/>
    <s v="APROBAR EL REGISTRO DE ACTIVOS DE INFORMACIÓN"/>
    <n v="1"/>
    <n v="1"/>
    <s v="DAR CUMPLIMIENTO A LA LEY 1712 DE 2014,  LEY DE TRANSPARENCIA Y DEL DERECHO DE ACCESO A LA INFORMACIÓN PÚBLICA NACIOANL."/>
    <s v="DILIGENCIAR, ACTUALIZAR Y CLASIFICAR LOS ACTIVOS DE INFORMACIÓN DEL INSTIITUTO CARO Y CUERVO"/>
    <d v="2020-04-01T00:00:00"/>
    <d v="2020-09-30T00:00:00"/>
    <s v="NO HAY ACTIVIDADES PROGRAMADAS PARA ESTE TRIMESTRE"/>
    <s v="* SOCIALIZACIÓN CON LOS COORDINADORES DE ACTIVOS DE INFORMACIÓN_x000a_* ACOMPAÑAMIENTO A LOS PROCESOS EN LA ACTUALIZACIÓN DE LOS ACTIVOS DE INFORMACIÓN"/>
    <s v="* GENERACIÓN EXCEL PARA LA APROBACIÓN DEL INVENTARIO DE ACTIVOS DE INFORMACIÓN PARA SU PUBLICACIÓN."/>
    <s v="NO HAY ACTIVIDADES PROGRAMADAS PARA ESTE TRIMESTRE"/>
    <s v="NO"/>
    <s v="NO"/>
    <s v="COORDINADOR(A) GRUPO TECNOLOGÍAS DE INFORMACIÓN"/>
    <m/>
    <m/>
    <m/>
    <m/>
    <s v="NO HAY ACTIVIDADES PROGRAMADAS PARA ESTE TRIMESTRE"/>
    <s v="NO HAY ACTIVIDADES PROGRAMADAS PARA ESTE TRIMESTRE"/>
    <n v="0"/>
    <n v="0"/>
    <s v="NO APLICA"/>
    <s v="NO APLICA PARA ESTE TRIMESTRE"/>
    <s v="OPORTUNO"/>
    <s v="NO APLICA PARA ESTE TRIMESTRE"/>
    <s v="* SOCIALIZACIÓN CON LOS COORDINADORES DE ACTIVOS DE INFORMACIÓN_x000a_* ACOMPAÑAMIENTO A LOS PROCESOS EN LA ACTUALIZACIÓN DE LOS ACTIVOS DE INFORMACIÓN"/>
    <n v="0.4"/>
    <n v="0.25"/>
    <s v="Se hizo alcance junto a la oficial de seguridad de las bases de datos"/>
    <s v="NO SE EVIDENCIA AVANCE TOTAL, NI MAYOR A UN 80% EN LA META PROYECTADA POR LO TANTO, SE SUGIERE TRAMITAR AJUSTE AL PLAN DE ACCIÓN"/>
    <x v="1"/>
    <m/>
  </r>
  <r>
    <s v="GESTIÓN_CON_VALORES_PARA_RESULTADOS"/>
    <s v="FORTALECIMIENTO ORGANIZACIONAL Y SIMPLIFICACIÓN DE PROCESOS"/>
    <s v="B. FORTALECER LA OFERTA ACADÉMICA DEL INSTITUTO CARO Y CUERVO."/>
    <x v="1"/>
    <x v="7"/>
    <x v="1"/>
    <s v="NO APLICA"/>
    <s v="NO APLICA"/>
    <x v="1"/>
    <x v="1"/>
    <s v="CASA CUERVO URISARRI"/>
    <n v="130"/>
    <s v="PROCESOS DE ASEGURAMIENTO DE CALIDAD DE LA EDUCACIÓN"/>
    <s v="PREPARAR LA EVALUACIÓN DE LAS CONDICIONES INSTITUCIONALES PARA EL CUMPLIMIENTO DE LA ETAPA DE PRE RADICADO EN EL MARCO DEL PROCESO DE SOLICITUDES DE REGISTRO CALIFICADO INSTITUCIONAL SEGÚN LO ESTIPULADO EN EL DECRETO 1330 DE 2019                                                                                                    "/>
    <n v="1"/>
    <n v="0"/>
    <s v="CON LA EXPEDICIÓN DEL DECRETO 1330 DE 2019, SE ESTABLECE UN PROCEDIMIENTO QUE INCREMENTA LA FLEXIBILIDAD, LA PERTINENCIA Y LA COORDINACIÓN EFECTIVA ENTRE PROCESOS, INSTITUCIONES E INSTANCIAS QUE HACEN PARTE DEL SISTEMA DE ASEGURAMIENTO DE LA CALIDAD DE LA EDUCACIÓN SUPERIOR, GENERANDO MAYOR EFECTIVIDAD Y CELERIDAD EN LOS PROCESOS DE REGISTRO CALIFICADO, ENTENDIÉNDOLO COMO EL REQUISITO OBLIGATORIO Y HABILITANTE PARA QUE UNA INSTITUCIÓN DE EDUCACIÓN SUPERIOR, LEGALMENTE RECONOCIDA Y HABILITADA POR LA LEY, PUEDA OFRECER Y DESARROLLAR PROGRAMAS ACADÉMICOS DE EDUCACIÓN SUPERIOR EN EL TERRITORIO NACIONAL, DE CONFORMIDAD CON LO DISPUESTO EN EL ARTÍCULO 1 DE LA LEY 1188 DE 2008. _x000a__x000a_POR LO ANTERIOR Y DE ACUERDO CON EL LITERAL (C), DEL ARTÍCULO 6 DE LA LEY 30 DE 1992, LAS INSTITUCIONES DEBEN PRESTAR A LA COMUNIDAD UN SERVICIO CON CALIDAD, EL CUAL HACE REFERENCIA A LAS CONDICIONES EN QUE CADA INSTITUCIÓN DESARROLLA SUS PROGRAMAS ACADÉMICOS, LOS MEDIOS Y PROCESOS EMPLEADOS, ASÍ COMO LA INFRAESTRUCTURA INSTITUCIONAL, LAS DIMENSIONES CUALITATIVAS Y CUANTITATIVAS DEL MISMO. PARA ESTO SE DEBEN PROMOVER AL INTERIOR DE LA ENTIDAD LOS MECANISMOS DE AUTORREGULACIÓN Y AUTOEVALUACIÓN REQUERIDOS PARA FORTALECER LOS SISTEMAS INTERNOS DE ASEGURAMIENTO DE LA CALIDAD DE LA EDUCACIÓN. "/>
    <s v="DAR CUMPLIMIENTO AL CRONOGRAMA DE TRABAJO APROBADO POR LA SUBDIRECCIÓN ACADÉMICA, QUE PERMITA DAR CUMPLIMIENTO AL PROCESO DE SOLICITUD Y OBTENCIÓN DE LAS CONDICIONES INSTITUCIONALES DE LA ETAPA DE PRE RADICADO, SEGÚN LO ESTIPULADO EN EL DECRETO 1330 DE 2019. DICHO CRONOGRAMA INCLUYE EL DESARROLLO DE LAS SIGUIENTES ETAPAS:  "/>
    <d v="2020-02-02T00:00:00"/>
    <d v="2020-06-30T00:00:00"/>
    <s v="SENSIBILIZACIÓN A LA COMUNIDAD _x000a_CONSOLIDAR Y REALIZAR LAS POLÍTICAS INSTITUCIONALES FASE I: ESCRITURA, REVISIÓN, APROBACIÓN Y FASE II: PUBLICACIÓN Y SOCIALIZACIÓN_x000a_REALIZAR LA RECOLECCIÓN DE EVIDENCIA DOCUMENTAL _x000a_REALIZAR LA CONSOLIDACIÓN ESTADÍSTICAS "/>
    <s v="DISEÑAR LOS INSTRUMENTOS, SENSIBILIZACIÓN, APLICACIÓN, ANÁLISIS DE RESULTADOS, DISEÑO PLANES DE MEJORA_x000a_REALIZAR ESCRITURA DOCUMENTO Y PRESENTARLO A REVISIÓN, CORRECCIÓN Y APROBACIÓN_x000a_REALIZAR LA GESTIÓN MEN FASE I: CARGUE PROCESO SACES_x000a_FASE II: PREPARACIÓN, ATENCIÓN DE VISITA, SEGUIMIENTO Y GESTIÓN POSTERIOR A LA VISITA _x000a_FASE II: EVALUACIÓN CONACES Y EMISIÓN DE CONCEPTO_x000a_SISTEMA DE GESTIÓN ACTUALIZACIÓN DE PROCEDIMIENTOS"/>
    <s v="NO HAY ACTIVIDADES PROGRAMADAS PARA ESTE TRIMESTRE"/>
    <s v="NO HAY ACTIVIDADES PROGRAMADAS PARA ESTE TRIMESTRE"/>
    <s v="NO"/>
    <s v="NO"/>
    <s v="SUBDIRECTOR(A) ACADÉMICO "/>
    <m/>
    <m/>
    <m/>
    <m/>
    <s v="SENSIBILIZACIÓN A LA COMUNIDAD _x000a_CONSOLIDAR Y REALIZAR LAS POLÍTICAS INSTITUCIONALES FASE I: ESCRITURA, REVISIÓN, APROBACIÓN Y FASE II: PUBLICACIÓN Y SOCIALIZACIÓN_x000a_REALIZAR LA RECOLECCIÓN DE EVIDENCIA DOCUMENTAL _x000a_REALIZAR LA CONSOLIDACIÓN ESTADÍSTICAS "/>
    <s v="1. SE HA RECOLECTADO EL INSUMO ESTADÍSTICO. ESTE PROCESO ESTÁ ACORDE CON LO PREVISTO EN EL CRONOGRAMA DE TRABAJO. ESTÁN PENDIENTES UNAS MATRICES DE LA COORDINACIÓN DE LITERATURA Y CULTURA. ESTADO DE AVANCE: 95%. SE RECOLECTARON 48 MATRICES, DE LAS CUALES SE HA DEPURADO, ANALIZADO Y SOPORTADO EN EL INFORME DE AUTOEVALUACIÓN CON MIRAS A LA SOLICITUD DE REGISTRO CALIFICADO INSTITUCIONAL. SE HA DEPURADO UN 80% DEL INSUMO RECOLECTADO.   _x000a_2. SE HA RECOLECTADO EL INSUMO DOCUMENTAL. EL PLAZO ESTABA PREVISTO PARA E 30 DE MARZO, LAS ÁREAS AÚN ESTÁN DISEÑANDO LOS DOCUMENTOS. ÁREAS QUE FALTAN: A. SUBDIRECCIÓN ACADÉMICA: PEI, B. ALIANZAS: POLÍTICA INTERNACIONALIZACIÓN, C. TALENTO HUMANO: DOCUMENTO PROCESO DOCENTES. Y OTRAS ÁREAS TIENEN INFORMES Y SOPORTES DOCUMENTALES PENDIENTES DE ENTREGAR: COMUNICACIONES, BIENESTAR, PLANEACIÓN ESTRATÉGICA Y TI. _x000a_LAS UNIDADES QUE YA HAN ENTREGADO LA DOCUMENTACIÓN SON: PLANEACIÓN, INFRAESTRUCTURA, BIBLIOTECA, TALENTO HUMANO. ESTADO DE AVANCE: 40%. _x000a_SE HAN RECOLECTADO 4 CARPETAS ZIP CON INFORMACIÓN Y SE HA ANALIZADO Y PRESENTADO EN EL INFORME DE AUTOEVALUACIÓN CON MIRAS A LA SOLICITUD DE REGISTRO CALIFICADO INSTITUCIONAL EN UN 20%._x000a_3. SE REALIZÓ EL PROCESO DE AUTOEVALUACIÓN INSTITUCIONAL. SE ADELANTARON LAS SIGUIENTES ACCIONES: A. SOCIALIZACIÓN A LA COMUNIDAD, B. DISEÑO INSTRUMENTOS DE AUTOEVALUACIÓN, C. ENVÍO DE ENCUESTAS A LA POBLACIÓN OBJETIVO, D. SEGUIMIENTO Y REENVÍO DE ENCUESTAS, E. RECOLECCIÓN Y ANÁLISIS DE LA INFORMACIÓN, D. GENERACIÓN DEL INFORME, F. DELIMITACIÓN DE LAS CONDICIONES DE CALIDAD QUE REQUIEREN PLANES DE MEJORA. ESTADO DE AVANCE: 100%_x000a_4. PLANES DE MEJORA INSTITUCIONAL. SE ENTREGÓ EL INSUMO A PLANEACIÓN DE LAS CONDICIONES DE CALIDAD QUE REQUIEREN PLAN DE MEJORA. SE ASIGNÓ LOS RESPONSABLES. PENDIENTE APROBAR EL PROCESO A SEGUIR, POR PARTE DE PLANEACIÓN, SUBDIRECCIÓN ACADÉMICA Y DECANATURA Y LUEGO SE PROCEDERÁ EN SOCIALIZAR Y DEFINIR LAS MEAS DE TRABAJO. FORMULAR LOS PLANES EN LOS FORMATOS RESPECTIVO, APROBAR Y CONSIGNAR EN EL INFORME DE AUTOEVALUACIÓN CON MIRAS A LA SOLICITUD DE REGISTRO CALIFICADO INSTITUCIONAL. ESTADO DE AVANCE: 30%_x000a_5. ESCRITURA DEL INFORME AUTOEVALUACIÓN CON MIRAS A LA SOLICITUD DE REGISTRO CALIFICADO INSTITUCIONAL. SE HA DEPURADO EL 80% DEL INSUMO ESTADÍSTICO Y UN 20% DEL INSUMO DOCUMENTAL SOLICITADO. LOS CAPÍTULOS TIENEN EL SIGUIENTE ESTADO DE AVANCE:_x000a_I. CONTEXTO INSTITUCIONAL: 50%_x000a_II. CONDICIONES INSTITUCIONALES: 30%: A. DOCENCIA: 0%; B. INVESTIGACIÓN 100%; C. APROPIACIÓN SOCIAL: 0%; D. ESTUDIANTES: 0%; E. DOCENTES: 50%; F. EGRESADOS; G. AUTOEVALUACIÓN 0%; H. BIENESTAR: 0%; 0%; I. BIBLIOTECA 100%; J. INTERNACIONALIZACIÓN; 30%._x000a_III. APRECIACIÓN DE LA COMUNIDAD: 100%_x000a_IV. PLANES DE MEJORA: 0%_x000a_ESTADO AVANCE: 40%"/>
    <n v="0.8"/>
    <n v="0.5"/>
    <s v="1. Informe de autoevaluación (52 tablas, 46 gráficos, 2 ilustraciones). _x000a_2. Informe de autoevaluación. Insumo de Biblioteca (Pg. 51) y cifras generales del ICC (Pg. 12). _x000a_3. *Matriz resultados de autoevaluación_x000a_*Informe de autoevaluación (Capítulo III)_x000a_4. *Acta de reunión virtual_x000a_*Matriz condiciones de calidad y responsables de plan de mejora. _x000a_5. Informe de autoevaluación: 99 páginas"/>
    <s v="LAS ACTIVIDADES PROGRAMADAS PARA ESTE TRIMESTRE ERAN: _x000a_1. SENSIBILIZACIÓN: DE LA CUAL NO SE PRESENTA  EVIDENCIA._x000a_ 2. CONSOLIDAR Y REALIZAR LAS POLÍTICAS INSTITUCIONALES FASE I: ESCRITURA, REVISIÓN, APROBACIÓN Y FASE II: PUBLICACIÓN Y SOCIALIZACIÓN: DE LAS CUALES NO SE ENVIDENCIA AVANCE, EN EL INFORME ANEXO EL NUMERAL DE POLÍTICAS NO CONTIENE INFORMACIÓN._x000a_3. REALIZAR LA RECOLECCIÓN DE EVIDENCIA DOCUMENTAL: SE EVIDENCIA QUE ESTÁ EN PROCESO _x000a_4. REALIZAR LA CONSOLIDACIÓN ESTADÍSTICAS: SE EVIDENCIA EL INFORME EXCEL DE RESULTADOS DE EVALUACIÓN_x000a__x000a_SE RECOMIENDA PARA EL SIGUIENTE REPORTE ANEXAR LAS EVIDENCIAS SEGÚN LO PROGRAMADO EN LAS ACTIVIDADES TRIMESTRALES."/>
    <s v="EXTEMPORANEO"/>
    <s v="INSATISFACTORIO"/>
    <s v="DISEÑAR LOS INSTRUMENTOS, SENSIBILIZACIÓN, APLICACIÓN, ANÁLISIS DE RESULTADOS, DISEÑO PLANES DE MEJORA_x000a_REALIZAR ESCRITURA DOCUMENTO Y PRESENTARLO A REVISIÓN, CORRECCIÓN Y APROBACIÓN_x000a_REALIZAR LA GESTIÓN MEN FASE I: CARGUE PROCESO SACES_x000a_FASE II: PREPARACIÓN, ATENCIÓN DE VISITA, SEGUIMIENTO Y GESTIÓN POSTERIOR A LA VISITA _x000a_FASE II: EVALUACIÓN CONACES Y EMISIÓN DE CONCEPTO_x000a_SISTEMA DE GESTIÓN ACTUALIZACIÓN DE PROCEDIMIENTOS"/>
    <n v="0.7"/>
    <n v="0.5"/>
    <s v="SENSIBILIZACIÓN 100%: El proceso se realizó satisfactoriamente en el mes de diciembre y el mes de enero y compone todas las actividades asociadas con socializar a la comunidad nuevas políticas, y generalidades del proceso. Tuvo un momento inicial con la socialización a la comunidad del proceso y se han gestionado otras socializaciones en la medida que el proceso ha avanzado. Por el momento se ha socializado el inicio de la autoevaluación (diciembre), las nuevas políticas (febrero-marzo) y la aplicación de encuestas (marzo), se adelantarán otras actividades asociadas, en la medida que se cierran etapas que requieran el conocimiento de la comunidad. De otro lado, la sensibilización también impacta a los funcionarios y todas las reuniones que se notificaron en el primer trimestre, informando sobre su participación del proceso, hace parte de las actividades que impactan la sensibilización, las evidencias son todas las actividades reportadas en el primer trimestre.  Las actividades realizadas y que no quedaron valoradas como cumplidas en el proceso de sensibilización fueron:_x000a_i. Se solicitó a comunicaciones el acompañamiento para realizar la campaña de sensibilización (anexo 1). En el correo electrónico se entregó un documento adjunto indicando las actividades a realizar y los tiempos en que se deben ejecutar (anexo 2)._x000a_ii. Para la sensibilización se grabó un video que se proyectó por los canales institucionales. En el anexo 3 están las comunicaciones para la grabación del video._x000a_iii. Se grabó el video, se corrigió, se editó y se aprobó finalmente. En el anexo 3 están las comunicaciones con la aprobación del video. El video se encuentra en el siguiente link: https://youtu.be/upsKTpVZqBY   Comunicaciones lo publicó en los medios institucionales. Esta gestión se realizó en el mes de diciembre. _x000a_iv. Se gestionó la sensibilización de las políticas de Bienestar, investigación y egresados. En el anexo 4A esta la solicitud realizada a comunicaciones con toda la trazabilidad. Se enviaron las piezas a diseñar para sensibilizar cada política a la comunidad. En los anexos 4B,4C,4D Y 4E están los textos enviados a comunicaciones para diseñar las piezas con las cuales se procederá a sensibilizar a la comunidad las nuevas políticas y que en las comunicaciones que en el anexo 4A se hace referencia. En los anexos 5A, 5B y 5C estás los correos enviados por comunicaciones con la socialización de las nuevas políticas, como parte de las actividades de sensibilización del proceso. _x000a_v. Se procedió con la sensibilización de la aplicación de las encuestas. En el anexo 6A está el texto enviado a comunicaciones para diseñar la pieza y en el anexo 6B están los correos con la publicación de las piezas, socializando el proceso y informando el link para aplicar la encuesta. _x000a_DISEÑO, APROBACIÒN Y APLICACIÒN DE INSTRUMENTOS 100%: Los instrumentos se diseñaron (anexo 8) y fueron aprobados por la Subdirección académica (anexo 7). Para la aplicación se cargaron en la herramienta de Google para encuestas, se gestionaron las bases de datos con las cuales se enviaría la encuesta (anexos 9A y 9B) y se envió a estudiantes, funcionarios, egresados, profesores y aliados, a través de los correos de comunicaciones y Bienestar. Toda esta gestión realizada se puede consultar en el anexo 6B. _x000a_ANÁLISIS DE RESULTADOS 100%: Se recolectaron los resultados de las encuestas aplicadas (Anexos 10A, 10B, 10C y 10D). Se procedió con el análisis de la información recolectada (Anexo 11). Se generó el análisis y se escribió el capítulo de autoevaluación en el informe de autoevaluación que se entregará al Ministerio (Anexo 12, ver el capítulo III). _x000a_DISEÑO PLANES DE MEJORA 50%: este proceso finaliza en el mes de julio. Por el momento, se han realizado las siguientes actividades: _x000a_i. Se presentaron los resultados de la autoevaluación a la Subdirección académica, Decanatura y Planeación. ii. Se aprobaron los resultados obtenidos, se definió que factores tendrán diseño de plan de mejora y quienes serán los responsables. En el anexo 13 está el acta de la reunión con las decisiones tomadas, en el anexo 14 se encuentran los planes de mejora aprobados y los responsables de su ejecución. iii. Se hicieron ajustes al formato de planes de mejora (anexo 15). iv. Se convocó reunión con la oficina de comunicaciones para diseñar la estrategia transversal de los planes de mejora asociados con la sensibilización de procesos institucionales (anexo 16). v. Se recibieron los formatos definitivos para la construcción de los planes de mejora institucionales (anexo 17). _x000a_REALIZAR ESCRITURA DEL DOCUMENTO, PRESENTARLO A REVISION¡, CORRECCIÓN Y APROBACIÓN 100%: Se han gestionado las siguientes actividades:_x000a_i. Durante los meses de mayo y junio se procedió con correcciones y validaciones parciales de los líderes de los procesos, en los anexos 18A, 18B, 18C y 18D se encuentra toda la trazabilidad de los envíos a las áreas solicitando la lectura de diferentes secciones del documento, la recepción de las correcciones. Todas las correcciones fueron incluidas efectivamente en el documento. Los diferentes apartados del documento se entregó a las siguientes áreas: Talento humano, se entregaron los capítulos de docentes, docencia, arquitectura institucional, bienestar social; Planeación, se entregaron los capítulos de rendición de cuentas, cultura de autoevaluación, recursos financieros, arquitectura institucional, estructura institucional; Decanatura: bienestar, egresados y gobierno institucional; Alianzas: capítulo de internacionalización; Financiera, capítulo de recursos financieros. ii. Se finalizó con la escritura del documento (anexo 12); iii). Se entregó a la Dirección, Subdirección académica y Decanatura, el documento finalizado para la revisión y validación final (Anexo 19)._x000a_FASE II: Preparación, atención de visita, seguimiento y gestión posterior a la visita 0%. En esta fase que corresponde al tercer y cuarto trimestre de año, según el cronograma de trabajo aprobado (anexo 20).  _x000a_Fase II: Evaluación conaces y emisión de concepto 0%. Esta fase corresponde al cuarto trimestre del año y no es una gestión realizada por mi, es un proceso interno del Ministerio. Este proceso puede modificarse en la medida que la situación de COVID ha modificado los cronogramas del Ministerio de Educación. _x000a_Sistema de gestión actualización de procedimientos 0%: esta fase corresponde al cuarto trimestre del año según cronograma de trabajo (anexo 20) "/>
    <s v="AUNQUE SE EVIDENCIA AVANCE SIGNIFICATIVO EN LA META GENERAL SE DEBE PRIORIZAR ESTA ACTIVIDAD PARA SU RESPECTIVO CUMPLIMIENTO EN EL TERCER TRIMESTRE. _x000a_DEBIDO A QUE POR LA EMERGENCIA SANITARIA IGUALMENTE EXISTEN ACTIVIDADES QUE SU PLAZO SE EXTENDIÓ SE SUGIERE TRAMITAR AJUSTE AL PLAN DE ACCIÓN"/>
    <x v="5"/>
    <m/>
  </r>
  <r>
    <s v="DIRECCIONAMIENTO_ESTRATÉGICO_Y_PLANEACIÓN"/>
    <s v="DIRECCIONAMIENTO Y PLANEACIÓN"/>
    <s v="F. PROPENDER POR LA EXCELENCIA ADMINISTRATIVA Y FINANCIERA. "/>
    <x v="3"/>
    <x v="15"/>
    <x v="14"/>
    <s v="NO APLICA"/>
    <s v="NO APLICA"/>
    <x v="1"/>
    <x v="1"/>
    <s v="LAS DOS SEDES"/>
    <n v="131"/>
    <s v="SISTEMA DE SEGURIDAD Y PRIVACIDAD DE LA INFORMACIÓN"/>
    <s v="PLAN DE SENSIBILIZACIÓN DEL SISTEMA DE GESTIÓN DE SEGURIDAD DE LA INFORMACIÓN (SGSI) EJECUTADO"/>
    <n v="1"/>
    <n v="0"/>
    <s v="Se solicita incluir tres metas con el fin de articular el plan de acción con los planes del sistema de gestión de seguridad de la información (SGSI) que se están adelantando desde el Grupo de Planeación con la oficial de seguridad de la información,  teniendo en cuenta que en diciembre cuando se formuló el plan la oficial de seguridad no contaba con contrato vigente con la Entidad y considerando que en el mes de abril del 2020 se aprobó la resolución por la cual se adopta el manual de políticas de seguridad de la información y se delega al grupo de planeación para la divulgación y asesoría del contenido del acto administrativo."/>
    <s v="NUEVA META. DESCRITAS EN LOS ENTREGABLES APROBADOS"/>
    <d v="2020-01-29T00:00:00"/>
    <d v="2020-11-16T00:00:00"/>
    <s v="ENTREGABLES AJUSTADOS:_x000a__x000a_NUEVO ENTREGABLE:_x000a_PLAN DE SENSIBILIZACIÓN SGSI ACTUALIZADO Y APROBADO POR LA ALTA DIRECCIÓN INCLUIDO EL TEMA NETIQUETA"/>
    <s v="ENTREGABLES AJUSTADOS:_x000a__x000a_NUEVO ENTREGABLE:_x000a_DOS (2) PIEZAS GRÁFICAS ASOCIADAS AL PLAN, ELABORADAS Y PUBLICADAS._x000a_REALIZAR UNA SENSBILIZACIÓN A USUARIOS"/>
    <s v="ENTREGABLES AJUSTADOS:_x000a__x000a_NUEVO ENTREGABLE:_x000a_DOS (2) PIEZAS GRÁFICAS ASOCIADAS AL PLAN ELABORADAS Y PUBLICADAS"/>
    <s v="ENTREGABLES AJUSTADOS:_x000a__x000a_NUEVO ENTREGABLE:_x000a_DOS (2) PIEZAS GRÁFICAS ASOCIADAS AL PLAN ELABORADAS Y PUBLICADAS._x000a_REALIZAR UNA SENSBILIZACIÓN A USUARIOS"/>
    <s v="NO"/>
    <s v="NO"/>
    <s v="COORDINADOR(A) GRUPO DE PLANEACIÓN"/>
    <m/>
    <m/>
    <m/>
    <m/>
    <s v="META INCLUIDA"/>
    <s v="META INCLUIDA"/>
    <s v="META INCLUIDA"/>
    <s v="META INCLUIDA"/>
    <s v="META INCLUIDA"/>
    <s v="META INCLUIDA"/>
    <s v="META INCLUIDA"/>
    <s v="META INCLUIDA"/>
    <s v="ENTREGABLES AJUSTADOS:_x000a__x000a_NUEVO ENTREGABLE:_x000a_DOS (2) PIEZAS GRÁFICAS ASOCIADAS AL PLAN, ELABORADAS Y PUBLICADAS._x000a_REALIZAR UNA SENSBILIZACIÓN A USUARIOS"/>
    <n v="1"/>
    <n v="0.5"/>
    <s v="CARPETA META 131_x000a_Correos electrónicos enviados por parte de comunicación interna # 59, 64, 70, 74 y boletín entérese #12, 13 y dos documentos de Excel donde se evidencian las respuestas a las preguntas a los videos de sensibilización. _x000a__x000a_Canal de Microsoft Stream denominado SGSI _x000a_* https://web.microsoftstream.com/channel/671eb5e4-e009-4146-befb-40ad9a36e4f2_x000a_* https://web.microsoftstream.com/channel/47687f05-1721-4686-874c-5ea7fdbb13fb_x000a__x000a_Y YouTube:_x000a_* https://www.youtube.com/watch?v=9KPfArpz2j0&amp;feature=youtu.be_x000a_* https://www.youtube.com/watch?v=bItihPTzaUo&amp;feature=youtu.be"/>
    <s v="NO HAY OBSERVACIONES"/>
    <x v="0"/>
    <m/>
  </r>
  <r>
    <s v="DIRECCIONAMIENTO_ESTRATÉGICO_Y_PLANEACIÓN"/>
    <s v="DIRECCIONAMIENTO Y PLANEACIÓN"/>
    <s v="F. PROPENDER POR LA EXCELENCIA ADMINISTRATIVA Y FINANCIERA. "/>
    <x v="3"/>
    <x v="15"/>
    <x v="14"/>
    <s v="NO APLICA"/>
    <s v="NO APLICA"/>
    <x v="1"/>
    <x v="1"/>
    <s v="LAS DOS SEDES"/>
    <n v="132"/>
    <s v="SISTEMA DE SEGURIDAD Y PRIVACIDAD DE LA INFORMACIÓN"/>
    <s v="INFORMES DE SEGUIMIENTO SOBRE LOS EVENTOS O INCIDENTES DE SEGURIDAD DE LA INFORMACIÓN REPORTADOS POR LOS USUARIOS"/>
    <n v="2"/>
    <n v="0"/>
    <s v="Se solicita incluir tres metas con el fin de articular el plan de acción con los planes del sistema de gestión de seguridad de la información (SGSI) que se están adelantando desde el Grupo de Planeación con la oficial de seguridad de la información,  teniendo en cuenta que en diciembre cuando se formuló el plan la oficial de seguridad no contaba con contrato vigente con la Entidad y considerando que en el mes de abril del 2020 se aprobó la resolución por la cual se adopta el manual de políticas de seguridad de la información y se delega al grupo de planeación para la divulgación y asesoría del contenido del acto administrativo."/>
    <s v="NUEVA META. DESCRITAS EN LOS ENTREGABLES APROBADOS"/>
    <d v="2020-01-17T00:00:00"/>
    <d v="2020-11-16T00:00:00"/>
    <s v="ENTREGABLES AJUSTADOS:_x000a__x000a_NUEVO ENTREGABLE:_x000a_EVENTOS O INCIDENTES DOCUMENTADOS EN EL FORMATO DE REPORTE DE EVENTOS"/>
    <s v="ENTREGABLES AJUSTADOS:_x000a__x000a_NUEVO ENTREGABLE:_x000a_INFORME DE SEGUIMIENTO DE LOS EVENTOS O INCIDENTES DE SEGURIDAD REPORTADOS PRIMER SEMESTRE"/>
    <s v="ENTREGABLES AJUSTADOS:_x000a__x000a_NUEVO ENTREGABLE:_x000a_EVENTOS O INCIDENTES DOCUMENTADOS EN EL FORMATO DE REPORTE DE EVENTOS"/>
    <s v="ENTREGABLES AJUSTADOS:_x000a__x000a_NUEVO ENTREGABLE:_x000a_INFORME DE SEGUIMIENTO DE LOS EVENTOS O INCIDENTES REPORTADOS EN EL SEGUNDO SEMESTRE"/>
    <s v="NO"/>
    <s v="NO"/>
    <s v="COORDINADOR(A) GRUPO DE PLANEACIÓN"/>
    <m/>
    <m/>
    <m/>
    <m/>
    <s v="META INCLUIDA"/>
    <s v="META INCLUIDA"/>
    <s v="META INCLUIDA"/>
    <s v="META INCLUIDA"/>
    <s v="META INCLUIDA"/>
    <s v="META INCLUIDA"/>
    <s v="META INCLUIDA"/>
    <s v="META INCLUIDA"/>
    <s v="ENTREGABLES AJUSTADOS:_x000a__x000a_NUEVO ENTREGABLE:_x000a_INFORME DE SEGUIMIENTO DE LOS EVENTOS O INCIDENTES DE SEGURIDAD REPORTADOS PRIMER SEMESTRE"/>
    <n v="1"/>
    <n v="0.5"/>
    <s v="CARPETA META 132_x000a_Documento denominado &quot;Informe de desempeño mayo&quot;_x000a_presentación PowerPoint &quot;Eventos por fallas en la infraestructura tecnológica&quot;_x000a_reunión en Teams"/>
    <s v="NO HAY OBSERVACIONES"/>
    <x v="0"/>
    <m/>
  </r>
  <r>
    <s v="DIRECCIONAMIENTO_ESTRATÉGICO_Y_PLANEACIÓN"/>
    <s v="DIRECCIONAMIENTO Y PLANEACIÓN"/>
    <s v="F. PROPENDER POR LA EXCELENCIA ADMINISTRATIVA Y FINANCIERA. "/>
    <x v="3"/>
    <x v="15"/>
    <x v="14"/>
    <s v="NO APLICA"/>
    <s v="NO APLICA"/>
    <x v="1"/>
    <x v="1"/>
    <s v="LAS DOS SEDES"/>
    <n v="133"/>
    <s v="SISTEMA DE SEGURIDAD Y PRIVACIDAD DE LA INFORMACIÓN"/>
    <s v="SEGUIMIENTO Y MONITOREO REALIZADO A LA MATRIZ DE RIESGOS DE SEGURIDAD DIGITAL E INFORMACIÓN POR DEPENDENCIA"/>
    <n v="1"/>
    <n v="0"/>
    <s v="Se solicita incluir tres metas con el fin de articular el plan de acción con los planes del sistema de gestión de seguridad de la información (SGSI) que se están adelantando desde el Grupo de Planeación con la oficial de seguridad de la información,  teniendo en cuenta que en diciembre cuando se formuló el plan la oficial de seguridad no contaba con contrato vigente con la Entidad y considerando que en el mes de abril del 2020 se aprobó la resolución por la cual se adopta el manual de políticas de seguridad de la información y se delega al grupo de planeación para la divulgación y asesoría del contenido del acto administrativo."/>
    <s v="NUEVA META. DESCRITAS EN LOS ENTREGABLES APROBADOS"/>
    <d v="2020-02-01T00:00:00"/>
    <d v="2020-11-16T00:00:00"/>
    <s v="ENTREGABLES AJUSTADOS:_x000a__x000a_NUEVO ENTREGABLE:_x000a_MANUAL Y PROCEDIMIENTO DE ADMINISTRACIÓN DEL RIESGO CON LOS LINEAMIENTOS DE SEGURIDAD DIGITAL Y DE LA INFORMACIÓN"/>
    <s v="ENTREGABLES AJUSTADOS:_x000a__x000a_NUEVO ENTREGABLE:_x000a_CRONOGRAMA DE TRABAJO PARA LA REALIZACIÓN DE LAS REUNIONES DE SEGUIMIENTO DEL PLAN DE TRATAMIENTO DE RIESGOS DE SEGURIDAD DIGITAL "/>
    <s v="ENTREGABLES AJUSTADOS:_x000a__x000a_NUEVO ENTREGABLE:_x000a_NO HAY ACTIVIDADES PROGRAMADAS PARA ESTE TRIMESTRE"/>
    <s v="ENTREGABLES AJUSTADOS:_x000a__x000a_NUEVO ENTREGABLE:_x000a_INFORME DE SEGUIMIENTO"/>
    <s v="NO"/>
    <s v="NO"/>
    <s v="COORDINADOR(A) GRUPO DE PLANEACIÓN"/>
    <m/>
    <m/>
    <m/>
    <m/>
    <s v="META INCLUIDA"/>
    <s v="META INCLUIDA"/>
    <s v="META INCLUIDA"/>
    <s v="META INCLUIDA"/>
    <s v="META INCLUIDA"/>
    <s v="META INCLUIDA"/>
    <s v="META INCLUIDA"/>
    <s v="META INCLUIDA"/>
    <s v="ENTREGABLES AJUSTADOS:_x000a__x000a_NUEVO ENTREGABLE:_x000a_CRONOGRAMA DE TRABAJO PARA LA REALIZACIÓN DE LAS REUNIONES DE SEGUIMIENTO DEL PLAN DE TRATAMIENTO DE RIESGOS DE SEGURIDAD DIGITAL "/>
    <n v="0.7"/>
    <n v="0.45"/>
    <s v="CARPETA META 133_x000a_Documento denominado &quot;propuesta cronograma&quot; en Teams_x000a__x000a_Correo electrónico con la presentación _x000a_&quot;Socialización - administración de riesgos N°2 equipo MIPG 2020&quot; "/>
    <s v="AUNQUE SE EVIDENCIA AVANCE EN LA META SE DEBE PRIORIZAR ESTA ACTIVIDAD PARA SU RESPECTIVO CUMPLIMIENTO EN EL TERCER TRIMESTRE"/>
    <x v="5"/>
    <m/>
  </r>
  <r>
    <s v="GESTIÓN_CON_VALORES_PARA_RESULTADOS"/>
    <s v="FORTALECIMIENTO ORGANIZACIONAL Y SIMPLIFICACIÓN DE PROCESOS"/>
    <s v="B. FORTALECER LA OFERTA ACADÉMICA DEL INSTITUTO CARO Y CUERVO."/>
    <x v="1"/>
    <x v="8"/>
    <x v="1"/>
    <s v="NO APLICA"/>
    <s v="NO APLICA"/>
    <x v="1"/>
    <x v="1"/>
    <s v="LAS DOS SEDES"/>
    <n v="134"/>
    <s v="ORGANIZACIÓN Y PRESERVACIÓN DE LAS COLECCIONES"/>
    <s v="ORGANIZACIÓN Y PRESERVACIÓN DE LAS COLECCIONES  - ARCHIVO JOSÉ MANUEL MARROQUÍN: REGISTRAR EN EL FORMATO DE INVENTARIO DETALLADO Y DESCRIPCIÓN DE LOS DOCUMENTOS CORRESPONDIENTES AL ARCHIVO HISTÓRICO JOSÉ MANUEL MARROQUÍN DE LAS CAJAS NÚMERO UNO (1) Y LA CAJA NÚMERO DOS (2) QUE CONTIENEN 1.370 FOLIOS."/>
    <n v="1370"/>
    <s v="NO APLICA"/>
    <s v="TENIENDO PRESENTE A QUE LAS ACTIVIDADES DE LA BIBLIOTECA EN UN 99% SE DEBEN REALIZAR DE FORMA PRESENCIAL, FUE NECESARIO AJUSTAR (REDUCIR) LAS METAS  DADAS LAS MEDIDADAS DE CONFINAMIENTO QUE HAN IMPEDIDO EL DESPLAZAMIENTO DEL PERSONAL AL LUGAR DE TRABAJO"/>
    <s v="REGISTRAR EN EL FORMATO DE INVENTARIO DETALLADO Y DESCRIPCIÓN DE LOS DOCUMENTOS CORRESPONDIENTES AL ARCHIVO HISTÓRICO JOSÉ MANUEL MARROQUÍN DE LAS CAJAS NÚMERO UNO (1) Y LA CAJA NÚMERO DOS (2) QUE CONTIENEN 1.370 FOLIOS"/>
    <d v="2020-10-01T00:00:00"/>
    <d v="2020-12-31T00:00:00"/>
    <s v="ENTREGABLES AJUSTADOS:_x000a__x000a_NUEVO ENTREGABLE:_x000a_NO HAY ACTIVIDADES PROGRAMADAS PARA ESTE TRIMESTRE"/>
    <s v="ENTREGABLES AJUSTADOS:_x000a__x000a_NUEVO ENTREGABLE:_x000a_NO HAY ACTIVIDADES PROGRAMADAS PARA ESTE TRIMESTRE"/>
    <s v="ENTREGABLES AJUSTADOS:_x000a__x000a_NUEVO ENTREGABLE:_x000a_NO HAY ACTIVIDADES PROGRAMADAS PARA ESTE TRIMESTRE"/>
    <s v="ENTREGABLES AJUSTADOS:_x000a__x000a_NUEVO ENTREGABLE:_x000a_REGISTRAR EN EL FORMATO DE INVENTARIO DETALLADO Y DESCRIPCIÓN DE LOS DOCUMENTOS CORRESPONDIENTES AL ARCHIVO HISTÓRICO JOSÉ MANUEL MARROQUÍN DE LAS CAJAS NÚMERO UNO (1) Y LA CAJA NÚMERO DOS (2) QUE CONTIENEN 1.370 FOLIOS"/>
    <s v="NO"/>
    <s v="SI "/>
    <s v="COORDINADOR(A) GRUPO DE GESTIÓN DE BIBLIOTECAS"/>
    <m/>
    <m/>
    <m/>
    <m/>
    <s v="META INCLUIDA"/>
    <s v="META INCLUIDA"/>
    <s v="META INCLUIDA"/>
    <s v="META INCLUIDA"/>
    <s v="META INCLUIDA"/>
    <s v="META INCLUIDA"/>
    <s v="META INCLUIDA"/>
    <s v="META INCLUIDA"/>
    <s v="ENTREGABLES AJUSTADOS:_x000a__x000a_NUEVO ENTREGABLE:_x000a_NO HAY ACTIVIDADES PROGRAMADAS PARA ESTE TRIMESTRE"/>
    <n v="1"/>
    <n v="1"/>
    <s v="- Se remitió a la Oficina de Planeación la solicitud de CDP y la versión final del estudio previo para la contratación de una de las dos personas que trabajarán este proyecto.  Correo enviado el miércoles, 1 de julio de 2020 5:46 p. m."/>
    <s v="NO HAY ACTIVIDADES PROGRAMADAS PARA ESTE TRIMESTRE"/>
    <x v="2"/>
    <m/>
  </r>
</pivotCacheRecords>
</file>

<file path=xl/pivotCache/pivotCacheRecords2.xml><?xml version="1.0" encoding="utf-8"?>
<pivotCacheRecords xmlns="http://schemas.openxmlformats.org/spreadsheetml/2006/main" xmlns:r="http://schemas.openxmlformats.org/officeDocument/2006/relationships" count="127">
  <r>
    <s v="GESTIÓN_DEL_CONOCIMIENTO_Y_LA_INNOVACIÓN"/>
    <s v="GESTIÓN DEL CONOCIMIENTO Y LA INNOVACIÓN"/>
    <s v="5. FORTALECER LA GESTIÓN ADMINISTRATIVA INCORPORANDO NUEVAS Y MEJORES PRÁCTICAS QUE PERMITAN GENERAR EFICIENCIA EN EL DESARROLLO DE LAS FUNCIONES INSTITUCIONALES"/>
    <s v="TRANSVERSAL"/>
    <x v="0"/>
    <s v="PLAN ANTICORRUPCIÓN Y DE ATENCIÓN AL CIUDADANO"/>
    <s v="PLAN DE GASTO PÚBLICO"/>
    <s v="NO APLICA"/>
    <s v="LAS DOS SEDES"/>
    <s v="COORDINADOR(A) DE GESTIÓN CONTRACTUAL"/>
    <s v="PAAC - COMPONENTE 6: INICIATIVAS ADICIONALES"/>
    <s v="6.1 INICIATIVAS ADICIONALES"/>
    <n v="1"/>
    <s v="NO"/>
    <s v="NO"/>
    <s v="FORTALECER LA TRANSPARENCIA DE LA EJECUCIÓN CONTRACTUAL"/>
    <n v="2"/>
    <s v="ES NECESARIO QUE LOS SUPERVISORES Y QUIENES BRINDAN APOYO A LA SUPERVISIÓN, TOMEN CONCIENCIA DE LA IMPORTANCIA Y LA RESPONSABILIDAD QUE IMPLICA EL EJERCICIO DE ESTA LABOR."/>
    <n v="0"/>
    <s v="REALIZAR ACTIVIDADES DE SOCIALIZACIÓN SOBRE LA IMPORTANCIA Y RESPONSABILIDADES QUE IMPLICAN EL EJERCICIO DE LA SUPERVISIÓN Y EL APOYO A LA MISMA."/>
    <s v="PREPARAR Y REALIZAR SOCIALIZACIÓN"/>
    <d v="2020-01-02T00:00:00"/>
    <d v="2020-12-12T00:00:00"/>
    <n v="0"/>
    <n v="45212522"/>
    <n v="0"/>
    <n v="45212522"/>
    <m/>
    <s v="REALIZAR UNA ACCIÓN PEDAGÓGICA SOBRE LA IMPORTANCIA DE LA SUPERVISIÓN DE LA CONTRATACIÓN"/>
    <m/>
    <s v="REALIZAR UNA ACCIÓN PEDAGÓGICA SOBRE LA IMPORTANCIA DE LA SUPERVISIÓN DE LA CONTRATACIÓN"/>
    <m/>
    <n v="1"/>
    <m/>
    <n v="1"/>
    <m/>
    <n v="1"/>
    <m/>
    <m/>
    <m/>
    <m/>
    <m/>
    <m/>
    <n v="0"/>
    <n v="3.937007874015748E-3"/>
    <n v="3.937007874015748E-3"/>
    <n v="7.874015748031496E-3"/>
    <n v="3.937007874015748E-3"/>
    <n v="0"/>
    <n v="3.937007874015748E-3"/>
    <n v="3.937007874015748E-3"/>
    <n v="3.937007874015748E-3"/>
    <s v=""/>
    <n v="1"/>
    <n v="1"/>
    <n v="0.5"/>
  </r>
  <r>
    <s v="INFORMACIÓN_Y_COMUNICACIÓN"/>
    <s v="TRANSPARENCIA, ACCESO A LA INFORMACIÓN PÚBLICA Y LUCHA CONTRA LA CORRUPCIÓN"/>
    <s v="1. FORTALECER LOS PROGRAMAS ACADÉMICOS DE POSGRADO PARA CONSTRUIR UNA COMUNIDAD ACADÉMICA QUE CONTRIBUYA A LA SALVAGUARDIA DEL PATRIMONIO LINGÜÍSTICO"/>
    <s v="MISIONAL"/>
    <x v="1"/>
    <s v="PLANES MISIONALES"/>
    <s v="NO APLICA"/>
    <s v="NO APLICA"/>
    <s v="CASA CUERVO URISARRI"/>
    <s v="ASESOR ALIANZAS"/>
    <s v="NO APLICA"/>
    <s v="NO APLICA"/>
    <n v="2"/>
    <s v="NO"/>
    <s v="NO"/>
    <s v=" REGISTRO DE INFORMACIÓN DE ESTUDIANTES EXTRANJEROS Y NACIONALES (SIRE E INTERNO)"/>
    <n v="49"/>
    <s v=" REPORTAR LOS EXTRANJEROS CON LOS CUALES TIENEN ALGUNA RELACIÓN SEA CONTRACTUAL, DE COOPERACIÓN, ACADÉMICA Y EN GENERAL"/>
    <n v="45"/>
    <s v="ESTUDIANTES EXTRANJEROS E INVITADOS INTERNACIONALES Y REGISTRO INTERNO DE LOS ESTUDIANTES NACIONALES"/>
    <s v="LEVANTAMIENTO DE LA INFORMACIÓN DE ESTUDIANTES Y  ACADÉMICOS INTERNACIONALES , REGISTRAR EN EL SISTEMA DE INFORMACIÓN PARA EL REGISTRO DE LA INFORMACIÓN Y ACTUALIZACIÓN BASE DE BATOS DE MOVILIDAD."/>
    <d v="2020-01-01T00:00:00"/>
    <d v="2020-12-12T00:00:00"/>
    <n v="70667048"/>
    <n v="0"/>
    <n v="0"/>
    <n v="70667048"/>
    <s v="10 PERSONAS REGISTRADOS- LEVANTAMIENTO DE LA INFORMACIÓN DE ESTUDIANTES Y  ACADÉMICOS INTERNACIONALES , REGISTRO EN EL SISTEMA DE INFORMACIÓN  DE LA INFORMACIÓN Y ACTUALIZACIÓN BASE DE BATOS DE MOVILIDAD."/>
    <s v="16 PERSONAS REGISTRADOS - LEVANTAMIENTO DE LA INFORMACIÓN DE ESTUDIANTES Y  ACADÉMICOS INTERNACIONALES , REGISTRO EN EL SISTEMA DE INFORMACIÓN PARA EL REGISTRO DE LA INFORMACIÓN Y ACTUALIZACIÓN BASE DE BATOS DE MOVILIDAD."/>
    <s v="20 INVITADOS REGISTRADOS- LEVANTAMIENTO DE LA INFORMACIÓN DE ESTUDIANTES Y  ACADÉMICOS INTERNACIONALES , REGISTRO EN EL SISTEMA DE INFORMACIÓN PARA EL REGISTRO DE LA INFORMACIÓN Y ACTUALIZACIÓN BASE DE BATOS DE MOVILIDAD."/>
    <s v="3 INVITADOS REGISTRADOS- LEVANTAMIENTO DE LA INFORMACIÓN DE ESTUDIANTES Y  ACADÉMICOS INTERNACIONALES , REGISTRO EN EL SISTEMA DE INFORMACIÓN PARA EL REGISTRO DE LA INFORMACIÓN Y ACTUALIZACIÓN BASE DE BATOS DE MOVILIDAD."/>
    <n v="10"/>
    <n v="16"/>
    <n v="20"/>
    <n v="3"/>
    <n v="10"/>
    <m/>
    <m/>
    <m/>
    <m/>
    <m/>
    <m/>
    <m/>
    <n v="1.968503937007874E-3"/>
    <n v="3.937007874015748E-3"/>
    <n v="5.905511811023622E-3"/>
    <n v="7.874015748031496E-3"/>
    <n v="1.968503937007874E-3"/>
    <n v="1.968503937007874E-3"/>
    <n v="1.5142337976983646E-3"/>
    <n v="1.2838069154399178E-3"/>
    <n v="1.6069419893941829E-3"/>
    <n v="1"/>
    <n v="0.38461538461538464"/>
    <n v="0.21739130434782608"/>
    <n v="0.20408163265306123"/>
  </r>
  <r>
    <s v="ACTIVIDADES_MISIONALES"/>
    <s v="ACTIVIDADES MISIONALES"/>
    <s v="5. FORTALECER LA GESTIÓN ADMINISTRATIVA INCORPORANDO NUEVAS Y MEJORES PRÁCTICAS QUE PERMITAN GENERAR EFICIENCIA EN EL DESARROLLO DE LAS FUNCIONES INSTITUCIONALES"/>
    <s v="MISIONAL"/>
    <x v="1"/>
    <s v="PLANES MISIONALES"/>
    <s v="NO APLICA"/>
    <s v="NO APLICA"/>
    <s v="CASA CUERVO URISARRI"/>
    <s v="ASESOR ALIANZAS"/>
    <s v="NO APLICA"/>
    <s v="NO APLICA"/>
    <n v="3"/>
    <s v="NO"/>
    <s v="NO"/>
    <s v="SISTEMA INTEGRADO DE GESTIÓN"/>
    <n v="1"/>
    <s v="ES NECESARIO QUE EL INSTITUTO CARO Y CUERVO COMO ESTABLECIMIENTO PÚBLICO QUE ADELANTA PROGRAMAS DE EDUCACIÓN SUPERIOR CUENTE CON UNA POLÍTICA DE INTERNACIONALIZACIÓN QUE PERMITA A SUS ESTUDIANTES, PROFESORES E INVESTIGADORES DESARROLLAR CAPACIDADES Y COMPETENCIAS EN UN ÁMBITO INTERNACIONAL Y PERMITA LA INTERACCIÓN CON DIFERENTES CULTURAS PERMITIENDO UNA VISIÓN GLOBAL. "/>
    <s v="NO REGISTRA LÍNEA BASE"/>
    <s v="DOCUMENTAR LA POLÍTICA DE INTERNACIONALIZACIÓN"/>
    <s v="LEVANTAMIENTO DE LA INFORMACIÓN, ELABORACIÓN DE LA POLÍTICA, APROBACIÓN Y DIVULGACIÓN DE LA POLÍTICA"/>
    <d v="2020-01-01T00:00:00"/>
    <s v="31/09/2020"/>
    <s v="VER CELDA Z6"/>
    <n v="0"/>
    <n v="0"/>
    <s v="VER CELDA AB7"/>
    <s v="LEVANTAMIENTO DE LA INFORMACIÓN NECESARIA PARA LA ELABORACIÓN DE LA POLÍTICA_x000a__x000a_Diagnóstico de necesidades para la política"/>
    <s v="DOCUMENTO BORRADOR DE LA POLÍTICA DE INTERNACIONALIZACIÓN"/>
    <s v="APROBACIÓN Y DIVULGACIÓN DE LA POLÍTICA_x000a__x000a_Resolución de aprobación y enlace de publicación"/>
    <m/>
    <n v="1"/>
    <n v="1"/>
    <n v="2"/>
    <m/>
    <n v="1"/>
    <n v="1"/>
    <m/>
    <m/>
    <m/>
    <m/>
    <m/>
    <m/>
    <n v="2.6246719160104987E-3"/>
    <n v="5.2493438320209973E-3"/>
    <n v="7.874015748031496E-3"/>
    <n v="7.874015748031496E-3"/>
    <n v="2.6246719160104987E-3"/>
    <n v="2.6246719160104987E-3"/>
    <n v="5.2493438320209973E-3"/>
    <n v="3.937007874015748E-3"/>
    <n v="3.937007874015748E-3"/>
    <n v="1"/>
    <n v="1"/>
    <n v="0.5"/>
    <n v="0.5"/>
  </r>
  <r>
    <s v="GESTIÓN_DEL_CONOCIMIENTO_Y_LA_INNOVACIÓN"/>
    <s v="GESTIÓN DEL CONOCIMIENTO Y LA INNOVACIÓN"/>
    <s v="1. FORTALECER LOS PROGRAMAS ACADÉMICOS DE POSGRADO PARA CONSTRUIR UNA COMUNIDAD ACADÉMICA QUE CONTRIBUYA A LA SALVAGUARDIA DEL PATRIMONIO LINGÜÍSTICO"/>
    <s v="MISIONAL"/>
    <x v="1"/>
    <s v="PLANES MISIONALES"/>
    <s v="NO APLICA"/>
    <s v="PLAN DE FORMACIÓN"/>
    <s v="CASA CUERVO URISARRI"/>
    <s v="ASESOR ALIANZAS"/>
    <s v="NO APLICA"/>
    <s v="NO APLICA"/>
    <n v="4"/>
    <s v="NO"/>
    <s v="NO"/>
    <s v="PROYECTOS CONJUNTOS RESULTADO DE LA SUSCRIPCIÓN DE CONVENIOS"/>
    <n v="2"/>
    <s v="EN LA SUSCRIPCIÓN DE CONVENIOS SE AUNAN ESFUEROS PARA REALIZAR ACCIONES CONJUNTAS, EL RESULTADO DE ESTAS ACCIONES SON PROYECTOS QUE APORTAN  A LAS ACTIVIDADES MISIONALES DE LAS PARTES"/>
    <s v="NO REGISTRA LÍNEA BASE"/>
    <s v="REALIZAR PROYECTOS Y PRODUCTOS  COMO RESULTADO DE LA SUSCRIPCIÓN DE CONVENIOS"/>
    <s v="ESTRUCTURACIÓN Y FIRMA DE CONVENIOS, SUPERVISIÓN Y MONITOREO DE LOS CONVENIOS."/>
    <d v="2020-01-01T00:00:00"/>
    <d v="2020-12-31T00:00:00"/>
    <s v="VER CELDA Z6"/>
    <n v="0"/>
    <n v="0"/>
    <s v="VER CELDA AB7"/>
    <m/>
    <s v="1 PROYECTO CONJUNTO "/>
    <m/>
    <s v="1 PROYECTO CONJUNTO"/>
    <m/>
    <n v="1"/>
    <m/>
    <n v="1"/>
    <m/>
    <n v="1"/>
    <m/>
    <m/>
    <m/>
    <m/>
    <m/>
    <m/>
    <n v="0"/>
    <n v="3.937007874015748E-3"/>
    <n v="3.937007874015748E-3"/>
    <n v="7.874015748031496E-3"/>
    <n v="3.937007874015748E-3"/>
    <n v="0"/>
    <n v="3.937007874015748E-3"/>
    <n v="3.937007874015748E-3"/>
    <n v="3.937007874015748E-3"/>
    <s v=""/>
    <n v="1"/>
    <n v="1"/>
    <n v="0.5"/>
  </r>
  <r>
    <s v="INFORMACIÓN_Y_COMUNICACIÓN"/>
    <s v="GESTIÓN DOCUMENTAL"/>
    <s v="5. FORTALECER LA GESTIÓN ADMINISTRATIVA INCORPORANDO NUEVAS Y MEJORES PRÁCTICAS QUE PERMITAN GENERAR EFICIENCIA EN EL DESARROLLO DE LAS FUNCIONES INSTITUCIONALES"/>
    <s v="MISIONAL"/>
    <x v="1"/>
    <s v="PLANES MISIONALES"/>
    <s v="NO APLICA"/>
    <s v="NO APLICA"/>
    <s v="CASA CUERVO URISARRI"/>
    <s v="ASESOR ALIANZAS"/>
    <s v="NO APLICA"/>
    <s v="NO APLICA"/>
    <n v="5"/>
    <s v="NO"/>
    <s v="NO"/>
    <s v="ELABORACIÓN Y DIVULGACIÓN DE LOS DOCUMENTOS FALTANTES O INCOMPLETOS"/>
    <n v="5"/>
    <s v="ES NECESARIO QUE TODOS LAS GUÍAS, MANUALES Y PLANES ESTEN ACORDES CON LO REQUERIDOS PARA EL DESEMPEÑO DEL ÁREA"/>
    <n v="3"/>
    <s v=" REALIZAR LA DOCUMENTACIÓN REQUERIDA PARA EL DESARROLLO DEL PROCESO DE ALIANZAS"/>
    <s v="LEVANTAMIENTO DE LA INFORMACIÓN PARA LA CREACIÓN DE DOCUMENTOS, REVISIÓN DE LA NORMATIVIDAD, ELABORACIÓN DE GUÍAS, MANUALES, PLANES Y PROCEDIMIENTOS  "/>
    <d v="2020-01-01T00:00:00"/>
    <d v="2020-08-31T00:00:00"/>
    <s v="VER CELDA Z6"/>
    <n v="0"/>
    <n v="0"/>
    <s v="VER CELDA AB7"/>
    <s v="IDENTIFICAR LOS DOCUMENTOS FALTANTES, UNA GUÍA PARA EL TRAMITÉ DE APLICACIÓN DE VISA DE TRABAJO Y PERMISOS RELACIONADOS CON CONTRATACIÓN DE PERSONAL EXTRANJERO._x000a__x000a_Diagnóstico de necesidades para contratación de personal extranjero"/>
    <s v="PROCESO DE ALIANZAS ACTUALIZADO, PROCEDIMIENTO DE GESTIÓN DE PRODUCTOS INTERINSTITUCIONALES ACTUALIZADO_x000a__x000a_Caracterización de proceso_x000a_Procedimiento"/>
    <s v="UN MANUAL DE SUSCRIPCIÓN DE CONVENIOS NACIONALES INTERNACIONALES DE COOPERACIÓN ACADÉMICA; UN DOCUMENTO DE CARACTERIZACIÓN DE USUARIOS._x000a__x000a_Manual_x000a_Caracterización de usuarios"/>
    <m/>
    <n v="1"/>
    <n v="2"/>
    <n v="2"/>
    <m/>
    <n v="1"/>
    <n v="2"/>
    <m/>
    <m/>
    <m/>
    <m/>
    <m/>
    <m/>
    <n v="2.6246719160104987E-3"/>
    <n v="5.2493438320209973E-3"/>
    <n v="7.874015748031496E-3"/>
    <n v="7.874015748031496E-3"/>
    <n v="2.6246719160104987E-3"/>
    <n v="2.6246719160104987E-3"/>
    <n v="5.2493438320209973E-3"/>
    <n v="4.7244094488188976E-3"/>
    <n v="4.7244094488188976E-3"/>
    <n v="1"/>
    <n v="1"/>
    <n v="0.6"/>
    <n v="0.6"/>
  </r>
  <r>
    <s v="GESTIÓN_DEL_CONOCIMIENTO_Y_LA_INNOVACIÓN"/>
    <s v="GESTIÓN DEL CONOCIMIENTO Y LA INNOVACIÓN"/>
    <s v="2. ACTUALIZAR LOS PROGRAMAS ACADÉMICOS QUE OFRECE EL INSTITUTO CON CARACTERÍSTICAS SENSIBLES A LAS CRISIS DEL SECTOR EDUCATIVO GARANTIZANDO LA GESTIÓN DE REDUCCIÓN DEL RIESGO DE DESERCIÓN."/>
    <s v="MISIONAL"/>
    <x v="1"/>
    <s v="PLANES MISIONALES"/>
    <s v="PLAN ANTICORRUPCIÓN Y DE ATENCIÓN AL CIUDADANO"/>
    <s v="NO APLICA"/>
    <s v="CASA CUERVO URISARRI"/>
    <s v="ASESOR ALIANZAS"/>
    <s v="PAAC - COMPONENTE 5: TRANSPARENCIA Y ACCESO DE LA INFORMACIÓN"/>
    <s v="5.1  LINEAMIENTOS DE TRANSPARENCIA ACTIVA"/>
    <n v="6"/>
    <s v="NO"/>
    <s v="NO"/>
    <s v="GESTIÓN DEL CONOCIMIENTO Y LA INNOVACIÓN  A TRAVÉS DE LA INFORMACIÓN PARA MOVILIDAD Y COOPERACIÓN"/>
    <n v="1"/>
    <s v="EL PROCESO DE ALIANZAS  COMO ÁREA ENCARGADA DE LA DIVULGACIÓN DE LA INFORMACIÓN SOBRE MOVILIDAD, ESTARÁ ENCARGADO DE REALIZAR UNA SOCIALIZACIÓN PARA INFORMAR A TODAS LAS PERSONAS INTERESADAS LOS PARÁMETROS PARA PODER ACCEDER A LAS DIFERENTES OPORTUNIDADES DE ESTUDIO, Y PASANTÍAS  PUBLICADAS COMO RESULTADO DEL PROCESO DE ALIANZAS."/>
    <n v="2"/>
    <s v="REALIZAR SOCIALIZACIÓN DE ESTRATEGIAS PARA ACCEDER A BECAS "/>
    <s v="LEVANTAMIENTO DE LA INFORMACIÓN SOBRE LAS BECAS DE INTERÉS PARA ESTUDIANTES, PROFESORES Y FUNCIONARIOS, LOGÍSTICA DE LA SOCIALIZACIÓN,  REALIZACIÓN DE LA SOCIALIZACIÓN. "/>
    <d v="2020-01-02T00:00:00"/>
    <d v="2020-09-30T00:00:00"/>
    <s v="VER CELDA Z6"/>
    <n v="0"/>
    <n v="0"/>
    <s v="VER CELDA AB7"/>
    <m/>
    <s v="LEVANTAMIENTO DE LA INFORMACIÓN SOBRE LAS BECAS DE INTERÉS PARA ESTUDIANTES, PROFESORES Y FUNCIONARIOS._x000a__x000a_Diagnóstico para reglamentación de becas"/>
    <s v="REALIZACIÓN DE UNA (1) SOCIALIZACIÓN"/>
    <m/>
    <n v="1"/>
    <n v="1"/>
    <m/>
    <m/>
    <n v="1"/>
    <n v="1"/>
    <m/>
    <m/>
    <m/>
    <m/>
    <m/>
    <m/>
    <n v="0"/>
    <n v="3.937007874015748E-3"/>
    <n v="7.874015748031496E-3"/>
    <n v="7.874015748031496E-3"/>
    <n v="3.937007874015748E-3"/>
    <n v="0"/>
    <n v="3.937007874015748E-3"/>
    <n v="7.874015748031496E-3"/>
    <n v="7.874015748031496E-3"/>
    <s v=""/>
    <n v="1"/>
    <n v="1"/>
    <n v="1"/>
  </r>
  <r>
    <s v="ACTIVIDADES_MISIONALES"/>
    <s v="ACTIVIDADES MISIONALES"/>
    <s v="4. DESARROLLAR LA RELACIÓN ENTRE PATRIMONIO Y CULTURA PARA GENERAR SENTIDOS, SIGNIFICADOS E INTERPRETACIONES DE NUESTRO ENTORNO Y DIARIO VIVIR MEDIANTE LA PROMOCIÓN, VALORIZACIÓN Y TRANSMISIÓN DE LAS DISTINTAS FORMAS DEL PATRIMONIO"/>
    <s v="MISIONAL"/>
    <x v="1"/>
    <s v="PLANES MISIONALES"/>
    <s v="NO APLICA"/>
    <s v="PLAN EDITORIAL"/>
    <s v="LAS DOS SEDES"/>
    <s v="ASESOR ALIANZAS"/>
    <s v="NO APLICA"/>
    <s v="NO APLICA"/>
    <n v="7"/>
    <s v="NO"/>
    <s v="NO"/>
    <s v=" CELEBRACIÓN 60 AÑOS DE LA IMPRENTA PATRIOTICA "/>
    <n v="1"/>
    <s v="PARA CELEBRAR LOS 60 AÑOS DE LA IMPRENTA PATRIÓTICA SE REALIZARÁ UN EVENTO QUE CUENTE CON CONFERENCIAS Y TALLERES QUE ESTA A CARGO DE EXPERTOS INTERNACIONALES Y NACIONALES EN EL CUAL SE RESALTE LA IMPORTANCIA  DE SU PRESERVACIÓN Y FUNCIÓN. "/>
    <s v="NO REGISTRA LÍNEA BASE"/>
    <s v="REALIZAR EVENTO DE LA CELEBRACIÓN DE LOS  60 AÑOS DE LA IMPRENTA PATROTICA"/>
    <s v="LEVANTAMIENTO DE LA INFORMACIÓN Y DESARROLLO DE LA  LOGÍSTICA NECESARIA PARA LA REALIZACIÓN DEL EVENTO, COORDINACIÓN E INVITACIÓN A LOS INVITADOS INTERNACIONALES Y NACIONALES, REALIZACIÓN DE EVENTO."/>
    <d v="2020-01-01T00:00:00"/>
    <d v="2020-08-31T00:00:00"/>
    <s v="VER CELDA Z6"/>
    <n v="0"/>
    <n v="0"/>
    <s v="VER CELDA AB7"/>
    <s v="LEVANTAMIENTO DE LA INFORMACIÓN Y LOGÍSTICA NECESARIA PARA LA REALIZACIÓN DEL EVENTO_x000a__x000a_Requerimientos para realizar evento"/>
    <s v="COORDINACIÓN DE INVITADOS INTERNACIONALES Y NACIONALES_x000a__x000a_Número de invitados asistentes al evento"/>
    <s v="REALIZACIÓN DE UN (1) EVENTO EN CASA CUERVO. REALIZACIÓN DE CUATRO (4) TALLERES EN LA IMPRENTA PATRIÓTICA SEDE YERBABUENA."/>
    <m/>
    <n v="1"/>
    <n v="2"/>
    <n v="5"/>
    <m/>
    <n v="1"/>
    <n v="2"/>
    <m/>
    <m/>
    <m/>
    <m/>
    <m/>
    <m/>
    <n v="2.6246719160104987E-3"/>
    <n v="5.2493438320209973E-3"/>
    <n v="7.874015748031496E-3"/>
    <n v="7.874015748031496E-3"/>
    <n v="2.6246719160104987E-3"/>
    <n v="2.6246719160104987E-3"/>
    <n v="5.2493438320209973E-3"/>
    <n v="2.952755905511811E-3"/>
    <n v="2.952755905511811E-3"/>
    <n v="1"/>
    <n v="1"/>
    <n v="0.375"/>
    <n v="0.375"/>
  </r>
  <r>
    <s v="INFORMACIÓN_Y_COMUNICACIÓN"/>
    <s v="TRANSPARENCIA, ACCESO A LA INFORMACIÓN PÚBLICA Y LUCHA CONTRA LA CORRUPCIÓN"/>
    <s v="4. DESARROLLAR LA RELACIÓN ENTRE PATRIMONIO Y CULTURA PARA GENERAR SENTIDOS, SIGNIFICADOS E INTERPRETACIONES DE NUESTRO ENTORNO Y DIARIO VIVIR MEDIANTE LA PROMOCIÓN, VALORIZACIÓN Y TRANSMISIÓN DE LAS DISTINTAS FORMAS DEL PATRIMONIO"/>
    <s v="TRANSVERSAL"/>
    <x v="2"/>
    <s v="PLANES MISIONALES"/>
    <s v="NO APLICA"/>
    <s v="NO APLICA"/>
    <s v="LAS DOS SEDES"/>
    <s v="SUBDIRECTOR(A) ACADÉMICO "/>
    <s v="NO APLICA"/>
    <s v="NO APLICA"/>
    <n v="8"/>
    <s v="NO"/>
    <s v="SI "/>
    <s v="ELABORACIÓN Y SEGUIMIENTO DE LA ESTRATEGIA DE COMUNICACIÓN INTERNA Y EXTERNA DE LA VIGENCIA 2020"/>
    <n v="14"/>
    <s v="ESTABLECER LA RUTA A SEGUIR EN COMUNICACIONES ES MUY IMPORTANTE PARA DAR CUMPLIMIENTO A LOS OBJETIVOS DE DIVULGACIÓN DURANTE EL 2020. HACER EL SEGUIMIENTO DE LOS MISMA GARANTIZA EL ÉXITO DE LAS ACCIONES PLANTEADAS "/>
    <s v="NO APLICA"/>
    <s v="DIVULGAR Y/O DAR CUBRIMIENTO OPORTUNAMENTE  A LAS ACTIVIDADES PLANEADAS POR EL ICC DURANTE EL AÑO 2020"/>
    <s v="RECOLECTAR LAS ACTIVIDADES GENERALES QUE TENDRÁ EL ICC EN 2020 PARA CONSTRUIR LA ESTRATEGIA DE COMUNICACIÓN INTERNA Y EXTERNA. HACER REUNIONES DE SEGUIMIENTO PARA EL CUMPLIMIENTO DE LA MISMA."/>
    <d v="2020-01-15T00:00:00"/>
    <d v="2020-12-15T00:00:00"/>
    <n v="348540092"/>
    <n v="0"/>
    <n v="0"/>
    <n v="348540092"/>
    <s v="ENTREGAR UNA ESTRATEGIA DE COMUNICACIÓN INTERNA Y UNA EXTERNA. ASÍ COMO LA EVIDENCIA DE MÍNIMO TRES REUNIONES DE SEGUIMIENTO CON EL EQUIPO DE COMUNICACIONES Y PRENSA_x000a__x000a_INFORME DONDE SE RELACIONEN ENTRE 20 Y 25 EVENTOS DIVULGADOS Y/O CUBIERTOS POR LA OFICINA DE COMUNICACIONES Y PRENSA"/>
    <s v="EVIDENCIA DE MÍNIMO TRES REUNIONES DE SEGUIMIENTO CON EL EQUIPO DE COMUNICACIONES Y PRENSA_x000a__x000a_INFORME DONDE SE RELACIONEN ENTRE 20 Y 25 EVENTOS DIVULGADOS Y/O CUBIERTOS POR LA OFICINA DE COMUNICACIONES Y PRENSA"/>
    <s v="EVIDENCIA DE MÍNIMO TRES REUNIONES DE SEGUIMIENTO CON EL EQUIPO DE COMUNICACIONES Y PRENSA_x000a__x000a_INFORME DONDE SE RELACIONEN ENTRE 20 Y 25 EVENTOS DIVULGADOS Y/O CUBIERTOS POR LA OFICINA DE COMUNICACIONES Y PRENSA"/>
    <s v="EVIDENCIA DE MÍNIMO TRES REUNIONES DE SEGUIMIENTO CON EL EQUIPO DE COMUNICACIONES Y PRENSA_x000a__x000a_INFORME DONDE SE RELACIONEN ENTRE 20 Y 25 EVENTOS DIVULGADOS Y/O CUBIERTOS POR LA OFICINA DE COMUNICACIONES Y PRENSA"/>
    <n v="24"/>
    <n v="23"/>
    <n v="23"/>
    <n v="23"/>
    <n v="24"/>
    <n v="23"/>
    <m/>
    <m/>
    <m/>
    <m/>
    <m/>
    <m/>
    <n v="1.968503937007874E-3"/>
    <n v="3.937007874015748E-3"/>
    <n v="5.905511811023622E-3"/>
    <n v="7.874015748031496E-3"/>
    <n v="1.968503937007874E-3"/>
    <n v="1.968503937007874E-3"/>
    <n v="3.937007874015748E-3"/>
    <n v="3.9651293588301457E-3"/>
    <n v="3.9793412920159175E-3"/>
    <n v="1"/>
    <n v="1"/>
    <n v="0.67142857142857137"/>
    <n v="0.5053763440860215"/>
  </r>
  <r>
    <s v="INFORMACIÓN_Y_COMUNICACIÓN"/>
    <s v="TRANSPARENCIA, ACCESO A LA INFORMACIÓN PÚBLICA Y LUCHA CONTRA LA CORRUPCIÓN"/>
    <s v="4. DESARROLLAR LA RELACIÓN ENTRE PATRIMONIO Y CULTURA PARA GENERAR SENTIDOS, SIGNIFICADOS E INTERPRETACIONES DE NUESTRO ENTORNO Y DIARIO VIVIR MEDIANTE LA PROMOCIÓN, VALORIZACIÓN Y TRANSMISIÓN DE LAS DISTINTAS FORMAS DEL PATRIMONIO"/>
    <s v="TRANSVERSAL"/>
    <x v="2"/>
    <s v="PLANES MISIONALES"/>
    <s v="NO APLICA"/>
    <s v="NO APLICA"/>
    <s v="LAS DOS SEDES"/>
    <s v="SUBDIRECTOR(A) ACADÉMICO "/>
    <s v="NO APLICA"/>
    <s v="NO APLICA"/>
    <n v="9"/>
    <s v="NO"/>
    <s v="SI "/>
    <s v="DIVULGACIÓN DE PLANES Y PROYECTOS RELACIONADOS CON LAS LÍNEAS DE INVESTIGACIÓN Y EL SELLO EDITORIAL DEL ICC"/>
    <n v="12"/>
    <s v="_x000a_DESDE CADA LÍNEA DE INVESTIGACIÓN SE PLANTEAN PROBLEMAS LINGUÍSTICOS Y LITERARIOS QUE LA COMUNIDAD QUISIERA CONOCER. ES DE GRAN IMPORTANCIA DIVULGAR LOS LIBROS QUE PRESENTA EL SELLO EDITORIAL PARA QUE EL PÚBLICO LOS PUEDA ADQUIRIR Y TAMBIÉN DAR A CONOCER EL QUE HACER DEL ICC_x000a_"/>
    <s v="NO APLICA"/>
    <s v="REALIZAR ACTIVIDADES DE DIVULGACIÓN A NIVEL INTERNO Y EXTERNO RELACIONADAS CON LAS LÍNEAS DE INVESTIGACIÓN Y EL SELLO EDITORIAL DEL ICC"/>
    <s v="RECOLECTAR LA INFORMACIÓN CON EL SUBDIRECTOR ACADÉMICO Y LOS INVESTIGADORES PARA ELABORAR UNA VEZ POR MES, CONTENIDOS RELAICONADOS CON LÍNEAS DE INVETSIGACIÓN Y SELLO EDITORIAL ICC"/>
    <d v="2020-01-15T00:00:00"/>
    <d v="2020-12-15T00:00:00"/>
    <s v="VER CELDA Z12"/>
    <n v="0"/>
    <n v="0"/>
    <s v="VER CELDA AB12"/>
    <s v="EVIDENCIAS DE DIVULGACIÓN DE DOS TEMAS RELACIONADAS CON LAS LÍNEAS DE INVESTIGACIÓN O EL SELLO EDITORIAL DEL ICC"/>
    <s v="EVIDENCIAS DE DIVULGACIÓN DE CUATRO TEMAS RELACIONADAS CON LAS LÍNEAS DE INVESTIGACIÓN O EL SELLO EDITORIAL DEL ICC"/>
    <s v="EVIDENCIAS DE DIVULGACIÓN DE DOS TEMAS RELACIONADAS CON LAS LÍNEAS DE INVESTIGACIÓN O EL SELLO EDITORIAL DEL ICC"/>
    <s v="EVIDENCIAS DE DIVULGACIÓN DE DOS TEMAS RELACIONADAS CON LAS LÍNEAS DE INVESTIGACIÓN O EL SELLO EDITORIAL DEL ICC"/>
    <n v="2"/>
    <n v="4"/>
    <n v="2"/>
    <n v="2"/>
    <n v="2"/>
    <n v="4"/>
    <m/>
    <m/>
    <m/>
    <m/>
    <m/>
    <m/>
    <n v="1.968503937007874E-3"/>
    <n v="3.937007874015748E-3"/>
    <n v="5.905511811023622E-3"/>
    <n v="7.874015748031496E-3"/>
    <n v="1.968503937007874E-3"/>
    <n v="1.968503937007874E-3"/>
    <n v="3.937007874015748E-3"/>
    <n v="4.4291338582677165E-3"/>
    <n v="4.7244094488188976E-3"/>
    <n v="1"/>
    <n v="1"/>
    <n v="0.75"/>
    <n v="0.6"/>
  </r>
  <r>
    <s v="INFORMACIÓN_Y_COMUNICACIÓN"/>
    <s v="TRANSPARENCIA, ACCESO A LA INFORMACIÓN PÚBLICA Y LUCHA CONTRA LA CORRUPCIÓN"/>
    <s v="4. DESARROLLAR LA RELACIÓN ENTRE PATRIMONIO Y CULTURA PARA GENERAR SENTIDOS, SIGNIFICADOS E INTERPRETACIONES DE NUESTRO ENTORNO Y DIARIO VIVIR MEDIANTE LA PROMOCIÓN, VALORIZACIÓN Y TRANSMISIÓN DE LAS DISTINTAS FORMAS DEL PATRIMONIO"/>
    <s v="TRANSVERSAL"/>
    <x v="2"/>
    <s v="PLANES MISIONALES"/>
    <s v="NO APLICA"/>
    <s v="NO APLICA"/>
    <s v="LAS DOS SEDES"/>
    <s v="SUBDIRECTOR(A) ACADÉMICO "/>
    <s v="NO APLICA"/>
    <s v="NO APLICA"/>
    <n v="10"/>
    <s v="NO"/>
    <s v="SI "/>
    <s v="GENERACIÓN DE CONTENIDO MULTIMEDIA  ACERCA DEL QUE HACER DEL ICC PARA SER DIVULGADO POR LOS CANALES DIGITALES DEL ICC"/>
    <n v="65"/>
    <s v="LAS NUEVAS GENERACIONES DEMANDAN UN CONTENIDO DE MAYOR CALIDAD PARA PODER ENTERARSE DE LO QUE HACEN LAS ENTIDADES PÚBLICOS. NUESTRO DEBER ES DOCUMENTAR E INFORMAR, DE MANERA MÁS CREATIVA, PARA QUE EL PÚBLICO SE ENTERE DE LO QUE HACEMOS "/>
    <n v="60"/>
    <s v="CREAR CONTENIDO MODERNO Y DINÁMICO PARA LLEGAR A OTROS PÚBLICOS CON LA INFORMACIÓN DEL ICC"/>
    <s v="CONTAR CON UN DISEÑADOR, REALIZADOR MULTIMEDIA Y GESTOR DE REDES SOCIALES CREATIVO Y DINÁMICO, PARA USAR LA INFORMACIÓN QUE SE GENERA EN EL ICC Y CONVERTIRLA A FORMATOS MULTIMEDIA MÁS ATRACTIVOS PARA LAS AUDIENCIAS "/>
    <d v="2020-01-15T00:00:00"/>
    <d v="2020-12-15T00:00:00"/>
    <s v="VER CELDA Z12"/>
    <n v="0"/>
    <n v="0"/>
    <s v="VER CELDA AB12"/>
    <s v="INFORME DONDE SE RELACIONEN ENTRE 15 Y 20 CONTENIDOS MULTIMEDIA EN LOS CANALES DE COMUNICACIÓN DIGITAL DEL ICC"/>
    <s v="INFORME DONDE SE RELACIONEN ENTRE 15 Y 20 CONTENIDOS MULTIMEDIA EN LOS CANALES DE COMUNICACIÓN DIGITAL DEL ICC"/>
    <s v="INFORME DONDE SE RELACIONEN ENTRE 15 Y 20 CONTENIDOS MULTIMEDIA EN LOS CANALES DE COMUNICACIÓN DIGITAL DEL ICC"/>
    <s v="INFORME DONDE SE RELACIONEN ENTRE 15 Y 20 CONTENIDOS MULTIMEDIA EN LOS CANALES DE COMUNICACIÓN DIGITAL DEL ICC"/>
    <n v="15"/>
    <n v="15"/>
    <n v="15"/>
    <n v="15"/>
    <n v="15"/>
    <n v="15"/>
    <m/>
    <m/>
    <m/>
    <m/>
    <m/>
    <m/>
    <n v="1.968503937007874E-3"/>
    <n v="3.937007874015748E-3"/>
    <n v="5.905511811023622E-3"/>
    <n v="7.874015748031496E-3"/>
    <n v="1.968503937007874E-3"/>
    <n v="1.968503937007874E-3"/>
    <n v="3.937007874015748E-3"/>
    <n v="3.937007874015748E-3"/>
    <n v="3.937007874015748E-3"/>
    <n v="1"/>
    <n v="1"/>
    <n v="0.66666666666666663"/>
    <n v="0.5"/>
  </r>
  <r>
    <s v="INFORMACIÓN_Y_COMUNICACIÓN"/>
    <s v="TRANSPARENCIA, ACCESO A LA INFORMACIÓN PÚBLICA Y LUCHA CONTRA LA CORRUPCIÓN"/>
    <s v="4. DESARROLLAR LA RELACIÓN ENTRE PATRIMONIO Y CULTURA PARA GENERAR SENTIDOS, SIGNIFICADOS E INTERPRETACIONES DE NUESTRO ENTORNO Y DIARIO VIVIR MEDIANTE LA PROMOCIÓN, VALORIZACIÓN Y TRANSMISIÓN DE LAS DISTINTAS FORMAS DEL PATRIMONIO"/>
    <s v="TRANSVERSAL"/>
    <x v="2"/>
    <s v="PLANES MISIONALES"/>
    <s v="NO APLICA"/>
    <s v="NO APLICA"/>
    <s v="LAS DOS SEDES"/>
    <s v="SUBDIRECTOR(A) ACADÉMICO "/>
    <s v="NO APLICA"/>
    <s v="NO APLICA"/>
    <n v="11"/>
    <s v="NO"/>
    <s v="SI "/>
    <s v="CONTENIDO CULTURAL Y ACADÉMICO DIARIO EN LA EMISORA VIRTUAL: CYC RADIO "/>
    <n v="1"/>
    <s v="DISEÑAR Y DAR A CONOCER LA PARRILLA DE PROGRAMACIÓN DE LA EMISORA GARANTIZA LA DIVULGACIÓN DE LOS PROGRAMAS RADIALES Y LA RETROALIMENTACIÓN DE LOS TEMAS A TRATAR PROPENDIENDO POR UN APOYO MÁS ACTIVO A LOS PLANES Y PROYECTOS DE LA ENTIDAD, ASÍ COMO CRECIMIENTO EN AUDIENCIA DE OYENTES"/>
    <s v="NO APLICA"/>
    <s v="DIVULGAR EN LA PÁGINA WEB DEL ICC LA PARRILLA DE PROGRAMACIÓN DE LA EMISORA CYC RADIO"/>
    <s v="DISEÑAR Y DIVULGAR LA PARRILLA DE PROGRAMACIÓN DE LA EMISORA CYC RADIO DE MANERA OPORTUNA PARA QUE LOS OYENTES PUEDAN PROGRAMARSE Y OÍR LOS CONTENIDOS "/>
    <d v="2020-01-15T00:00:00"/>
    <d v="2020-03-31T00:00:00"/>
    <s v="VER CELDA Z12"/>
    <n v="0"/>
    <n v="0"/>
    <s v="VER CELDA AB12"/>
    <s v="ENTREGAR AL SUBDIRECTOR ACADÉMICO LA PARRILLA DE PROGRAMACIÓN ANUAL PARA DIVULGAR AL PÚBLICO INTERNO Y EXTERNO"/>
    <m/>
    <m/>
    <m/>
    <n v="1"/>
    <m/>
    <m/>
    <m/>
    <n v="1"/>
    <m/>
    <m/>
    <m/>
    <m/>
    <m/>
    <m/>
    <m/>
    <n v="7.874015748031496E-3"/>
    <n v="7.874015748031496E-3"/>
    <n v="7.874015748031496E-3"/>
    <n v="7.874015748031496E-3"/>
    <n v="7.874015748031496E-3"/>
    <n v="7.874015748031496E-3"/>
    <n v="7.874015748031496E-3"/>
    <n v="7.874015748031496E-3"/>
    <n v="7.874015748031496E-3"/>
    <n v="1"/>
    <n v="1"/>
    <n v="1"/>
    <n v="1"/>
  </r>
  <r>
    <s v="INFORMACIÓN_Y_COMUNICACIÓN"/>
    <s v="TRANSPARENCIA, ACCESO A LA INFORMACIÓN PÚBLICA Y LUCHA CONTRA LA CORRUPCIÓN"/>
    <s v="3. POSICIONAR LAS LÍNEAS DE INVESTIGACIÓN, FORTALECIENDO NEXOS CON LAS MAESTRÍAS Y LAS ACTIVIDADES DE APROPIACIÓN SOCIAL DEL CONOCIMIENTO Y LA COMUNIDAD ACADÉMICA NACIONAL E INTERNACIONAL."/>
    <s v="TRANSVERSAL"/>
    <x v="2"/>
    <s v="PLANES MISIONALES"/>
    <s v="NO APLICA"/>
    <s v="NO APLICA"/>
    <s v="LAS DOS SEDES"/>
    <s v="SUBDIRECTOR(A) ACADÉMICO "/>
    <s v="NO APLICA"/>
    <s v="NO APLICA"/>
    <n v="12"/>
    <s v="NO"/>
    <s v="SI "/>
    <s v="ACTIVIDADES RADIALES DE INVESTIGADORES Y DOCENTES PARA GARANTIZAR LA APROPIACIÓN SOCIAL DEL CONOCIMIENTO"/>
    <n v="2"/>
    <s v="LA EMISORA VIRTUAL DEL ICC ES UN MEDIO DE COMUNICACIÓN QUE SIRVE DE APOYO EN LA DIVULGACIÓN DE LOS PROYECTOS DE INVESTIGADORES Y DOCENTES DEL ICC, POR ENDE, ES NECESARIO BRINDAR EL APOYO A LOS PROYECTOS RADIALES QUE ALLÍ SE PROPONGAN "/>
    <n v="2"/>
    <s v="CREAR DOS PROYECTOS RADIALES REALIZADOS DE CARÁCTER INVESTIGATIVO Y DOCENTE. "/>
    <s v="CONTENIDO ACADÉMICO QUE SUMINISTREN DOCENTES E INVESTIGADORES PARA LA REALIZACIÓN DE LOS PROYECTOS RADIALES "/>
    <d v="2020-01-15T00:00:00"/>
    <d v="2020-12-15T00:00:00"/>
    <s v="VER CELDA Z12"/>
    <n v="0"/>
    <n v="0"/>
    <s v="VER CELDA AB12"/>
    <s v="INFORME DE LA REALIZACIÓN DE UN PROYECTO RADIAL DE CARÁCTER INVESTIGATIVO Y DOCENTE."/>
    <m/>
    <m/>
    <s v="INFORME DE LA REALIZACIÓN DE UN PROYECTO RADIAL DE CARÁCTER INVESTIGATIVO Y DOCENTE."/>
    <n v="1"/>
    <m/>
    <m/>
    <n v="1"/>
    <n v="1"/>
    <m/>
    <m/>
    <m/>
    <m/>
    <m/>
    <m/>
    <m/>
    <n v="3.937007874015748E-3"/>
    <n v="3.937007874015748E-3"/>
    <n v="3.937007874015748E-3"/>
    <n v="7.874015748031496E-3"/>
    <n v="3.937007874015748E-3"/>
    <n v="3.937007874015748E-3"/>
    <n v="3.937007874015748E-3"/>
    <n v="3.937007874015748E-3"/>
    <n v="3.937007874015748E-3"/>
    <n v="1"/>
    <n v="1"/>
    <n v="1"/>
    <n v="0.5"/>
  </r>
  <r>
    <s v="INFORMACIÓN_Y_COMUNICACIÓN"/>
    <s v="TRANSPARENCIA, ACCESO A LA INFORMACIÓN PÚBLICA Y LUCHA CONTRA LA CORRUPCIÓN"/>
    <s v="4. DESARROLLAR LA RELACIÓN ENTRE PATRIMONIO Y CULTURA PARA GENERAR SENTIDOS, SIGNIFICADOS E INTERPRETACIONES DE NUESTRO ENTORNO Y DIARIO VIVIR MEDIANTE LA PROMOCIÓN, VALORIZACIÓN Y TRANSMISIÓN DE LAS DISTINTAS FORMAS DEL PATRIMONIO"/>
    <s v="TRANSVERSAL"/>
    <x v="2"/>
    <s v="PLANES MISIONALES"/>
    <s v="NO APLICA"/>
    <s v="NO APLICA"/>
    <s v="LAS DOS SEDES"/>
    <s v="SUBDIRECTOR(A) ACADÉMICO "/>
    <s v="NO APLICA"/>
    <s v="NO APLICA"/>
    <n v="13"/>
    <s v="NO"/>
    <s v="NO"/>
    <s v="INFORMAR AL PÚBLICO INTERNO DE LOS EVENTOS, PLANES Y PROGRAMAS QUE SE ADELANTAN EN EL ICC "/>
    <n v="60"/>
    <s v="PARA QUE EL PÚBLICO INTERNO SE APROPIE DE LOS TEMAS QUE SE ADELANTAN EN EL ICC Y ASISTAN A LOS EVENTOS, DEBEN ESTAR OPORTUNAMENTE INFORMADOS Y PARA ESO SE USAN LOS CANALES DE COMUNICACIÓN INTERNA"/>
    <s v="NO APLICA"/>
    <s v="DIVULGAR LOS EVENTOS, PLANES Y PROGRAMAS QUE SE ADELANTAN EN EL ICC USANDO LOS CANALES DE COMUNICACIÓN INTERNA ( INTRANET, CARTELERAS, CORREO INTERNO)."/>
    <s v="INFORMAR OPORTUNAMENTE A LA OFICINA DE COMUNICACIONES LOS PLANES, PROGRAMAS Y EVENTOS QUE SE DEBEN DIVULGAR A TRAVÉS DE COMUNICACIÓN INTERNA. "/>
    <d v="2020-01-15T00:00:00"/>
    <d v="2020-12-15T00:00:00"/>
    <s v="VER CELDA Z12"/>
    <n v="0"/>
    <n v="0"/>
    <s v="VER CELDA AB12"/>
    <s v="RELACIÓN DE LOS TEMAS DIVULGADOS EN LOS CANALES DE COMUNICACIÓN INTERNA (ENTRE 15 Y 20 )"/>
    <s v="RELACIÓN DE LOS TEMAS DIVULGADOS EN LOS CANALES DE COMUNICACIÓN INTERNA (ENTRE 15 Y 20 )"/>
    <s v="RELACIÓN DE LOS TEMAS DIVULGADOS EN LOS CANALES DE COMUNICACIÓN INTERNA (ENTRE 15 Y 20 )"/>
    <s v="RELACIÓN DE LOS TEMAS DIVULGADOS EN LOS CANALES DE COMUNICACIÓN INTERNA (ENTRE 15 Y 20 )"/>
    <n v="15"/>
    <n v="15"/>
    <n v="15"/>
    <n v="15"/>
    <n v="15"/>
    <n v="15"/>
    <m/>
    <m/>
    <m/>
    <m/>
    <m/>
    <m/>
    <n v="1.968503937007874E-3"/>
    <n v="3.937007874015748E-3"/>
    <n v="5.905511811023622E-3"/>
    <n v="7.874015748031496E-3"/>
    <n v="1.968503937007874E-3"/>
    <n v="1.968503937007874E-3"/>
    <n v="3.937007874015748E-3"/>
    <n v="3.937007874015748E-3"/>
    <n v="3.937007874015748E-3"/>
    <n v="1"/>
    <n v="1"/>
    <n v="0.66666666666666663"/>
    <n v="0.5"/>
  </r>
  <r>
    <s v="INFORMACIÓN_Y_COMUNICACIÓN"/>
    <s v="TRANSPARENCIA, ACCESO A LA INFORMACIÓN PÚBLICA Y LUCHA CONTRA LA CORRUPCIÓN"/>
    <s v="4. DESARROLLAR LA RELACIÓN ENTRE PATRIMONIO Y CULTURA PARA GENERAR SENTIDOS, SIGNIFICADOS E INTERPRETACIONES DE NUESTRO ENTORNO Y DIARIO VIVIR MEDIANTE LA PROMOCIÓN, VALORIZACIÓN Y TRANSMISIÓN DE LAS DISTINTAS FORMAS DEL PATRIMONIO"/>
    <s v="TRANSVERSAL"/>
    <x v="2"/>
    <s v="PLAN ANTICORRUPCIÓN Y DE ATENCIÓN AL CIUDADANO"/>
    <s v="NO APLICA"/>
    <s v="NO APLICA"/>
    <s v="LAS DOS SEDES"/>
    <s v="SUBDIRECTOR(A) ACADÉMICO "/>
    <s v="PAAC - COMPONENTE 5: TRANSPARENCIA Y ACCESO DE LA INFORMACIÓN"/>
    <s v="5.1  LINEAMIENTOS DE TRANSPARENCIA ACTIVA"/>
    <n v="14"/>
    <s v="NO"/>
    <s v="NO"/>
    <s v="INFORMAR AL PÚBLICO INTERNO DE LOS EVENTOS, PLANES Y PROGRAMAS QUE SE ADELANTAN EN EL ICC "/>
    <n v="4"/>
    <s v="SE HACE NECESARIO UN SEGUIMIENTO AL CUMPLIMIENTO DEL ESQUEMA DE PUBLICACIÓN VIGENTE, DEBIDO A LA RELEVANCIA DE ESTE PORQUE TAL COMO LO CONTEMPLA EL ESPÍRITU DE LA LEY; LA  INFORMACIÓN ES EL INSTRUMENTO DEL QUE DISPONEN LOS SUJETOS OBLIGADOS PARA INFORMAR, DE FORMA ORDENADA, A LA CIUDADANÍA, INTERESADOS Y USUARIOS, SOBRE LA INFORMACIÓN PUBLICADA Y QUE PUBLICARÁ, CONFORME AL PRINCIPIO DE DIVULGACIÓN PROACTIVA DE LA INFORMACIÓN PREVISTO EN EL ARTÍCULO 3° DE LA LEY 1712 DE 2014, Y SOBRE LOS MEDIOS A TRAVÉS DE LOS CUALES SE PUEDE ACCEDER A LA MISMA. "/>
    <s v="ESQUEMA DE PUBLICACIÓN DE LA INFORMACIÓN   2019- LEY 1712 DE 2014"/>
    <s v="REALIZAR SEGUIMIENTOS TRIMESTRALES AL CUMPLIMIENTO DEL ESQUEMA DE PUBLICACIÓN VIGENTE"/>
    <s v="REVISIÓN DE LA INFORMACIÓN REPORTADA POR EL WEB MÁSTER SOBRE ALGUNA ACTUALIZACIÓN EN LA SECCIÓN DE TRANSPARENCIA Y ACCESO A LA INFORMACIÓN EN PÁGINA WEB. _x000a_- REPORTAR SI FALTA ALGUNA INFORMACIÓN O NO CORRESPONDE CON LA REFERENCIADA EN LAS CASILLAS  DEL ESQUEMA   DE PUBLICACIONES.  _x000a_- HACER 4 REPORTES DE CUMPLIMIENTO DEL ESQUEMA, CADA UNO DE FORMA  TRIMESTRAL. _x000a_"/>
    <d v="2020-02-01T00:00:00"/>
    <d v="2020-12-31T00:00:00"/>
    <s v="VER CELDA Z12"/>
    <n v="0"/>
    <n v="0"/>
    <s v="VER CELDA AB12"/>
    <s v="SEGUIMIENTO A LOS LÍDERES PARA LA ACTUALIZACIÓN DEL ESQUEMA DE PUBLICACIONES_x000a__x000a_Matriz ITA"/>
    <s v="SEGUIMIENTO A LOS LÍDERES PARA LA ACTUALIZACIÓN DEL ESQUEMA DE PUBLICACIONES_x000a__x000a_Matriz ITA"/>
    <s v="SEGUIMIENTO A LOS LÍDERES PARA LA ACTUALIZACIÓN DEL ESQUEMA DE PUBLICACIONES_x000a__x000a_Matriz ITA"/>
    <s v="SEGUIMIENTO A LOS LÍDERES PARA LA ACTUALIZACIÓN DEL ESQUEMA DE PUBLICACIONES_x000a__x000a_Matriz ITA"/>
    <n v="1"/>
    <n v="1"/>
    <n v="1"/>
    <n v="1"/>
    <n v="1"/>
    <n v="1"/>
    <m/>
    <m/>
    <m/>
    <m/>
    <m/>
    <m/>
    <n v="1.968503937007874E-3"/>
    <n v="3.937007874015748E-3"/>
    <n v="5.905511811023622E-3"/>
    <n v="7.874015748031496E-3"/>
    <n v="1.968503937007874E-3"/>
    <n v="1.968503937007874E-3"/>
    <n v="3.937007874015748E-3"/>
    <n v="3.937007874015748E-3"/>
    <n v="3.937007874015748E-3"/>
    <n v="1"/>
    <n v="1"/>
    <n v="0.66666666666666663"/>
    <n v="0.5"/>
  </r>
  <r>
    <s v="INFORMACIÓN_Y_COMUNICACIÓN"/>
    <s v="TRANSPARENCIA, ACCESO A LA INFORMACIÓN PÚBLICA Y LUCHA CONTRA LA CORRUPCIÓN"/>
    <s v="4. DESARROLLAR LA RELACIÓN ENTRE PATRIMONIO Y CULTURA PARA GENERAR SENTIDOS, SIGNIFICADOS E INTERPRETACIONES DE NUESTRO ENTORNO Y DIARIO VIVIR MEDIANTE LA PROMOCIÓN, VALORIZACIÓN Y TRANSMISIÓN DE LAS DISTINTAS FORMAS DEL PATRIMONIO"/>
    <s v="TRANSVERSAL"/>
    <x v="2"/>
    <s v="PLAN ANTICORRUPCIÓN Y DE ATENCIÓN AL CIUDADANO"/>
    <s v="NO APLICA"/>
    <s v="NO APLICA"/>
    <s v="LAS DOS SEDES"/>
    <s v="SUBDIRECTOR(A) ACADÉMICO "/>
    <s v="PAAC - COMPONENTE 5: TRANSPARENCIA Y ACCESO DE LA INFORMACIÓN"/>
    <s v="5.3 ELABORACIÓN DE LOS INSTRUMENTOS DE GESTIÓN DE LA INFORMACIÓN"/>
    <n v="15"/>
    <s v="NO"/>
    <s v="NO"/>
    <s v="INFORMAR AL PÚBLICO INTERNO DE LOS EVENTOS, PLANES Y PROGRAMAS QUE SE ADELANTAN EN EL ICC "/>
    <n v="1"/>
    <s v="EL ESQUEMA DE PUBLICACIÓN DE INFORMACIÓN ES EL INSTRUMENTO DEL QUE DISPONEN LOS SUJETOS OBLIGADOS PARA INFORMAR, DE FORMA ORDENADA, A LA CIUDADANÍA, INTERESADOS Y USUARIOS, SOBRE LA INFORMACIÓN PUBLICADA Y QUE PUBLICARÁ, CONFORME AL PRINCIPIO DE DIVULGACIÓN PROACTIVA DE LA INFORMACIÓN PREVISTO EN EL ARTÍCULO 3° DE LA LEY 1712 DE 2014, Y SOBRE LOS MEDIOS A TRAVÉS DE LOS CUALES SE PUEDE ACCEDER A LA MISMA. POR TAL MOTIVO ES NECESARIA SU ACTUALIZACIÓN PERIÓDICA PARA CUMPLIR CON LOS LINEAMIENTOS DE PUBLICACIÓN Y OPORTUNIDAD  DEL ESQUEMA Y QUE  LA CIUDADANÍA REQUIERE EN SU DERECHO A LA INFORMACIÓN.  "/>
    <s v="ESQUEMA DE PUBLICACIÓN DE LA INFORMACIÓN   2019- LEY 1712 DE 2014"/>
    <s v="ACTUALIZAR DEL ESQUEMA DE PUBLICACIÓN"/>
    <s v="REVISIÓN DE LA INFORMACIÓN REPORTADA POR EL WEB MÁSTER SOBRE ALGUNA ACTUALIZACIÓN EN LA SECCIÓN DE TRANSPARENCIA EN PÁGINA WEB. _x000a_- ACTUALIZAR LOS ENLACES EN EL ESQUEMA DE TRANSPARENCIA DONDE LA INFORMACIÓN FUE ACTUALIZADA. _x000a_- REPORTAR SI FALTA ALGUNA INFORMACIÓN O NO CORRESPONDE CON LA REFERENCIADA EN EL ESQUEMA   DE PUBLICACIONES.  _x000a_- HACER UN DOCUMENTO DONDE SE REGISTRE TRIMESTRALMENTE LOS REPORTES.  _x000a_"/>
    <d v="2020-02-01T00:00:00"/>
    <d v="2020-09-30T00:00:00"/>
    <s v="VER CELDA Z12"/>
    <n v="0"/>
    <n v="0"/>
    <s v="VER CELDA AB12"/>
    <m/>
    <m/>
    <s v="ESQUEMA DE PUBLICACIÓN ACTUALIZADO"/>
    <m/>
    <m/>
    <m/>
    <n v="1"/>
    <m/>
    <m/>
    <m/>
    <m/>
    <m/>
    <m/>
    <m/>
    <m/>
    <m/>
    <n v="0"/>
    <n v="0"/>
    <n v="7.874015748031496E-3"/>
    <n v="7.874015748031496E-3"/>
    <n v="7.874015748031496E-3"/>
    <n v="0"/>
    <n v="0"/>
    <n v="0"/>
    <n v="0"/>
    <s v=""/>
    <s v=""/>
    <n v="0"/>
    <n v="0"/>
  </r>
  <r>
    <s v="CONTROL_INTERNO"/>
    <s v="GESTIÓN DEL CONOCIMIENTO Y LA INNOVACIÓN"/>
    <s v="5. FORTALECER LA GESTIÓN ADMINISTRATIVA INCORPORANDO NUEVAS Y MEJORES PRÁCTICAS QUE PERMITAN GENERAR EFICIENCIA EN EL DESARROLLO DE LAS FUNCIONES INSTITUCIONALES"/>
    <s v="EVALUACIÓN"/>
    <x v="3"/>
    <s v="PLAN ANTICORRUPCIÓN Y DE ATENCIÓN AL CIUDADANO"/>
    <s v="NO APLICA"/>
    <s v="NO APLICA"/>
    <s v="LAS DOS SEDES"/>
    <s v="JEFE OFICINA DE CONTROL INTERNO"/>
    <s v="PAAC - COMPONENTE 1: GESTIÓN DEL RIESGO DE CORRUPCIÓN - MAPA DE RIESGOS DE CORRUPCIÓN"/>
    <s v="1.5. SEGUIMIENTO"/>
    <n v="17"/>
    <s v="NO"/>
    <s v="NO"/>
    <s v="PLAN ANTICORRUPCIÓN, ATENCIÓN Y PARTICIPACIÓN CIUDADANA"/>
    <n v="3"/>
    <s v="ADMINISTRAR LOS RIESGOS DE CORRUPCIÓN DEL ICC Y GESTIONARLOS DE MANERA SISTEMATICA Y PERIODICA PARA RESPONDER DE LA MANERA  EFCIENTE EN SU POSIBLE MATERIALIZACIÓN"/>
    <s v="NO APLICA"/>
    <s v="REALIZAR REPORTES DE SEGUIMIENTO CUATRIMESTRAL AL MAPA DE RIESGOS DE CORRUPCIÓN PUBLICADOS EN LA PÁGINA WEB DEL INSTITUTO CARO Y CUERVO Y DIVULGARLO AL INTERIOR DE LA ENTIDAD_x000a__x000a_3 informes cuatrimestrales con los plazos: 16 de enero, 15 de mayo y 14 de septiembre de 2020"/>
    <s v="REALIZAR LOS RESPECTIVOS REPORTES CUATRIMESTRALES"/>
    <d v="2020-01-16T00:00:00"/>
    <d v="2020-09-14T00:00:00"/>
    <n v="0"/>
    <n v="0"/>
    <n v="0"/>
    <n v="0"/>
    <s v="UN REPORTE DE SEGUIMIENTO CUATRIMESTRAL PUBLICADOS EN LA PÁGINA WEB DEL INSTITUTO CARO Y CUERVO Y DIVULGADO AL INTERIOR DE LA ENTIDAD PARCIAL"/>
    <s v="UN REPORTE DE SEGUIMIENTO CUATRIMESTRAL PUBLICADOS EN LA PÁGINA WEB DEL INSTITUTO CARO Y CUERVO Y DIVULGADO AL INTERIOR DE LA ENTIDAD"/>
    <s v="UN REPORTE DE SEGUIMIENTO CUATRIMESTRAL PUBLICADOS EN LA PÁGINA WEB DEL INSTITUTO CARO Y CUERVO Y DIVULGADO AL INTERIOR DE LA ENTIDAD"/>
    <m/>
    <n v="1"/>
    <n v="1"/>
    <n v="1"/>
    <m/>
    <n v="1"/>
    <n v="1"/>
    <m/>
    <m/>
    <m/>
    <m/>
    <m/>
    <m/>
    <n v="2.6246719160104987E-3"/>
    <n v="5.2493438320209973E-3"/>
    <n v="7.874015748031496E-3"/>
    <n v="7.874015748031496E-3"/>
    <n v="2.6246719160104987E-3"/>
    <n v="2.6246719160104987E-3"/>
    <n v="5.2493438320209973E-3"/>
    <n v="5.2493438320209973E-3"/>
    <n v="5.2493438320209973E-3"/>
    <n v="1"/>
    <n v="1"/>
    <n v="0.66666666666666663"/>
    <n v="0.66666666666666663"/>
  </r>
  <r>
    <s v="EVALUACIÓN_DE_RESULTADOS"/>
    <s v="SEGUIMIENTO Y EVALUACIÓN DEL DESEMPEÑO INSTITUCIONAL"/>
    <s v="5. FORTALECER LA GESTIÓN ADMINISTRATIVA INCORPORANDO NUEVAS Y MEJORES PRÁCTICAS QUE PERMITAN GENERAR EFICIENCIA EN EL DESARROLLO DE LAS FUNCIONES INSTITUCIONALES"/>
    <s v="TRANSVERSAL"/>
    <x v="4"/>
    <s v="NO APLICA"/>
    <s v="NO APLICA"/>
    <s v="NO APLICA"/>
    <s v="LAS DOS SEDES"/>
    <s v="PROFESIONAL ESPECIALIZADO CONTROL INTERNO DISCIPLINARIO"/>
    <s v="NO APLICA"/>
    <s v="NO APLICA"/>
    <n v="18"/>
    <s v="NO"/>
    <s v="NO"/>
    <s v="PROCESOS DISCIPLINARIOS APERTURADOS"/>
    <n v="1"/>
    <s v="INFORMES, QUEJAS O NOTICIAS DISCIPLINARIAS QUE SE RADIQUEN EN LA OFICINA DE CONTROL INTERNO DISCIPLINARIO"/>
    <s v="EL PROCESO DISCIPLINARIO DEPENDE DE LOS INFORMES, QUEJAS O  NOTICIAS DISCIPLINARIAS RADICADAS "/>
    <s v="DAR APERTURA DE INDAGACIÓN Y/O INVESTIGACIÓN DISCIPLINARIA DE ACUERDO A INFORMES, QUEJAS O NOTICIAS DISCIPLINARIAS QUE LLEGUEN EN EL PERIODO"/>
    <s v="APERTURA DE: INDAGACION PRELIMINAR, INVESTIGACION DISCIPLINARIA_x000a_VALORACION _x000a_SUSTANCIACIÓN_x000a_PROYECCIÓN DE AUTOS DE APERTURA _x000a_DECRETO DE _x000a_PRÁCTICA DE PRUEBAS_x000a_ESTUDIO PARA PROSEGUIR PROCEDIMEINTO O ARCHIVAR ACTUACIONES_x000a_SUSTANCIAR Y PROYECTAR PROVIDENCIAS PARA PROSEGUIR PROCESO ORDINARIO O VERBAL_x000a_DECRETO Y PRÁCTICA DE PRUEBAS_x000a_ESTUDIO, SUSTANCIACIÓN Y PROYECCIÓN DE PROVIDENCIA QUE PONE FIN AL PROCESO_x000a_"/>
    <d v="2020-01-01T00:00:00"/>
    <d v="2020-12-15T00:00:00"/>
    <n v="0"/>
    <n v="0"/>
    <n v="0"/>
    <n v="0"/>
    <s v="SEGÚN LO RECIBIDO"/>
    <s v="SEGÚN LO RECIBIDO"/>
    <s v="SEGÚN LO RECIBIDO"/>
    <s v="SEGÚN LO RECIBIDO"/>
    <m/>
    <m/>
    <m/>
    <m/>
    <n v="1"/>
    <m/>
    <m/>
    <m/>
    <m/>
    <m/>
    <m/>
    <m/>
    <n v="1.968503937007874E-3"/>
    <n v="3.937007874015748E-3"/>
    <n v="5.905511811023622E-3"/>
    <n v="7.874015748031496E-3"/>
    <n v="1.968503937007874E-3"/>
    <n v="0"/>
    <n v="0"/>
    <n v="0"/>
    <n v="0"/>
    <n v="0"/>
    <n v="0"/>
    <n v="0"/>
    <n v="0"/>
  </r>
  <r>
    <s v="INFORMACIÓN_Y_COMUNICACIÓN"/>
    <s v="TRANSPARENCIA, ACCESO A LA INFORMACIÓN PÚBLICA Y LUCHA CONTRA LA CORRUPCIÓN"/>
    <s v="5. FORTALECER LA GESTIÓN ADMINISTRATIVA INCORPORANDO NUEVAS Y MEJORES PRÁCTICAS QUE PERMITAN GENERAR EFICIENCIA EN EL DESARROLLO DE LAS FUNCIONES INSTITUCIONALES"/>
    <s v="TRANSVERSAL"/>
    <x v="4"/>
    <s v="NO APLICA"/>
    <s v="NO APLICA"/>
    <s v="NO APLICA"/>
    <s v="LAS DOS SEDES"/>
    <s v="PROFESIONAL ESPECIALIZADO CONTROL INTERNO DISCIPLINARIO"/>
    <s v="NO APLICA"/>
    <s v="NO APLICA"/>
    <n v="19"/>
    <s v="NO"/>
    <s v="NO"/>
    <s v="CAMPAÑAS DE DIVULGACION TEMAS DISCIPLINARIOS"/>
    <n v="4"/>
    <s v="DAR A CONOCER A LOS FUNCIONARIOS DEL INSTITUTO CARO Y CUERVO ASPECTOS IMPORTANTES Y PRACTICOS DEL PROCESO DISCIPLINARIO"/>
    <n v="1"/>
    <s v="REALIZAR CAMPAÑAS DE DIVULGACIÓN TEMAS DISCIPLINARIOS "/>
    <s v="APOYO DEL GRUPO DE COMUNICACIONES PARA PROGRAMACION DE DIVULGACION MEDIANTE CORREO INSTITUCIONAL                                                                                                                                                               UTILIZACION DE CARTELERA DE LA OFICINA DE CONTROL INTERO DISCIPLINARIO  PARA INSTRUCTIVOS DE INFORMACION  _x000a_DIAPOSTIVAS, INSTRUCTIVOS, PANTALLAZOS                                                                                                                           "/>
    <d v="2020-03-03T00:00:00"/>
    <d v="2020-12-15T00:00:00"/>
    <n v="0"/>
    <n v="0"/>
    <n v="0"/>
    <n v="0"/>
    <s v="1 CAMPAÑA"/>
    <s v="1 CAMPAÑA"/>
    <s v="1 CAMPAÑA"/>
    <s v="1 CAMPAÑA"/>
    <n v="1"/>
    <n v="1"/>
    <n v="1"/>
    <n v="1"/>
    <n v="1"/>
    <n v="1"/>
    <m/>
    <m/>
    <m/>
    <m/>
    <m/>
    <m/>
    <n v="1.968503937007874E-3"/>
    <n v="3.937007874015748E-3"/>
    <n v="5.905511811023622E-3"/>
    <n v="7.874015748031496E-3"/>
    <n v="1.968503937007874E-3"/>
    <n v="1.968503937007874E-3"/>
    <n v="3.937007874015748E-3"/>
    <n v="3.937007874015748E-3"/>
    <n v="3.937007874015748E-3"/>
    <n v="1"/>
    <n v="1"/>
    <n v="0.66666666666666663"/>
    <n v="0.5"/>
  </r>
  <r>
    <s v="GESTIÓN_DEL_CONOCIMIENTO_Y_LA_INNOVACIÓN"/>
    <s v="GESTIÓN DEL CONOCIMIENTO Y LA INNOVACIÓN"/>
    <s v="5. FORTALECER LA GESTIÓN ADMINISTRATIVA INCORPORANDO NUEVAS Y MEJORES PRÁCTICAS QUE PERMITAN GENERAR EFICIENCIA EN EL DESARROLLO DE LAS FUNCIONES INSTITUCIONALES"/>
    <s v="TRANSVERSAL"/>
    <x v="4"/>
    <s v="NO APLICA"/>
    <s v="NO APLICA"/>
    <s v="NO APLICA"/>
    <s v="HACIENDA YERBABUENA"/>
    <s v="PROFESIONAL ESPECIALIZADO CONTROL INTERNO DISCIPLINARIO"/>
    <s v="NO APLICA"/>
    <s v="NO APLICA"/>
    <n v="20"/>
    <s v="NO"/>
    <s v="NO"/>
    <s v="ASPECTOS RELACIONADOS CON EL PROCESO DISCIPLINARIO"/>
    <n v="8"/>
    <s v="CHARLAS INFORMATIVAS DEL PROCESO DISCIPLINARIO EN LA SEDE YERBABUENA"/>
    <n v="1"/>
    <s v="REALIZAR SOCIALIZACIÓN DE TEMAS DISCIPLINARIOS"/>
    <s v="CHARLAS RELACIONADAS CON ASPECTOS IMPORTANTES DEL PROCESO DISCIPLINARIO"/>
    <d v="2020-03-03T00:00:00"/>
    <d v="2020-12-15T00:00:00"/>
    <n v="0"/>
    <n v="0"/>
    <n v="0"/>
    <n v="0"/>
    <s v="1 SOCIALIZACIÓN EN YERBABUENA _x000a_1 SOCIALIZACIÓN SEDE CENTRO"/>
    <s v="1 SOCIALIZACIÓN EN YERBABUENA _x000a_1 SOCIALIZACIÓN SEDE CENTRO"/>
    <s v="1 SOCIALIZACIÓN EN YERBABUENA _x000a_1 SOCIALIZACIÓN SEDE CENTRO"/>
    <s v="1 SOCIALIZACIÓN EN YERBABUENA _x000a_1 SOCIALIZACIÓN SEDE CENTRO"/>
    <n v="2"/>
    <n v="2"/>
    <n v="2"/>
    <n v="2"/>
    <n v="2"/>
    <n v="2"/>
    <m/>
    <m/>
    <m/>
    <m/>
    <m/>
    <m/>
    <n v="1.968503937007874E-3"/>
    <n v="3.937007874015748E-3"/>
    <n v="5.905511811023622E-3"/>
    <n v="7.874015748031496E-3"/>
    <n v="1.968503937007874E-3"/>
    <n v="1.968503937007874E-3"/>
    <n v="3.937007874015748E-3"/>
    <n v="3.937007874015748E-3"/>
    <n v="3.937007874015748E-3"/>
    <n v="1"/>
    <n v="1"/>
    <n v="0.66666666666666663"/>
    <n v="0.5"/>
  </r>
  <r>
    <s v="ACTIVIDADES_MISIONALES"/>
    <s v="ACTIVIDADES MISIONALES"/>
    <s v="4. DESARROLLAR LA RELACIÓN ENTRE PATRIMONIO Y CULTURA PARA GENERAR SENTIDOS, SIGNIFICADOS E INTERPRETACIONES DE NUESTRO ENTORNO Y DIARIO VIVIR MEDIANTE LA PROMOCIÓN, VALORIZACIÓN Y TRANSMISIÓN DE LAS DISTINTAS FORMAS DEL PATRIMONIO"/>
    <s v="MISIONAL"/>
    <x v="5"/>
    <s v="PLANES MISIONALES"/>
    <s v="NO APLICA"/>
    <s v="NO APLICA"/>
    <s v="LAS DOS SEDES"/>
    <s v="COORDINADOR(A) GRUPO DE PROCESOS EDITORIALES"/>
    <s v="NO APLICA"/>
    <s v="NO APLICA"/>
    <n v="21"/>
    <s v="NO"/>
    <s v="SI "/>
    <s v="EDICIÓN E IMPRESIÓN DE PUBLICACIONES"/>
    <n v="8"/>
    <s v="EDICIÓN E IMPRESIÓN DE LOS TÍTULOS APROBADOS POR EL COMITÉ EDITORIAL PARA LA VIGENCIA 2020."/>
    <s v="LIBROS IMPRESOS"/>
    <s v="REALIZAR EDICIÓN E IMPRESIÓN DE 8 TÍTULOS "/>
    <s v="1. REVISIÓN DE MANUSCRITO_x000a_2. CORRECCIÓN DE ESTILO DE ARCHIVOS_x000a_3. DIAGRAMACIÓN DE TEXTOS_x000a_4. REVISIÓN DE TEXTOS DIAGRAMADOS_x000a_5. APROBACIÓN DE ARTE FINAL PARA QUEMADO DE PLANCHAS_x000a_6. IMPRESIÓN (OFFSET O DIGITAL)_x000a_7. ENCUADERNACIÓN Y ACABADOS_x000a_8. PROYECCIÓN DE RESOLUCIÓN_x000a_9. ENTREGA A ALMACÉN DE PUBLICACIONES_x000a__x000a_ARCHIVO FINAL EN PDF PARA IMPRESIÓN DE: _x000a_1. SERIEDAD, RISA Y CULTURA EN LA POESÍA HISPANA DE LA NUEVA GRANADA_x000a_2. LÉXICO DE LA VIOLENCIA EN COLOMBIA (1948-1970)_x000a_3. FIN DE SIGLO XX. ESCRITURA Y NOVELA EN COLOMBIA_x000a_4. TRADICIÓN ORAL EN EL SUR DEL TOLIMA_x000a_5. TIPOS HEROICOS. LETRAS, ORLAS Y RAYAS DE LA IMPRENTA PATRIÓTICA_x000a_6. HOMENAJE AL POETA. FESTIVAL INTERNACIONAL DE POESÍA DE BOGOTÁ_x000a_7. CUENTOS CORTOS PARA ESPERAS LARGAS. CONCURSO DE CUENTO CORTO DE PEREIRA (FELIPE) 2020_x000a_8. SUELTOS (MAESTRÍA EN ESTUDIOS EDITORIALES)_x000a_9. CARTAGENA DE INDIAS. LA CIUDAD Y SUS MONUMENTOS."/>
    <d v="2020-06-15T00:00:00"/>
    <d v="2020-12-15T00:00:00"/>
    <n v="177643640"/>
    <n v="0"/>
    <n v="22543478"/>
    <n v="200187118"/>
    <m/>
    <m/>
    <s v="IMPRESIÓN Y ACABADOS_x000a__x000a_¿Cuántos?"/>
    <s v="ENTREGA DE PUBLICACIONES A ALMACÉN CON RESOLUCIÓN DE PVP_x000a__x000a_¿Cuántas?"/>
    <m/>
    <m/>
    <n v="1"/>
    <n v="1"/>
    <m/>
    <m/>
    <m/>
    <m/>
    <m/>
    <m/>
    <m/>
    <m/>
    <n v="0"/>
    <n v="0"/>
    <n v="3.937007874015748E-3"/>
    <n v="7.874015748031496E-3"/>
    <n v="3.937007874015748E-3"/>
    <n v="0"/>
    <n v="0"/>
    <n v="0"/>
    <n v="0"/>
    <s v=""/>
    <s v=""/>
    <n v="0"/>
    <n v="0"/>
  </r>
  <r>
    <s v="ACTIVIDADES_MISIONALES"/>
    <s v="ACTIVIDADES MISIONALES"/>
    <s v="4. DESARROLLAR LA RELACIÓN ENTRE PATRIMONIO Y CULTURA PARA GENERAR SENTIDOS, SIGNIFICADOS E INTERPRETACIONES DE NUESTRO ENTORNO Y DIARIO VIVIR MEDIANTE LA PROMOCIÓN, VALORIZACIÓN Y TRANSMISIÓN DE LAS DISTINTAS FORMAS DEL PATRIMONIO"/>
    <s v="MISIONAL"/>
    <x v="5"/>
    <s v="PLANES MISIONALES"/>
    <s v="NO APLICA"/>
    <s v="PLAN EDITORIAL"/>
    <s v="LAS DOS SEDES"/>
    <s v="COORDINADOR(A) GRUPO DE PROCESOS EDITORIALES"/>
    <s v="NO APLICA"/>
    <s v="NO APLICA"/>
    <n v="22"/>
    <s v="NO"/>
    <s v="SI "/>
    <s v="EDICIÓN DE PUBLICACIONES"/>
    <n v="2"/>
    <s v="EDICIÓN 2 TÍTULOS APROBADOS POR EL COMITÉ EDITORIAL PARA LA VIGENCIA 2020, DENTRO DE LA TEMÁTICA DE LA LINGÜÍSTICA COMPUTACIONAL QUE FORMARÁN PARTE DE LAS PUBLICACIONES DIGITALES DEL ICC."/>
    <s v="LIBROS DIGITALES"/>
    <s v="REALIZAR EDICIÓN DE TÍTULOS DIGITALES EN FORMATO E-PUB O U-FLIP"/>
    <s v="1. REVISIÓN DE MANUSCRITO_x000a_2. CORRECCIÓN DE ESTILO DE ARCHIVOS_x000a_3. DIAGRAMACIÓN DE TEXTOS_x000a_4. REVISIÓN DE TEXTOS DIAGRAMADOS_x000a_5. APROBACIÓN DE ARTE FINAL PARA CONVERSIÓN A FORMATO ELECTRÓNICO_x000a_6. REVISIÓN DE CONVERSIÓN DIGITAL_x000a_7. SUBIDA EN MICROSITIO DEL SELLO EDITORIAL_x000a__x000a_1. LEXICOGRAFÍA ELECTRÓNICA ESPECIALIZADA. EL CASO DEL DICCIONARIO COLOMBIANO DE MEDICINA, DIACME_x000a_2. ANÁLISIS DEL GÉNERO DISCURSIVO APLICADO A LA CLASIFICACIÓN AUTOMÁTICA DE LA POLARIDAD EN COMENTARIOS SOBRE PRODUCTOS."/>
    <d v="2020-06-15T00:00:00"/>
    <d v="2020-12-15T00:00:00"/>
    <s v="VER CELDA Z24"/>
    <n v="0"/>
    <n v="0"/>
    <s v="VER CELDA AB24"/>
    <m/>
    <s v="INICIO DE DIAGRAMACIÓN DE PUBLICACIONES _x000a__x000a_No es un entregable_x000a_"/>
    <s v="ENTREGA DE PUBLICACIONES Y SUBIDAS EN MICROSITIO DE SELLO EDITORIAL_x000a__x000a_¿Cuántas?"/>
    <m/>
    <m/>
    <n v="1"/>
    <n v="1"/>
    <m/>
    <m/>
    <n v="0.5"/>
    <m/>
    <m/>
    <m/>
    <m/>
    <m/>
    <m/>
    <n v="0"/>
    <n v="3.937007874015748E-3"/>
    <n v="7.874015748031496E-3"/>
    <n v="7.874015748031496E-3"/>
    <n v="3.937007874015748E-3"/>
    <n v="0"/>
    <n v="1.968503937007874E-3"/>
    <n v="1.968503937007874E-3"/>
    <n v="1.968503937007874E-3"/>
    <s v=""/>
    <n v="0.5"/>
    <n v="0.25"/>
    <n v="0.25"/>
  </r>
  <r>
    <s v="ACTIVIDADES_MISIONALES"/>
    <s v="ACTIVIDADES MISIONALES"/>
    <s v="4. DESARROLLAR LA RELACIÓN ENTRE PATRIMONIO Y CULTURA PARA GENERAR SENTIDOS, SIGNIFICADOS E INTERPRETACIONES DE NUESTRO ENTORNO Y DIARIO VIVIR MEDIANTE LA PROMOCIÓN, VALORIZACIÓN Y TRANSMISIÓN DE LAS DISTINTAS FORMAS DEL PATRIMONIO"/>
    <s v="MISIONAL"/>
    <x v="5"/>
    <s v="PLANES MISIONALES"/>
    <s v="NO APLICA"/>
    <s v="PLAN EDITORIAL"/>
    <s v="HACIENDA YERBABUENA"/>
    <s v="COORDINADOR(A) GRUPO DE PROCESOS EDITORIALES"/>
    <s v="NO APLICA"/>
    <s v="NO APLICA"/>
    <n v="23"/>
    <s v="NO"/>
    <s v="SI "/>
    <s v="REIMPRESIÓN DE PUBLICACIONES"/>
    <n v="4"/>
    <s v="IMPRESIÓN, ENCAUDERNACIÓN Y ACABADOS DE PUBLICACIONES AGOTADAS, PREVIA APROBACIÓN DEL COMITÉ EDITORIAL."/>
    <s v="REIMPRESIÓN DE TÍTULOS AGOTADOS"/>
    <s v="REALIZAR REIMPRESIÓN DE  TÍTULOS APROBADOS POR EL COMITÉ EDITORIAL"/>
    <s v="1. REVISIÓN DE PLANCHAS_x000a_2. PREPRARACIÓN DE MATERIA PRIMA_x000a_3. IMPRESIÓN_x000a_4. ENCUADERNACIÓN Y ACABADOS_x000a__x000a_1. CRÍTICA LITERARIA I, II Y III. HERNANDO VALENCIA GOELKEL_x000a_2. DICHOS, REFRANES Y LOCUCIONES EN LAS NOVELAS DE GABRIEL GARCÍA MÁRQUEZ_x000a_3. DE HERMANO A HERMANO_x000a_4. ENTRE EKOBIOS. MANUEL ZAPATA OLIVELLA (1920-2004). ESPACIOS INVESTIGATIVOS: INVITACIONES AL ARCHIVO"/>
    <d v="2020-07-01T00:00:00"/>
    <d v="2020-10-30T00:00:00"/>
    <s v="VER CELDA Z24"/>
    <n v="0"/>
    <n v="0"/>
    <s v="VER CELDA AB24"/>
    <m/>
    <m/>
    <s v="IMPRESIÓN Y ACABADOS_x000a__x000a_¿Cuántos?"/>
    <s v="ENTREGA DE PUBLICACIONES A ALMACÉN CON RESOLUCIÓN DE PVP_x000a__x000a_¿Cuántas?"/>
    <m/>
    <m/>
    <n v="1"/>
    <n v="1"/>
    <m/>
    <m/>
    <m/>
    <m/>
    <m/>
    <m/>
    <m/>
    <m/>
    <n v="0"/>
    <n v="0"/>
    <n v="3.937007874015748E-3"/>
    <n v="7.874015748031496E-3"/>
    <n v="3.937007874015748E-3"/>
    <n v="0"/>
    <n v="0"/>
    <n v="0"/>
    <n v="0"/>
    <s v=""/>
    <s v=""/>
    <n v="0"/>
    <n v="0"/>
  </r>
  <r>
    <s v="ACTIVIDADES_MISIONALES"/>
    <s v="ACTIVIDADES MISIONALES"/>
    <s v="5. FORTALECER LA GESTIÓN ADMINISTRATIVA INCORPORANDO NUEVAS Y MEJORES PRÁCTICAS QUE PERMITAN GENERAR EFICIENCIA EN EL DESARROLLO DE LAS FUNCIONES INSTITUCIONALES"/>
    <s v="MISIONAL"/>
    <x v="5"/>
    <s v="PLANES MISIONALES"/>
    <s v="NO APLICA"/>
    <s v="NO APLICA"/>
    <s v="LAS DOS SEDES"/>
    <s v="COORDINADOR(A) GRUPO DE PROCESOS EDITORIALES"/>
    <s v="NO APLICA"/>
    <s v="NO APLICA"/>
    <n v="25"/>
    <s v="NO"/>
    <s v="NO"/>
    <s v="ACTUALIZACIÓN DE PROCEDIMIENTOS EDITORIALES"/>
    <n v="2"/>
    <s v="ANTE LA CREACIÓN DE NUEVO PROCESO QUE VINCULA LAS ACTIVIDADES DE DOS GRUPOS MISIONALES, ES PRECISO DELIMITAR EL ALCANCE Y LA META DE ESTE, PARA ESTABLECER PROCEDIMIENTOS Y ACTIVIDADES PROPIAS QUE LO COMPLEMENTAN."/>
    <s v="PROCESO Y PROCEDIMIENTO EDITORIAL"/>
    <s v="ELABORAR EL PROCESO Y PROCEDIMIENTO DE  APROPIACIÓN SOCIAL DEL CONOCIMIENTO Y PATRIMONIO"/>
    <s v="1. MESAS DE TRABAJO_x000a_2. REDACCIÓN DE PROCESO_x000a_3. REDACCIÓN DE PROCEDIMIENTO EDITORIAL_x000a_4. MANUALES POR ACTIVIDAD_x000a_5. FORMULACIÓN DE FORMATOS DE SEGUIMIENTO_x000a__x000a_1. CONSTRUCCIÓN DE PROCEDIMIENTO_x000a_2. REDACCIÓN DE PROCESO_x000a_3. DOCUMENTACIÓN DE PROCEDIMIENTOS"/>
    <d v="2019-08-15T00:00:00"/>
    <d v="2019-12-27T00:00:00"/>
    <s v="VER CELDA Z24"/>
    <n v="0"/>
    <n v="0"/>
    <s v="VER CELDA AB24"/>
    <m/>
    <m/>
    <s v="ENTREGA DE PROCESO PARA REVISIÓN  Y AJUSTES_x000a_BORRADOR DE PROCEDIMIENTO EDITORIAL"/>
    <s v="REVISIÓN DEL DISEÑO Y APROBACIÓN"/>
    <m/>
    <m/>
    <n v="1"/>
    <n v="1"/>
    <m/>
    <m/>
    <m/>
    <m/>
    <m/>
    <m/>
    <m/>
    <m/>
    <n v="0"/>
    <n v="0"/>
    <n v="3.937007874015748E-3"/>
    <n v="7.874015748031496E-3"/>
    <n v="3.937007874015748E-3"/>
    <n v="0"/>
    <n v="0"/>
    <n v="0"/>
    <n v="0"/>
    <s v=""/>
    <s v=""/>
    <n v="0"/>
    <n v="0"/>
  </r>
  <r>
    <s v="GESTIÓN_DEL_CONOCIMIENTO_Y_LA_INNOVACIÓN"/>
    <s v="GESTIÓN PRESUPUESTAL Y EFICIENCIA DEL GASTO PÚBLICO"/>
    <s v="5. FORTALECER LA GESTIÓN ADMINISTRATIVA INCORPORANDO NUEVAS Y MEJORES PRÁCTICAS QUE PERMITAN GENERAR EFICIENCIA EN EL DESARROLLO DE LAS FUNCIONES INSTITUCIONALES"/>
    <s v="TRANSVERSAL"/>
    <x v="6"/>
    <s v="PLAN ANUAL DE ADQUISICIONES"/>
    <s v="NO APLICA"/>
    <s v="NO APLICA"/>
    <s v="LAS DOS SEDES"/>
    <s v="COORDINADOR(A) DEL GRUPO DE GESTIÓN FINANCIERA"/>
    <s v="NO APLICA"/>
    <s v="NO APLICA"/>
    <n v="26"/>
    <s v="NO"/>
    <s v="NO"/>
    <s v="REALIZAR REPORTES PRESUPUESTALES, CONTABLES Y FINANCIEROS ARMONIZADOS "/>
    <n v="103"/>
    <s v="EL GRUPO DE GESTIÓN FINANCIERA TIENE A SU CARGO EL REPORTE DE INFORMES A DIVERSAS ÁREAS DEL ICC, COMO TAMBIÉN A ENTES EXTERNOS Y DE CONTROL, DE INFORMACIÓN PRESUPUESTAL, CONTABLE Y FINANCIERA; LOS CUALES SON PRESENTADOS EN DIFERENTES FORMATOS Y CON CARACTERÍSITCAS PARTICULARES, DEPENDIENDO DE LA NECESIDAD DE LA INFORMACIÓN._x000a_POR LO TANTO, BUSCA HACER HOMOGÉNEAS LAS FUENTES DE INFORMACIÓN EN ARAS DE HACER MÁS EFICIENTE LA RECOPILACIÓN, PREPARACIÓN, CONSOLIDACIÓN Y REPORTE DE DICHOS INFORMES. "/>
    <n v="0"/>
    <s v="INFORME MINCULTURA EJECUCIÓN PRESUPUESTAL_x000a_INFORME CÁMARA DE REPRESENTANTES_x000a_INFORME ANUAL DE LA CUENTA CGR_x000a_SIRECI_x000a_SNIES_x000a_CHIP_x000a_CONCILIACIONES RECÍPROCAS,  CUN Y DTN_x000a_DECLARACIONES E INFORMES TRIBUTARIOS Y CONTRIBUCIONES ESPECIALES_x000a_BALANZA DE PAGOS DEL BANCO DE LA REPÚBLICA_x000a_AUSTERIDAD PRESIDENCIA DE LA REPÚBLICA_x000a_INFORMES PLAN DE ACCION, SICI Y PLAN DE MEJORAMIENTO"/>
    <s v="IDENTIFICAR SIMILITUDES EN LA DESCRIPCIÓN DE CUENTAS, DATOS O RUBROS QUE PERMITAN UNIFICAR LA INFORMACIÓN, QUE ES INSUMO PARA DIFERENTES INFORMES_x000a_PREPARAR OPORTUNAMENTE EL REPORTE DE INFORMACIÓN_x000a_GARANTIZAR LA CONTINUIDAD DE LOS PROCESOS A PARTIR DE REPORTES DOCUMENTADOS Y ACTUALIZADOS PERIÓDICAMENTE_x000a_CONSERVAR LAS EVIDENCIAS DE LOS INFORMES QUE LO REQUIERAN, EN UNA MISMA CARPETA"/>
    <d v="2020-01-07T00:00:00"/>
    <d v="2020-12-31T00:00:00"/>
    <n v="0"/>
    <n v="106755797"/>
    <n v="0"/>
    <n v="106755797"/>
    <s v="29 INFORMES"/>
    <s v="25 INFORMES"/>
    <s v="26 INFORMES"/>
    <s v="23 INFORMES"/>
    <n v="29"/>
    <n v="25"/>
    <n v="26"/>
    <n v="23"/>
    <n v="29"/>
    <n v="25"/>
    <m/>
    <m/>
    <m/>
    <m/>
    <m/>
    <m/>
    <n v="1.968503937007874E-3"/>
    <n v="3.937007874015748E-3"/>
    <n v="5.905511811023622E-3"/>
    <n v="7.874015748031496E-3"/>
    <n v="1.968503937007874E-3"/>
    <n v="1.968503937007874E-3"/>
    <n v="3.937007874015748E-3"/>
    <n v="3.9862204724409453E-3"/>
    <n v="4.1281247611038912E-3"/>
    <n v="1"/>
    <n v="1"/>
    <n v="0.67500000000000004"/>
    <n v="0.52427184466019416"/>
  </r>
  <r>
    <s v="GESTIÓN_CON_VALORES_PARA_RESULTADOS"/>
    <s v="GESTIÓN PRESUPUESTAL Y EFICIENCIA DEL GASTO PÚBLICO"/>
    <s v="5. FORTALECER LA GESTIÓN ADMINISTRATIVA INCORPORANDO NUEVAS Y MEJORES PRÁCTICAS QUE PERMITAN GENERAR EFICIENCIA EN EL DESARROLLO DE LAS FUNCIONES INSTITUCIONALES"/>
    <s v="TRANSVERSAL"/>
    <x v="6"/>
    <s v="PLAN ANUAL DE ADQUISICIONES"/>
    <s v="NO APLICA"/>
    <s v="NO APLICA"/>
    <s v="LAS DOS SEDES"/>
    <s v="COORDINADOR(A) DEL GRUPO DE GESTIÓN FINANCIERA"/>
    <s v="NO APLICA"/>
    <s v="NO APLICA"/>
    <n v="27"/>
    <s v="NO"/>
    <s v="NO"/>
    <s v="FORTALECER LA EJECUCIÓN PRESUPUESTAL ARTICULADA CON LA DIRECTIVA PRESIDENCIAL DE AUSTERIDAD"/>
    <n v="4"/>
    <s v="SE HACE NECESARIO QUE LA PROYECCIÓN DE GASTOS PARA LOS RUBROS ESTABLECIDOS EN LA DIRECTIVA PRESIDENCIAL DE AUSTERIDAD, SE EJECUTEN CONFORME A DICHA POLÍTICA COADYUVANDO A LA EFICIENTE EJECUCIÓN DE LOS RECURSOS PÚBLICOS."/>
    <n v="0"/>
    <s v="SEGUIMIENTO A LA EJECUCIÓN PRESUPUESTAL QUE APUNTE A AUSTERIDAD EN EL GASTO"/>
    <s v="MONITOREO PERIÓDICO (TRIMESTRAL) A LOS RUBROS ESTIPULADOS EN LA DIRECTIVA PRESIDENCIAL DE AUSTERIDAD_x000a_ENVIAR LAS RESPECTIVAS ALERTAS A LOS RESPONSABLES AL MOMENTO DE DETECTAR DESVIACIONES O ANTES DE PROYECTAR MODIFICACIONES AL PAA, EN DICHOS CONCEPTOS DE LA DIRECTIVA"/>
    <d v="2020-02-03T00:00:00"/>
    <d v="2020-12-31T00:00:00"/>
    <s v="VER CELDA Z30"/>
    <n v="0"/>
    <n v="0"/>
    <s v="VER CELDA AB30"/>
    <m/>
    <s v="1 INFORME DEL PRIMER TRIMESTRE CON ACCIONES DE MEJORA "/>
    <s v="1 INFORME DEL SEGUNDO TRIMESTRE CON ACCIONES DE MEJORA"/>
    <s v="1 INFORME DEL TERCER TRIMESTRE CON ACCIONES DE MEJORA"/>
    <m/>
    <n v="1"/>
    <n v="1"/>
    <n v="1"/>
    <m/>
    <n v="1"/>
    <m/>
    <m/>
    <m/>
    <m/>
    <m/>
    <m/>
    <n v="0"/>
    <n v="2.6246719160104987E-3"/>
    <n v="5.2493438320209973E-3"/>
    <n v="7.874015748031496E-3"/>
    <n v="2.6246719160104987E-3"/>
    <n v="0"/>
    <n v="2.6246719160104987E-3"/>
    <n v="2.6246719160104987E-3"/>
    <n v="2.6246719160104987E-3"/>
    <s v=""/>
    <n v="1"/>
    <n v="0.5"/>
    <n v="0.33333333333333331"/>
  </r>
  <r>
    <s v="GESTIÓN_CON_VALORES_PARA_RESULTADOS"/>
    <s v="GESTIÓN PRESUPUESTAL Y EFICIENCIA DEL GASTO PÚBLICO"/>
    <s v="5. FORTALECER LA GESTIÓN ADMINISTRATIVA INCORPORANDO NUEVAS Y MEJORES PRÁCTICAS QUE PERMITAN GENERAR EFICIENCIA EN EL DESARROLLO DE LAS FUNCIONES INSTITUCIONALES"/>
    <s v="TRANSVERSAL"/>
    <x v="6"/>
    <s v="PLAN ANUAL DE ADQUISICIONES"/>
    <s v="NO APLICA"/>
    <s v="NO APLICA"/>
    <s v="LAS DOS SEDES"/>
    <s v="COORDINADOR(A) DEL GRUPO DE GESTIÓN FINANCIERA"/>
    <s v="NO APLICA"/>
    <s v="NO APLICA"/>
    <n v="28"/>
    <s v="NO"/>
    <s v="NO"/>
    <s v="ACOMPAÑAR LA PROYECCIÓN DE GASTOS DE PERSONAL PARA QUE SEA MAS AJUSTADA A LA REALIDAD INSTITUCIONAL Y A LA PLANEACIÓN DE NOVEDADES (VACACIONES) Y ALERTAS PREVENTIVAS PARA TRASLADOS PRESUPUESTALES OPORTUNOS"/>
    <n v="4"/>
    <s v="EL GRUPO DE GESTIÓN FINANCIERA TIENE A SU CARGO LA ADMINISTRACIÓN Y VELAR POR UNA ADECUADA EJECUCIÓN PRESUPUESTAL, ENTRE CUYAS ACTIVIDADES SE ENCUENTRA LA PROYECCIÓN Y PREPARACIÓN DE LOS TRASLADOS PRESUPUESTALES, DE ACUERDO CON LAS NECESIDADES DE MODIFICACIÓN DEL DECRETO DE LIQUIDACIÓN DE PRESUPUESTO DEL ICC, QUE DEBEN SER APROBADOS POR ACUERDO DEL CONSEJO DIRECTIVO, LOS CUALES SE DEBEN REALIZAR EN FORMA OPORTUNA, CON EL FIN DE OPTIMIZAR LA EJECUCIÓN PRESUPUESTAL TANTO EN COMPROMISOS COMO EN OBLIGACIONES, ATENDIENDO LA PROGRAMACIÓN DE METAS Y LA EJECUCIÓN DEL PAC, CON RECURSOS DE LA NACIÓN"/>
    <n v="0"/>
    <s v="FORTALECIMIENTO DE LA EJECUCIÓN DE LOS RECURSOS DESTINADOS A GASTOS DE PERSONAL "/>
    <s v="MESA DE TRABAJO CON TALENTO HUMANO PARA SOCIALIZAR EL COMPORTAMIENTO DE LA EJECUCIÓN DE GASTOS DE PERSONAL, Y LAS ACCIONES DE MEJORA, AJUSTES DE FECHAS SI SE REQUIERE Y PROYECCIONES DE TRASLADOS"/>
    <d v="2020-04-20T00:00:00"/>
    <s v="31/11/2020"/>
    <s v="VER CELDA Z30"/>
    <n v="0"/>
    <n v="0"/>
    <s v="VER CELDA AB30"/>
    <m/>
    <s v="1 INFORME DEL PRIMER TRIMESTRE CON ACCIONES DE MEJORA "/>
    <s v="1 INFORME DEL SEGUNDO TRIMESTRE CON ACCIONES DE MEJORA"/>
    <s v="1 INFORME DEL TERCER TRIMESTRE CON ACCIONES DE MEJORA Y ACUERDOS DE TRASLADO"/>
    <m/>
    <n v="1"/>
    <n v="1"/>
    <n v="1"/>
    <m/>
    <n v="0"/>
    <m/>
    <m/>
    <m/>
    <m/>
    <m/>
    <m/>
    <n v="0"/>
    <n v="2.6246719160104987E-3"/>
    <n v="5.2493438320209973E-3"/>
    <n v="7.874015748031496E-3"/>
    <n v="2.6246719160104987E-3"/>
    <n v="0"/>
    <n v="0"/>
    <n v="0"/>
    <n v="0"/>
    <s v=""/>
    <n v="0"/>
    <n v="0"/>
    <n v="0"/>
  </r>
  <r>
    <s v="GESTIÓN_CON_VALORES_PARA_RESULTADOS"/>
    <s v="FORTALECIMIENTO ORGANIZACIONAL Y SIMPLIFICACIÓN DE PROCESOS"/>
    <s v="1. FORTALECER LOS PROGRAMAS ACADÉMICOS DE POSGRADO PARA CONSTRUIR UNA COMUNIDAD ACADÉMICA QUE CONTRIBUYA A LA SALVAGUARDIA DEL PATRIMONIO LINGÜÍSTICO"/>
    <s v="MISIONAL"/>
    <x v="7"/>
    <s v="PLANES MISIONALES"/>
    <s v="NO APLICA"/>
    <s v="PLAN FSAB"/>
    <s v="CASA CUERVO URISARRI"/>
    <s v="DECANO(A)"/>
    <s v="NO APLICA"/>
    <s v="NO APLICA"/>
    <n v="29"/>
    <s v="NO"/>
    <s v="NO"/>
    <s v="PROCESOS DE ASEGURAMIENTO DE CALIDAD DE MAESTRIAS"/>
    <n v="1"/>
    <s v="EL INSTITUTO CARO Y CUERVO, POR MEDIO DE LA FACULTAD SEMINARIO ANDRÉS BELLO, DEBE GARANTIZAR LA CALIDAD DE EDUCACIÓN BRINDADA,  EN CUMPLIMIENTO DEL DECRETO 1330 DEL 25 DE JULIO DEL 2019, POR EL CUAL SE AJUSTAN LOS PROCESOS DE REGISTRO CALIFICADO DE LOS PROGRAMAS ACADÉMICOS PRESENCIALES, VIRTUALES, A DISTANCIA, O DUALES, EN PREGRADO Y POSGRADO. EN ÉSTE  SE ESTABLECEN LOS REQUISITOS PARA LA OBTENCIÓN Y RENOVACIÓN DE LOS PERMISOS DE FUNCIONAMIENTO DE LOS PROGRAMAS, ENTRE ELLOS, CONTAR UN MODELO INSTITUCIONAL DE ASEGURAMIENTO DE LA CALIDAD Y CON LOS PROCESOS PERMANENTES DE AUTOEVALUACIÓN DE LOS PROGRAMAS._x000a_ASÍ MISMO, EL ICC ASUME LA META DE LA OBTENCIÓN DE LA ACREDITACIÓN DE ALTA CALIDAD EN EL MARCO DEL LA LEY 30 DE 1992 Y DE TODA LA REGLAMENTACIÓN POSTERIOR DERIVADA DE DICHA LEY."/>
    <n v="0"/>
    <s v="PREPARAR Y RECIBIR LA VISITA DE PARES, PARA OBTENER LA RENOVACIÓN DEL REGISTRO CALIFICADO MAESTRÍA EN LINGÜÍSTICA                                                                                                                           "/>
    <s v="RECABAR PERMANENTEMENTE INFORMACIÓN, APLICAR LAS ENCUESTAS EN EL CASO DE INDICADORES DE PERCEPCIÓN Y/O GRUPOS FOCALES, ORGANIZACIÓN Y ANÁLISIS DE LA INFORMACIÓN RECABADA,  ESCRITURA DE LOS DOCUMENTOS DE AUTOEVALUACIÓN 1 Y 2. Y ELABORACIÓN DE PLANES DE MEJORAMIENTO RESULTANTES DE LAS EVALUACIONES._x000a_REUNIONES DE LOS COMITÉS DE LAS MAESTRÍAS PARA REVISIÓN Y AVAL DE LOS DOCUMENTOS Y REUNIÓN DEL CONSEJO DE FACULTAD PARA LA APROBACIÓN DE LOS DOCUMENTOS FINALES RESPECTIVOS. "/>
    <d v="2020-10-01T00:00:00"/>
    <d v="2020-12-31T00:00:00"/>
    <n v="2000764905"/>
    <n v="0"/>
    <n v="54028292"/>
    <n v="2054793197"/>
    <m/>
    <m/>
    <m/>
    <s v="PREPARAR Y RECIBIR LA VISITA DE PARES, PARA OBTENER LA RENOVACIÓN DEL REGISTRO CALIFICADO MAESTRÍA EN LINGÜÍSTICA _x000a__x000a_Informe de visita"/>
    <m/>
    <m/>
    <m/>
    <n v="1"/>
    <m/>
    <m/>
    <m/>
    <m/>
    <m/>
    <m/>
    <m/>
    <m/>
    <n v="0"/>
    <n v="0"/>
    <n v="0"/>
    <n v="7.874015748031496E-3"/>
    <n v="7.874015748031496E-3"/>
    <n v="0"/>
    <n v="0"/>
    <n v="0"/>
    <n v="0"/>
    <s v=""/>
    <s v=""/>
    <s v=""/>
    <n v="0"/>
  </r>
  <r>
    <s v="GESTIÓN_CON_VALORES_PARA_RESULTADOS"/>
    <s v="FORTALECIMIENTO ORGANIZACIONAL Y SIMPLIFICACIÓN DE PROCESOS"/>
    <s v="1. FORTALECER LOS PROGRAMAS ACADÉMICOS DE POSGRADO PARA CONSTRUIR UNA COMUNIDAD ACADÉMICA QUE CONTRIBUYA A LA SALVAGUARDIA DEL PATRIMONIO LINGÜÍSTICO"/>
    <s v="MISIONAL"/>
    <x v="7"/>
    <s v="PLANES MISIONALES"/>
    <s v="NO APLICA"/>
    <s v="PLAN FSAB"/>
    <s v="CASA CUERVO URISARRI"/>
    <s v="DECANO(A)"/>
    <s v="NO APLICA"/>
    <s v="NO APLICA"/>
    <n v="30"/>
    <s v="NO"/>
    <s v="NO"/>
    <s v="PROCESOS DE ASEGURAMIENTO DE CALIDAD DE MAESTRIAS"/>
    <n v="1"/>
    <s v="EL INSTITUTO CARO Y CUERVO, POR MEDIO DE LA FACULTAD SEMINARIO ANDRÉS BELLO, DEBE GARANTIZAR LA CALIDAD DE EDUCACIÓN BRINDADA,  EN CUMPLIMIENTO DEL DECRETO 1330 DEL 25 DE JULIO DEL 2019, POR EL CUAL SE AJUSTAN LOS PROCESOS DE REGISTRO CALIFICADO DE LOS PROGRAMAS ACADÉMICOS PRESENCIALES, VIRTUALES, A DISTANCIA, O DUALES, EN PREGRADO Y POSGRADO. EN ÉSTE  SE ESTABLECEN LOS REQUISITOS PARA LA OBTENCIÓN Y RENOVACIÓN DE LOS PERMISOS DE FUNCIONAMIENTO DE LOS PROGRAMAS, ENTRE ELLOS, CONTAR UN MODELO INSTITUCIONAL DE ASEGURAMIENTO DE LA CALIDAD Y CON LOS PROCESOS PERMANENTES DE AUTOEVALUACIÓN DE LOS PROGRAMAS._x000a_ASÍ MISMO, EL ICC ASUME LA META DE LA OBTENCIÓN DE LA ACREDITACIÓN DE ALTA CALIDAD EN EL MARCO DEL LA LEY 30 DE 1992 Y DE TODA LA REGLAMENTACIÓN POSTERIOR DERIVADA DE DICHA LEY."/>
    <n v="0"/>
    <s v="REALIZAR EL INFORME DE COMPILACIÓN Y ANÁLISIS DE EVALUACIONES DE ESTUDIANTES PARA RENOVACIÓN DE MAESTRÍA EN ESTUDIOS EDITORIALES                                                                                             "/>
    <s v="RECABAR PERMANENTEMENTE INFORMACIÓN, APLICAR LAS ENCUESTAS EN EL CASO DE INDICADORES DE PERCEPCIÓN Y/O GRUPOS FOCALES, ORGANIZACIÓN Y ANÁLISIS DE LA INFORMACIÓN RECABADA,  ESCRITURA DE LOS DOCUMENTOS DE AUTOEVALUACIÓN 1 Y 2. Y ELABORACIÓN DE PLANES DE MEJORAMIENTO RESULTANTES DE LAS EVALUACIONES._x000a_REUNIONES DE LOS COMITÉS DE LAS MAESTRÍAS PARA REVISIÓN Y AVAL DE LOS DOCUMENTOS Y REUNIÓN DEL CONSEJO DE FACULTAD PARA LA APROBACIÓN DE LOS DOCUMENTOS FINALES RESPECTIVOS. "/>
    <d v="2020-02-02T00:00:00"/>
    <d v="2020-12-12T00:00:00"/>
    <s v="VER CELDA Z32"/>
    <n v="0"/>
    <n v="0"/>
    <s v="VER CELDA AB32"/>
    <m/>
    <m/>
    <m/>
    <s v="1 INFORME DE COMPILACIÓN Y ANÁLISIS DE EVALUACIONES DE ESTUDIANTES PARA RENOVACIÓN DE MAESTRÍA EN ESTUDIOS EDITORIALES                                      "/>
    <m/>
    <m/>
    <m/>
    <n v="1"/>
    <m/>
    <m/>
    <m/>
    <m/>
    <m/>
    <m/>
    <m/>
    <m/>
    <n v="0"/>
    <n v="0"/>
    <n v="0"/>
    <n v="7.874015748031496E-3"/>
    <n v="7.874015748031496E-3"/>
    <n v="0"/>
    <n v="0"/>
    <n v="0"/>
    <n v="0"/>
    <s v=""/>
    <s v=""/>
    <s v=""/>
    <n v="0"/>
  </r>
  <r>
    <s v="GESTIÓN_CON_VALORES_PARA_RESULTADOS"/>
    <s v="FORTALECIMIENTO ORGANIZACIONAL Y SIMPLIFICACIÓN DE PROCESOS"/>
    <s v="1. FORTALECER LOS PROGRAMAS ACADÉMICOS DE POSGRADO PARA CONSTRUIR UNA COMUNIDAD ACADÉMICA QUE CONTRIBUYA A LA SALVAGUARDIA DEL PATRIMONIO LINGÜÍSTICO"/>
    <s v="MISIONAL"/>
    <x v="7"/>
    <s v="PLANES MISIONALES"/>
    <s v="NO APLICA"/>
    <s v="PLAN FSAB"/>
    <s v="CASA CUERVO URISARRI"/>
    <s v="DECANO(A)"/>
    <s v="NO APLICA"/>
    <s v="NO APLICA"/>
    <n v="31"/>
    <s v="NO"/>
    <s v="NO"/>
    <s v="PROCESOS DE ASEGURAMIENTO DE CALIDAD DE MAESTRIAS"/>
    <n v="1"/>
    <s v="EL INSTITUTO CARO Y CUERVO, POR MEDIO DE LA FACULTAD SEMINARIO ANDRÉS BELLO, DEBE GARANTIZAR LA CALIDAD DE EDUCACIÓN BRINDADA,  EN CUMPLIMIENTO DEL DECRETO 1330 DEL 25 DE JULIO DEL 2019, POR EL CUAL SE AJUSTAN LOS PROCESOS DE REGISTRO CALIFICADO DE LOS PROGRAMAS ACADÉMICOS PRESENCIALES, VIRTUALES, A DISTANCIA, O DUALES, EN PREGRADO Y POSGRADO. EN ÉSTE  SE ESTABLECEN LOS REQUISITOS PARA LA OBTENCIÓN Y RENOVACIÓN DE LOS PERMISOS DE FUNCIONAMIENTO DE LOS PROGRAMAS, ENTRE ELLOS, CONTAR UN MODELO INSTITUCIONAL DE ASEGURAMIENTO DE LA CALIDAD Y CON LOS PROCESOS PERMANENTES DE AUTOEVALUACIÓN DE LOS PROGRAMAS._x000a_ASÍ MISMO, EL ICC ASUME LA META DE LA OBTENCIÓN DE LA ACREDITACIÓN DE ALTA CALIDAD EN EL MARCO DEL LA LEY 30 DE 1992 Y DE TODA LA REGLAMENTACIÓN POSTERIOR DERIVADA DE DICHA LEY."/>
    <n v="0"/>
    <s v="REALIZAR EL INFORME DE COMPILACIÓN Y ANÁLISIS DE EVALUACIONES DE ESTUDIANTES PARA RENOVACIÓN DE MAESTRÍA DE ESPAÑOL COMO LENGUA EXTRANJERA         "/>
    <s v="RECABAR PERMANENTEMENTE INFORMACIÓN, APLICAR LAS ENCUESTAS EN EL CASO DE INDICADORES DE PERCEPCIÓN Y/O GRUPOS FOCALES, ORGANIZACIÓN Y ANÁLISIS DE LA INFORMACIÓN RECABADA,  ESCRITURA DE LOS DOCUMENTOS DE AUTOEVALUACIÓN 1 Y 2. Y ELABORACIÓN DE PLANES DE MEJORAMIENTO RESULTANTES DE LAS EVALUACIONES._x000a_REUNIONES DE LOS COMITÉS DE LAS MAESTRÍAS PARA REVISIÓN Y AVAL DE LOS DOCUMENTOS Y REUNIÓN DEL CONSEJO DE FACULTAD PARA LA APROBACIÓN DE LOS DOCUMENTOS FINALES RESPECTIVOS. "/>
    <d v="2020-02-02T00:00:00"/>
    <d v="2020-12-12T00:00:00"/>
    <s v="VER CELDA Z32"/>
    <n v="0"/>
    <n v="0"/>
    <s v="VER CELDA AB32"/>
    <m/>
    <m/>
    <m/>
    <s v=" 1  INFORME DE COMPILACIÓN Y ANÁLISIS DE EVALUACIONES DE ESTUDIANTES PARA RENOVACIÓN DE MAESTRÍA DE ESPAÑOL COMO LENGUA EXTRANJERA                                                            "/>
    <m/>
    <m/>
    <m/>
    <n v="1"/>
    <m/>
    <m/>
    <m/>
    <m/>
    <m/>
    <m/>
    <m/>
    <m/>
    <n v="0"/>
    <n v="0"/>
    <n v="0"/>
    <n v="7.874015748031496E-3"/>
    <n v="7.874015748031496E-3"/>
    <n v="0"/>
    <n v="0"/>
    <n v="0"/>
    <n v="0"/>
    <s v=""/>
    <s v=""/>
    <s v=""/>
    <n v="0"/>
  </r>
  <r>
    <s v="GESTIÓN_CON_VALORES_PARA_RESULTADOS"/>
    <s v="FORTALECIMIENTO ORGANIZACIONAL Y SIMPLIFICACIÓN DE PROCESOS"/>
    <s v="1. FORTALECER LOS PROGRAMAS ACADÉMICOS DE POSGRADO PARA CONSTRUIR UNA COMUNIDAD ACADÉMICA QUE CONTRIBUYA A LA SALVAGUARDIA DEL PATRIMONIO LINGÜÍSTICO"/>
    <s v="MISIONAL"/>
    <x v="7"/>
    <s v="PLANES MISIONALES"/>
    <s v="NO APLICA"/>
    <s v="PLAN FSAB"/>
    <s v="CASA CUERVO URISARRI"/>
    <s v="DECANO(A)"/>
    <s v="NO APLICA"/>
    <s v="NO APLICA"/>
    <n v="32"/>
    <s v="NO"/>
    <s v="NO"/>
    <s v="PROCESOS DE ASEGURAMIENTO DE CALIDAD DE MAESTRIAS"/>
    <n v="1"/>
    <s v="EL INSTITUTO CARO Y CUERVO, POR MEDIO DE LA FACULTAD SEMINARIO ANDRÉS BELLO, DEBE GARANTIZAR LA CALIDAD DE EDUCACIÓN BRINDADA,  EN CUMPLIMIENTO DEL DECRETO 1330 DEL 25 DE JULIO DEL 2019, POR EL CUAL SE AJUSTAN LOS PROCESOS DE REGISTRO CALIFICADO DE LOS PROGRAMAS ACADÉMICOS PRESENCIALES, VIRTUALES, A DISTANCIA, O DUALES, EN PREGRADO Y POSGRADO. EN ÉSTE  SE ESTABLECEN LOS REQUISITOS PARA LA OBTENCIÓN Y RENOVACIÓN DE LOS PERMISOS DE FUNCIONAMIENTO DE LOS PROGRAMAS, ENTRE ELLOS, CONTAR UN MODELO INSTITUCIONAL DE ASEGURAMIENTO DE LA CALIDAD Y CON LOS PROCESOS PERMANENTES DE AUTOEVALUACIÓN DE LOS PROGRAMAS._x000a_ASÍ MISMO, EL ICC ASUME LA META DE LA OBTENCIÓN DE LA ACREDITACIÓN DE ALTA CALIDAD EN EL MARCO DEL LA LEY 30 DE 1992 Y DE TODA LA REGLAMENTACIÓN POSTERIOR DERIVADA DE DICHA LEY."/>
    <n v="0"/>
    <s v="REDACTAR EL PRIMER DOCUMENTO DE AUTOEVALUACIÓN PARA RENOVACIÓN DE REGISTRO CALIFICADO  MAESTRÍA EN ESCRITURA CREATIVA "/>
    <s v="RECABAR PERMANENTEMENTE INFORMACIÓN, APLICAR LAS ENCUESTAS EN EL CASO DE INDICADORES DE PERCEPCIÓN Y/O GRUPOS FOCALES, ORGANIZACIÓN Y ANÁLISIS DE LA INFORMACIÓN RECABADA,  ESCRITURA DE LOS DOCUMENTOS DE AUTOEVALUACIÓN 1 Y 2. Y ELABORACIÓN DE PLANES DE MEJORAMIENTO RESULTANTES DE LAS EVALUACIONES._x000a_REUNIONES DE LOS COMITÉS DE LAS MAESTRÍAS PARA REVISIÓN Y AVAL DE LOS DOCUMENTOS Y REUNIÓN DEL CONSEJO DE FACULTAD PARA LA APROBACIÓN DE LOS DOCUMENTOS FINALES RESPECTIVOS. "/>
    <d v="2020-02-02T00:00:00"/>
    <d v="2020-12-12T00:00:00"/>
    <s v="VER CELDA Z32"/>
    <n v="0"/>
    <n v="0"/>
    <s v="VER CELDA AB32"/>
    <m/>
    <m/>
    <m/>
    <s v="1 PRIMER DOCUMENTO DE AUTOEVALUACIÓN PARA RENOVACIÓN DE REGISTRO CALIFICADO  MAESTRÍA EN ESCRITURA CREATIVA "/>
    <m/>
    <m/>
    <m/>
    <n v="1"/>
    <m/>
    <m/>
    <m/>
    <m/>
    <m/>
    <m/>
    <m/>
    <m/>
    <n v="0"/>
    <n v="0"/>
    <n v="0"/>
    <n v="7.874015748031496E-3"/>
    <n v="7.874015748031496E-3"/>
    <n v="0"/>
    <n v="0"/>
    <n v="0"/>
    <n v="0"/>
    <s v=""/>
    <s v=""/>
    <s v=""/>
    <n v="0"/>
  </r>
  <r>
    <s v="GESTIÓN_CON_VALORES_PARA_RESULTADOS"/>
    <s v="FORTALECIMIENTO ORGANIZACIONAL Y SIMPLIFICACIÓN DE PROCESOS"/>
    <s v="1. FORTALECER LOS PROGRAMAS ACADÉMICOS DE POSGRADO PARA CONSTRUIR UNA COMUNIDAD ACADÉMICA QUE CONTRIBUYA A LA SALVAGUARDIA DEL PATRIMONIO LINGÜÍSTICO"/>
    <s v="MISIONAL"/>
    <x v="7"/>
    <s v="PLANES MISIONALES"/>
    <s v="NO APLICA"/>
    <s v="PLAN FSAB"/>
    <s v="CASA CUERVO URISARRI"/>
    <s v="DECANO(A)"/>
    <s v="NO APLICA"/>
    <s v="NO APLICA"/>
    <n v="33"/>
    <s v="NO"/>
    <s v="NO"/>
    <s v="PROCESOS DE ASEGURAMIENTO DE CALIDAD DE MAESTRIAS"/>
    <n v="1"/>
    <s v="EL INSTITUTO CARO Y CUERVO, POR MEDIO DE LA FACULTAD SEMINARIO ANDRÉS BELLO, DEBE GARANTIZAR LA CALIDAD DE EDUCACIÓN BRINDADA,  EN CUMPLIMIENTO DEL DECRETO 1330 DEL 25 DE JULIO DEL 2019, POR EL CUAL SE AJUSTAN LOS PROCESOS DE REGISTRO CALIFICADO DE LOS PROGRAMAS ACADÉMICOS PRESENCIALES, VIRTUALES, A DISTANCIA, O DUALES, EN PREGRADO Y POSGRADO. EN ÉSTE  SE ESTABLECEN LOS REQUISITOS PARA LA OBTENCIÓN Y RENOVACIÓN DE LOS PERMISOS DE FUNCIONAMIENTO DE LOS PROGRAMAS, ENTRE ELLOS, CONTAR UN MODELO INSTITUCIONAL DE ASEGURAMIENTO DE LA CALIDAD Y CON LOS PROCESOS PERMANENTES DE AUTOEVALUACIÓN DE LOS PROGRAMAS._x000a_ASÍ MISMO, EL ICC ASUME LA META DE LA OBTENCIÓN DE LA ACREDITACIÓN DE ALTA CALIDAD EN EL MARCO DEL LA LEY 30 DE 1992 Y DE TODA LA REGLAMENTACIÓN POSTERIOR DERIVADA DE DICHA LEY."/>
    <n v="0"/>
    <s v="REALIZAR INFORME PARA APRECIACIÓN DE CONDICIONES INICIALES (DE PROGRAMA) PARA ACREDITACIÓN  MAESTRÍA EN LITERATURA Y CULTURA "/>
    <s v="RECABAR PERMANENTEMENTE INFORMACIÓN, APLICAR LAS ENCUESTAS EN EL CASO DE INDICADORES DE PERCEPCIÓN Y/O GRUPOS FOCALES, ORGANIZACIÓN Y ANÁLISIS DE LA INFORMACIÓN RECABADA,  ESCRITURA DE LOS DOCUMENTOS DE AUTOEVALUACIÓN 1 Y 2. Y ELABORACIÓN DE PLANES DE MEJORAMIENTO RESULTANTES DE LAS EVALUACIONES._x000a_REUNIONES DE LOS COMITÉS DE LAS MAESTRÍAS PARA REVISIÓN Y AVAL DE LOS DOCUMENTOS Y REUNIÓN DEL CONSEJO DE FACULTAD PARA LA APROBACIÓN DE LOS DOCUMENTOS FINALES RESPECTIVOS. "/>
    <d v="2020-02-02T00:00:00"/>
    <s v="25/06/2019_x000a_"/>
    <s v="VER CELDA Z32"/>
    <n v="0"/>
    <n v="0"/>
    <s v="VER CELDA AB32"/>
    <m/>
    <s v="1  INFORME PARA APRECIACIÓN DE CONDICIONES INICIALES (DE PROGRAMA) PARA ACREDITACIÓN  MAESTRÍA EN LITERATURA Y CULTURA "/>
    <m/>
    <m/>
    <m/>
    <n v="1"/>
    <m/>
    <m/>
    <m/>
    <n v="0"/>
    <m/>
    <m/>
    <m/>
    <m/>
    <m/>
    <m/>
    <n v="0"/>
    <n v="7.874015748031496E-3"/>
    <n v="7.874015748031496E-3"/>
    <n v="7.874015748031496E-3"/>
    <n v="7.874015748031496E-3"/>
    <n v="0"/>
    <n v="0"/>
    <n v="0"/>
    <n v="0"/>
    <s v=""/>
    <n v="0"/>
    <n v="0"/>
    <n v="0"/>
  </r>
  <r>
    <s v="GESTIÓN_CON_VALORES_PARA_RESULTADOS"/>
    <s v="FORTALECIMIENTO ORGANIZACIONAL Y SIMPLIFICACIÓN DE PROCESOS"/>
    <s v="3. POSICIONAR LAS LÍNEAS DE INVESTIGACIÓN, FORTALECIENDO NEXOS CON LAS MAESTRÍAS Y LAS ACTIVIDADES DE APROPIACIÓN SOCIAL DEL CONOCIMIENTO Y LA COMUNIDAD ACADÉMICA NACIONAL E INTERNACIONAL."/>
    <s v="MISIONAL"/>
    <x v="7"/>
    <s v="PLANES MISIONALES"/>
    <s v="NO APLICA"/>
    <s v="PLAN FSAB"/>
    <s v="CASA CUERVO URISARRI"/>
    <s v="DECANO(A)"/>
    <s v="NO APLICA"/>
    <s v="NO APLICA"/>
    <n v="34"/>
    <s v="NO"/>
    <s v="NO"/>
    <s v="REALIZACIÓN DE EVENTO"/>
    <n v="200"/>
    <s v="LAS JORNADAS MONTES ES EL CONGRESO OFICIAL DE LA MAESTRÍA EN LINGÜÍSTICA. EN 2020 SE LLEVARÁ A CABO LA III VERSIÓN Y EL OBJETIVO PRINCIPAL ES LOGRAR LA PARTICIPACIÓN DE TODAS LAS LINEAS DE INVESTIGACIÓN DEL GRUPO DE LINGÜÍSTICA DE ICC. ADICIONALMENTE BUSCAMOS DUPLICAR LA PARTICIPACIÓN DE INVESTIGADORES Y ESTUDIANTES EXTERNOS AL ICC. LA META DE PARTICIPACIÓN ES DE 200 ASISTENTES.  ESTA VERSIÓN TIENE COMO OBJETIVO MOSTRAR A LA COMUNIDAD ACADÉMICA LOS RESULTADOS DE LOS PROYECTOS DEL GRUPO DE INVESTIGACIÓN EN LINGÜÍSTICA DEL INSTITUTO CARO Y CUERVO, DE LOS DOCENTES DE LA MAESTRÍA EN LINGÜÍSTICA Y, MÁS IMPORTANTE, DE LOS ESTUDIANTES Y EGRESADOS.         "/>
    <n v="0"/>
    <s v="REALIZAR LAS III JORNADAS INTERNACIONALES DE INVESTIGACIÓN LINGÜÍSTICA JOSÉ JOAQUÍN MONTES GIRALDO."/>
    <s v="DÍA 1: CURSILLOS DEL CONGRESO. SE VAN A IMPARTIR 48 HORAS DE CURSOS PARA LOS ASISTENTES AL CONGRESO Y PARA ELPÚBLICO EN GENERAL, LOS TE,AS SON ELE, DOCUMENTACIÓN DE LENGUAS INDIGENAS E INFORMÁTICA APLICADA A LA LINGÜÍSTICA.      DÍAS 2,3 Y 4: SE DESARROLLARAN TRES PONENCIAS PLENARIAS Y HASTA TRES MESAS SIMULTÁNEAS CON PONENCIAS. "/>
    <d v="2020-01-01T00:00:00"/>
    <d v="2020-08-31T00:00:00"/>
    <s v="VER CELDA Z32"/>
    <n v="0"/>
    <n v="0"/>
    <s v="VER CELDA AB32"/>
    <m/>
    <m/>
    <s v="REALIZAR LAS III JORNADAS INTERNACIONALES DE INVESTIGACIÓN LINGÜÍSTICA JOSÉ JOAQUÍN MONTES GIRALDO. ESTA VERSIÓN TIENE COMO OBJETIVO MOSTRAR A LA COMUNIDAD ACADÉMICA LOS RESULTADOS DE LOS PROYECTOS DEL GRUPO DE INVESTIGACIÓN EN LINGÜÍSTICA DEL INSTITUTO CARO Y CUERVO, DE LOS DOCENTES DE LA MAESTRÍA EN LINGÜÍSTICA Y, MÁS IMPORTANTE, DE LOS ESTUDIANTES Y EGRESADOS. SOPORTES: INSCRIPCIONES EN ACADEMUSOFT Y EL REPORTE CONTABLE DEL ÁREA FINANCIERA                                   "/>
    <m/>
    <m/>
    <m/>
    <n v="1"/>
    <m/>
    <m/>
    <m/>
    <m/>
    <m/>
    <m/>
    <m/>
    <m/>
    <m/>
    <n v="0"/>
    <n v="0"/>
    <n v="7.874015748031496E-3"/>
    <n v="7.874015748031496E-3"/>
    <n v="7.874015748031496E-3"/>
    <n v="0"/>
    <n v="0"/>
    <n v="0"/>
    <n v="0"/>
    <s v=""/>
    <s v=""/>
    <n v="0"/>
    <n v="0"/>
  </r>
  <r>
    <s v="GESTIÓN_CON_VALORES_PARA_RESULTADOS"/>
    <s v="GOBIERNO DIGITAL"/>
    <s v="1. FORTALECER LOS PROGRAMAS ACADÉMICOS DE POSGRADO PARA CONSTRUIR UNA COMUNIDAD ACADÉMICA QUE CONTRIBUYA A LA SALVAGUARDIA DEL PATRIMONIO LINGÜÍSTICO"/>
    <s v="MISIONAL"/>
    <x v="7"/>
    <s v="PLANES MISIONALES"/>
    <s v="NO APLICA"/>
    <s v="PLAN FSAB"/>
    <s v="CASA CUERVO URISARRI"/>
    <s v="DECANO(A)"/>
    <s v="NO APLICA"/>
    <s v="NO APLICA"/>
    <n v="35"/>
    <s v="NO"/>
    <s v="NO"/>
    <s v="POLÍTICA - BIENESTAR"/>
    <n v="2"/>
    <s v="EL TEMA DE BIENESTAR UNIVERSITARIO ES CONSIDERADO COMO UNA CONDICIÓN DE CALIDAD DE CARÁCTER INSTITUCIONAL CUYA RESPONSABILIDAD RECAE EN EL CONSEJO NACIONAL DE EDUCACIÓN SUPERIOR (CESU), EL MINISTERIO DE EDUCACIÓN NACIONAL Y LAS INSTITUCIONES DE EDUCACIÓN SUPERIOR, QUIENES DEBERÁN DEFINIR SU POLÍTICA Y CONCEPTO DE BIENESTAR, EN EL MARCO DE ESTA POLÍTICA NACIONAL Y DE SU AUTONOMÍA INSTITUCIONAL. TENIENDO EN CUENTA LO ANTERIOR, ES NECESARIO QUE EL INSTITUTO CARO Y CUERVO DEFINA SU POLÍTICA DE BIENESTAR UNIVERSITARIO YA QUE LA MISMA ES INHERENTE A LA ACTIVIDAD ACADÉMICA, PUES OFRECE LAS GARANTÍAS PARA EL DESARROLLO SOCIAL, CULTURAL, LÚDICO Y COGNOSCITIVO DE PROFESORES, ESTUDIANTES Y TRABAJADORES._x000a__x000a_ "/>
    <s v="ESTÁ EN REVISIÓN DEL ÁREA JURÍDICA "/>
    <s v="PUBLICACIÓN DE LA POLÍTICA "/>
    <s v="REALIZAR LOS AJUSTES Y SACAR LA RESOLUCIÓN QUE DE APLICABILIDAD A LA POLÍTICA"/>
    <d v="2020-01-13T00:00:00"/>
    <d v="2020-06-30T00:00:00"/>
    <s v="VER CELDA Z32"/>
    <n v="0"/>
    <n v="0"/>
    <s v="VER CELDA AB32"/>
    <m/>
    <s v="RESOLUCIÓN Y EL DOCUMENTO DE LA POLÍTICA "/>
    <m/>
    <m/>
    <m/>
    <n v="1"/>
    <m/>
    <m/>
    <m/>
    <n v="1"/>
    <m/>
    <m/>
    <m/>
    <m/>
    <m/>
    <m/>
    <n v="0"/>
    <n v="7.874015748031496E-3"/>
    <n v="7.874015748031496E-3"/>
    <n v="7.874015748031496E-3"/>
    <n v="7.874015748031496E-3"/>
    <n v="0"/>
    <n v="7.874015748031496E-3"/>
    <n v="7.874015748031496E-3"/>
    <n v="7.874015748031496E-3"/>
    <s v=""/>
    <n v="1"/>
    <n v="1"/>
    <n v="1"/>
  </r>
  <r>
    <s v="GESTIÓN_CON_VALORES_PARA_RESULTADOS"/>
    <s v="GOBIERNO DIGITAL"/>
    <s v="1. FORTALECER LOS PROGRAMAS ACADÉMICOS DE POSGRADO PARA CONSTRUIR UNA COMUNIDAD ACADÉMICA QUE CONTRIBUYA A LA SALVAGUARDIA DEL PATRIMONIO LINGÜÍSTICO"/>
    <s v="MISIONAL"/>
    <x v="7"/>
    <s v="PLANES MISIONALES"/>
    <s v="NO APLICA"/>
    <s v="PLAN FSAB"/>
    <s v="CASA CUERVO URISARRI"/>
    <s v="DECANO(A)"/>
    <s v="NO APLICA"/>
    <s v="NO APLICA"/>
    <n v="36"/>
    <s v="NO"/>
    <s v="NO"/>
    <s v="POLÍTICA - EGRESADOS"/>
    <n v="2"/>
    <s v="EL TEMA DE EGRESADOS ES UNA DE LAS CONDICIONES DE CALIDAD DE CARÁCTER INSTITUCIONAL QUE DEBE ATENDER LA RESPECTIVA INSTITUCIÓN DE EDUCACIÓN SUPERIOR. POR LO ANTERIOR, ES INDISPENSABLE QUE EL INSTITUTO CARO Y CUERVO ADOPTE, IMPLEMENTE Y EJECUTE LA POLÍTICA QUE PROMUEVA EL SEGUIMIENTO A LA ACTIVIDAD PROFESIONAL DE LOS EGRESADOS Y QUE INVOLUCRE LA EXPERIENCIA DEL EGRESADO EN LA DINÁMICA INSTITUCIONAL."/>
    <s v="ESTÁ EN REVISIÓN DEL ÁREA JURÍDICA "/>
    <s v="PUBLICAR LA POLÍTICA "/>
    <s v="REALIZAR LOS AJUSTES Y SACAR LA RESOLUCIÓN QUE DE APLICABILIDAD A LA POLÍTICA"/>
    <d v="2020-01-13T00:00:00"/>
    <d v="2020-06-30T00:00:00"/>
    <s v="VER CELDA Z32"/>
    <n v="0"/>
    <n v="0"/>
    <s v="VER CELDA AB32"/>
    <m/>
    <s v="RESOLUCIÓN Y EL DOCUMENTO DE LA POLÍTICA "/>
    <m/>
    <m/>
    <m/>
    <n v="1"/>
    <m/>
    <m/>
    <m/>
    <n v="1"/>
    <m/>
    <m/>
    <m/>
    <m/>
    <m/>
    <m/>
    <n v="0"/>
    <n v="7.874015748031496E-3"/>
    <n v="7.874015748031496E-3"/>
    <n v="7.874015748031496E-3"/>
    <n v="7.874015748031496E-3"/>
    <n v="0"/>
    <n v="7.874015748031496E-3"/>
    <n v="7.874015748031496E-3"/>
    <n v="7.874015748031496E-3"/>
    <s v=""/>
    <n v="1"/>
    <n v="1"/>
    <n v="1"/>
  </r>
  <r>
    <s v="GESTIÓN_CON_VALORES_PARA_RESULTADOS"/>
    <s v="FORTALECIMIENTO ORGANIZACIONAL Y SIMPLIFICACIÓN DE PROCESOS"/>
    <s v="1. FORTALECER LOS PROGRAMAS ACADÉMICOS DE POSGRADO PARA CONSTRUIR UNA COMUNIDAD ACADÉMICA QUE CONTRIBUYA A LA SALVAGUARDIA DEL PATRIMONIO LINGÜÍSTICO"/>
    <s v="MISIONAL"/>
    <x v="7"/>
    <s v="PLANES MISIONALES"/>
    <s v="NO APLICA"/>
    <s v="PLAN FSAB"/>
    <s v="CASA CUERVO URISARRI"/>
    <s v="DECANO(A)"/>
    <s v="NO APLICA"/>
    <s v="NO APLICA"/>
    <n v="37"/>
    <s v="NO"/>
    <s v="NO"/>
    <s v="ANUALIDAD MAESTRÍA EN LINGÜÍSTICA"/>
    <n v="1"/>
    <s v="LA COORDINACIÓN DE LA MAESTRÍA EN LINGÜÍSTICA IDENTIFICÓ QUE POR CADA COHORTE SE PRESENTAN UN PROMEDIO DE 15 ESTUDIANTES Y ALREDEDOR DE 15 DESISTEN DE LA CONVOCATORIA POR CUESTIONES ECONÓMICAS. EN LOS DEMÁS PROGRAMAS DEL PAÍS SE PRESENTA LA MISMA SITUACIÓN. LA MAESTRÍA Y LA DIRECCIÓN GENERAL PROPONEN CONVERTIR EL PROGRAMA DE UNA PERIODICIDAD BIENAL A ANUAL DE TAL MANERA QUE SE PUEDA REALIZAR EL PROCESO DE ADMISIÓN Y ELEGIR LOS CANDIDATOS MÁS IDÓNEOS. EL OBJETIVO ES ADMITIR 10 ESTUDIANTES POR AÑO Y GRADUAR IGUAL NÚMERO EN LAS DOS CEREMONIAS PROGRAMADAS EN EL CALENDARIO ACADÉMICO."/>
    <n v="0"/>
    <s v="REALIZAR ANTE EL MEN LOS TRÁMITES NECESARIOS PARA CAMBIAR LA PERIODICIDAD DE LA MAESTRÍA EN LIGUISTICA DE UN PROGRAMA BIENAL A UN PROGRAMA ANUAL"/>
    <s v="1. OBTENER LA RENOVACIÓN DEL REGISTRO CALIFICADO    2. INFORMAR AL MEN SOBRE LA NECESIDAD DE CAMBIAR LA PERIODICIDAD DEL PROGRAMA 3. BUSCAR DOS PROFESORES QUE CUMPLAN CON EL PERFIL DE DOCENTE INVESTIGADOR"/>
    <d v="2020-02-01T00:00:00"/>
    <d v="2020-09-30T00:00:00"/>
    <s v="VER CELDA Z32"/>
    <n v="0"/>
    <n v="0"/>
    <s v="VER CELDA AB32"/>
    <m/>
    <m/>
    <s v="REALIZAR ANTE EL MEN LOS TRÁMITES NECESARIOS PARA CAMBIAR LA PERIODICIDAD DE LA MAESTRÍA EN LINGÜÍSTICA DE UN PROGRAMA BIENAL A UN PROGRAMA ANUAL_x000a__x000a_Solicitud Maestria anual"/>
    <m/>
    <m/>
    <m/>
    <n v="1"/>
    <m/>
    <m/>
    <m/>
    <m/>
    <m/>
    <m/>
    <m/>
    <m/>
    <m/>
    <n v="0"/>
    <n v="0"/>
    <n v="7.874015748031496E-3"/>
    <n v="7.874015748031496E-3"/>
    <n v="7.874015748031496E-3"/>
    <n v="0"/>
    <n v="0"/>
    <n v="0"/>
    <n v="0"/>
    <s v=""/>
    <s v=""/>
    <n v="0"/>
    <n v="0"/>
  </r>
  <r>
    <s v="ACTIVIDADES_MISIONALES"/>
    <s v="ACTIVIDADES MISIONALES"/>
    <s v="1. FORTALECER LOS PROGRAMAS ACADÉMICOS DE POSGRADO PARA CONSTRUIR UNA COMUNIDAD ACADÉMICA QUE CONTRIBUYA A LA SALVAGUARDIA DEL PATRIMONIO LINGÜÍSTICO"/>
    <s v="MISIONAL"/>
    <x v="7"/>
    <s v="PLANES MISIONALES"/>
    <s v="NO APLICA"/>
    <s v="NO APLICA"/>
    <s v="LAS DOS SEDES"/>
    <s v="SUBDIRECTOR(A) ACADÉMICO "/>
    <s v="NO APLICA"/>
    <s v="NO APLICA"/>
    <n v="38"/>
    <s v="NO"/>
    <s v="NO"/>
    <s v="DIPLOMADOS Y CURSOS DE EDUCACIÓN CONTINUA PRESNECIAL Y VIRTUAL  ASOCIADOS A LA SUBDIRECCIÓN ACADÉMICA"/>
    <n v="490"/>
    <s v="LA SUBDIRECCIÓN ACADÉMICA OFRECE CADA AÑO UNOS DIPLOMADOS QUE SON YA RECONOCIDOS Y DEMANDADOS POR EL PÚBLICO COMO LOS DE GRIEGO Y LATÍN. LOS DIPLOMADOS VIRTUALES HAN DADO MUY BUENOS RESULTADOS Y TIENEN SIEMPRE UN MUY BUEN NÚMERO DE INSCRITOS Y DE MATRICULADOS  EN CADA VERSIÓN. DEBIDO AL BUEN FUNCIONAMIENTO DE LOS DIPLOMADOS VIRTUALES ESTOS SE OFRECERAN EN 2019 JUNTO CON LOS DIPLOMADOS PRESENCIALES TRADCIONALES DEL ICC. P"/>
    <s v="490 CUPOS OFRECIDOS  EN DIPLOMADOS Y CURSOS PRESENCIALES Y VIRTUALES  ASOCIADOS A LA SUBDIRECCIÓN ACADÉMICA : LATÍN I: 25 CUPOS _x000a_LATÍN II: 25 CUPOS Y LATÍN III: 15 CUPOS GRIEGO I: 25 CUPOS  GRIEGO II: 25 CUPOS DIPLOMADO VIRTUAL EN LENGUAS Y CULTURAS NATIVAS I Y II SEMESTRE 2020:90 CUPOS POR SEMESTRE _x000a_DIPLOMADO VIRTUAL EN ARGUMENTACIÓN PARA LA CIUDADANÍA SEMESTRE I Y II 2020: 90 CUPOS EN CADA SEMESTRE_x000a_DIPLOMADO EN TRADUCCIÓN LITERARIA DEL FRANCÉS: 15 CUPOS"/>
    <s v="OFRECER CUPOS  EN DIPLOMADOS Y CURSOS PRESENCIALES Y VIRTUALES  ASOCIADOS A LA SUBDIRECCIÓN ACADÉMICA "/>
    <s v="PUBLICACIÓN DE LA OFERTA ACADÉMICA EN LA PÁGINA WEB DEL ICC Y DIVULGACIÓN A TRAVÉS DE REDES SOCIALES. RELAIZACIÓN DE UN VIDEO CON LOS DOCENTES DE CADA DIPLOMADO EXPLICANDO LAS GENERALIDADES DEL MISMO PARA HACER DIFUSIÓN : 1. HACER LA DIVULGACIÓN DE LOS DIPLOMADOS EN PÁGINA WEB. 2. PROCESO DE INSCRIPCIÓN. 3. PROCESO DE SELECCIÓN. 4. PUBLICACIÓN DE LISTADO DE ADMITIDOS. 5. PROCESO DE MATRÍCULAS. 6. INICIO DE CLASES. 7. DESARROLLO DE LAS CLASES. 8. TERMINACIÓN DE CLASES. EMISIÓN DE CERTIFICADOS. . PARA LOS NIVELES II DE GRIEGO Y LATÍN Y PARA EL CURSO DE TRADUCCIÓN SE REQUIERE DE EXÁMEN PREVIO. _x000a_"/>
    <d v="2020-01-15T00:00:00"/>
    <d v="2020-09-30T00:00:00"/>
    <s v="VER CELDA Z32"/>
    <n v="0"/>
    <n v="0"/>
    <s v="VER CELDA AB32"/>
    <s v="LATÍN I : 25 CUPOS  _x000a_GRIEGO I: 25 CUPOS_x000a_LATÍN III: 15 CUPOS _x000a_LENGUAS NATIVAS VIRTUAL: 90 CUPOS_x000a_ARGUMENTACIÓN PARA LA CIUDADANÍA  VIRTUAL: 90 CUPOS"/>
    <s v="LATÍN II: 25 CUPOS_x000a_GRIEGO II 25 CUPOS_x000a_TRADUCCIÓN DE TEXTOS LITERARIOS DEL FRANCES: 15 CUPOS"/>
    <s v="LENGUAS NATIVAS VIRTUAL: 90 CUPOS_x000a_ARGUMENTACIÓN PARA LA CIUDADANÍA  VIRTUAL: 90 CUPOS"/>
    <m/>
    <n v="245"/>
    <n v="65"/>
    <n v="180"/>
    <m/>
    <n v="245"/>
    <n v="65"/>
    <m/>
    <m/>
    <m/>
    <m/>
    <m/>
    <m/>
    <n v="2.6246719160104987E-3"/>
    <n v="5.2493438320209973E-3"/>
    <n v="7.874015748031496E-3"/>
    <n v="7.874015748031496E-3"/>
    <n v="2.6246719160104987E-3"/>
    <n v="2.6246719160104987E-3"/>
    <n v="5.2493438320209973E-3"/>
    <n v="4.981520167121967E-3"/>
    <n v="4.981520167121967E-3"/>
    <n v="1"/>
    <n v="1"/>
    <n v="0.63265306122448983"/>
    <n v="0.63265306122448983"/>
  </r>
  <r>
    <s v="ACTIVIDADES_MISIONALES"/>
    <s v="ACTIVIDADES MISIONALES"/>
    <s v="5. FORTALECER LA GESTIÓN ADMINISTRATIVA INCORPORANDO NUEVAS Y MEJORES PRÁCTICAS QUE PERMITAN GENERAR EFICIENCIA EN EL DESARROLLO DE LAS FUNCIONES INSTITUCIONALES"/>
    <s v="MISIONAL"/>
    <x v="7"/>
    <s v="PLAN ANTICORRUPCIÓN Y DE ATENCIÓN AL CIUDADANO"/>
    <s v="NO APLICA"/>
    <s v="NO APLICA"/>
    <s v="LAS DOS SEDES"/>
    <s v="DECANO(A)"/>
    <s v="PAAC - COMPONENTE 2: RACIONALIZACIÓN DE TRÁMITES"/>
    <s v="2.1"/>
    <n v="39"/>
    <s v="NO"/>
    <s v="NO"/>
    <s v="ESTRATEGIA ANTITRÁMITES"/>
    <n v="1"/>
    <s v="1. DE ACUERDO A SOLICITUD DEL DAFP ES NECESARIO ACTUALIZAR EN LA PLATAFORMA SUIT LA INFORMACIÓN NECESARIA PARA DESMATERIALIZAR EL TRÁMITE: “CERTIFICADO O CONSTANCIA DE ESTUDIOS – INSTITUTO CARO Y CUERVO” _x000a_2.INCORPORAR EN LA ESTRATEGIA ANTI TRÁMITES LAS ACCIONES PERTINENTES PARA EL CUMPLIMIENTO DEL ARTÍCULO 19 DEL DECRETO 2106 DE 2019."/>
    <n v="0"/>
    <s v="GESTIONAR EN LA PLATAFORMA SUIT LA INFORMACIÓN NECESARIA PARA ACTUALIZAR LOS TRÁMITES SUSCRITOS POR EL  INSTITUTO CARO Y CUERVO"/>
    <s v="INSCRIPCIÓN DE TRAMITES A DESMATERIALIZAR EN LA PLATAFORMA SUIT_x000a_GESTIONAR LAS ACCIONES CORRESPONDIENTES SEGÚN EL PROCEDIMIENTO ESTABLECIDO EN EL SUIT"/>
    <d v="2020-01-10T00:00:00"/>
    <d v="2020-09-30T00:00:00"/>
    <s v="VER CELDA Z32"/>
    <n v="0"/>
    <n v="0"/>
    <s v="VER CELDA AB32"/>
    <s v="INSCRIPCIÓN EN LA PLATAFORMA SUIT DEL TRÁMITE A DESMATERIZALIZAR"/>
    <s v="SEGUIR EL ACOMPAÑAMIENTO QUE BRINDE FUNCIÓN PÚBLICA DE ACUERDO A LAS DIRECTRICES ESTABLECIDAS PARA EL SUIT"/>
    <s v="AJUSTAR LA RESOLUCIÓN DE COSTOS PECUNIARIOS DE ACUERDO AL RESULTADO DE DESMATERIALIZACIÓN DEL TRÁMITE"/>
    <m/>
    <n v="1"/>
    <n v="1"/>
    <n v="1"/>
    <m/>
    <n v="1"/>
    <n v="1"/>
    <m/>
    <m/>
    <m/>
    <m/>
    <m/>
    <m/>
    <n v="2.6246719160104987E-3"/>
    <n v="5.2493438320209973E-3"/>
    <n v="7.874015748031496E-3"/>
    <n v="7.874015748031496E-3"/>
    <n v="2.6246719160104987E-3"/>
    <n v="2.6246719160104987E-3"/>
    <n v="5.2493438320209973E-3"/>
    <n v="5.2493438320209973E-3"/>
    <n v="5.2493438320209973E-3"/>
    <n v="1"/>
    <n v="1"/>
    <n v="0.66666666666666663"/>
    <n v="0.66666666666666663"/>
  </r>
  <r>
    <s v="GESTIÓN_CON_VALORES_PARA_RESULTADOS"/>
    <s v="FORTALECIMIENTO ORGANIZACIONAL Y SIMPLIFICACIÓN DE PROCESOS"/>
    <s v="1. FORTALECER LOS PROGRAMAS ACADÉMICOS DE POSGRADO PARA CONSTRUIR UNA COMUNIDAD ACADÉMICA QUE CONTRIBUYA A LA SALVAGUARDIA DEL PATRIMONIO LINGÜÍSTICO"/>
    <s v="MISIONAL"/>
    <x v="8"/>
    <s v="PLANES MISIONALES"/>
    <s v="NO APLICA"/>
    <s v="NO APLICA"/>
    <s v="LAS DOS SEDES"/>
    <s v="COORDINADOR(A) GRUPO DE GESTIÓN DE BIBLIOTECAS"/>
    <s v="NO APLICA"/>
    <s v="NO APLICA"/>
    <n v="40"/>
    <s v="NO"/>
    <s v="SI "/>
    <s v="DESARROLLO DE COLECCIONES"/>
    <n v="130"/>
    <s v="ACTUALIZAR Y AMPLIAR  LAS COLECCIONES CON EL FIN DE RESPONDER A LAS NECESIDADES DE INFORMACIÓN DE LOS PROFESORES, INVESTIGADORES Y ESTUDIANTES DE LOS DIFERENTES PROGRAMAS ACADÉMICOS QUE OFRECE EL SEMINARIO ANDRÉS BELLO, COMO TAMBIÉN A LOS DIFERENTES PROYECTOS DE INVESTIGACIÓN DEL INSTITUTO Y LAS REAS ADMINISTRATIVAS. ADQUISICÍON DE POR LO MENOS EL 55% DE LOS LIBROS SOLICITADOS."/>
    <n v="130"/>
    <s v="REALIZAR ADQUISICIÓN DE TÍTULOS NUEVOS "/>
    <s v="- SOLICITAR A LOS PROFESORES E INVESTIGADORES LA LISTA DE LOS LIBROS REQUERIDOS._x000a_- COMPILAR LAS SOLICITUDES RECIBIDAS E IDENTIFICARLAS EN EL SIB_x000a_-REMITIR EL LISTADO DE LOS LIBROS A ADQUIRIR A LOS PROVEEDORES PARA SU COTIZACIÓN Y ELABORAR LOS COMPARATIVOS DE LAS COTIZACIONES._x000a_- ELABORAR EL ESTUDIO PREVIO PARA LA ADQUISICIÓN DEL MATERIAL BIBLIOGRÁFICO."/>
    <d v="2020-02-01T00:00:00"/>
    <d v="2020-12-20T00:00:00"/>
    <n v="179500000"/>
    <n v="0"/>
    <n v="71814400"/>
    <n v="251314400"/>
    <m/>
    <m/>
    <m/>
    <s v="ADQUISICIÓN DE 130 TÍTULOS NUEVOS"/>
    <m/>
    <m/>
    <m/>
    <n v="130"/>
    <m/>
    <m/>
    <m/>
    <m/>
    <m/>
    <m/>
    <m/>
    <m/>
    <n v="0"/>
    <n v="0"/>
    <n v="0"/>
    <n v="7.874015748031496E-3"/>
    <n v="7.874015748031496E-3"/>
    <n v="0"/>
    <n v="0"/>
    <n v="0"/>
    <n v="0"/>
    <s v=""/>
    <s v=""/>
    <s v=""/>
    <n v="0"/>
  </r>
  <r>
    <s v="GESTIÓN_CON_VALORES_PARA_RESULTADOS"/>
    <s v="FORTALECIMIENTO ORGANIZACIONAL Y SIMPLIFICACIÓN DE PROCESOS"/>
    <s v="1. FORTALECER LOS PROGRAMAS ACADÉMICOS DE POSGRADO PARA CONSTRUIR UNA COMUNIDAD ACADÉMICA QUE CONTRIBUYA A LA SALVAGUARDIA DEL PATRIMONIO LINGÜÍSTICO"/>
    <s v="MISIONAL"/>
    <x v="8"/>
    <s v="PLANES MISIONALES"/>
    <s v="NO APLICA"/>
    <s v="NO APLICA"/>
    <s v="LAS DOS SEDES"/>
    <s v="COORDINADOR(A) GRUPO DE GESTIÓN DE BIBLIOTECAS"/>
    <s v="NO APLICA"/>
    <s v="NO APLICA"/>
    <n v="41"/>
    <s v="NO"/>
    <s v="SI "/>
    <s v="DESARROLLO DE COLECCIONES"/>
    <n v="13"/>
    <s v="ACTUALIZAR Y AMPLIAR  LAS COLECCIONES CON EL FIN DE RESPONDER A LAS NECESIDADES DE INFORMACIÓN DE LOS PROFESORES, INVESTIGADORES Y ESTUDIANTES DE LOS DIFERENTES PROGRAMAS ACADÉMICOS QUE OFRECE EL SEMINARIO ANDRÉS BELLO, COMO TAMBIÉN A LOS DIFERENTES PROYECTOS DE INVESTIGACIÓN DEL INSTITUTO Y LAS REAS ADMINISTRATIVAS."/>
    <n v="13"/>
    <s v="REALIZAR SUSCRIPCIÓN A TÍTULOS DE REVISTAS ACADÉMICAS  (ANUAL)"/>
    <s v="- RELIZAR EL ESTUDIO DE MERCADO Y ELABORAR LOS COMPARATIVOS DE LAS COTIZACIONES._x000a_- ELABORAR EL ESTUDIO PREVIO PARA LA ADQUISICIÓN DEL MATERIAL BIBLIOGRÁFICO._x000a_"/>
    <d v="2020-01-02T00:00:00"/>
    <d v="2020-12-31T00:00:00"/>
    <s v="VER CELDA Z43"/>
    <n v="0"/>
    <n v="0"/>
    <s v="VER CELDA AB43"/>
    <s v="- ESTUDIO DE MERCADOS Y ESTUDIOS PREVIOS._x000a_'- REVISTAS SUSCRITAS Y DISPONIBLES PARA LA CONSULTA DE LOS USUARIOS EN LA WEB INSTITUCIONAL."/>
    <s v="- REVISTAS SUSCRITAS Y DISPONIBLES PARA LA CONSULTA DE LOS USUARIOS EN LA WEB INSTITUCIONAL."/>
    <s v="'- REVISTAS SUSCRITAS Y DISPONIBLES PARA LA CONSULTA DE LOS USUARIOS EN LA WEB INSTITUCIONAL."/>
    <s v="'- REVISTAS SUSCRITAS Y DISPONIBLES PARA LA CONSULTA DE LOS USUARIOS EN LA WEB INSTITUCIONAL."/>
    <n v="1"/>
    <n v="1"/>
    <n v="1"/>
    <n v="1"/>
    <n v="1"/>
    <n v="1"/>
    <m/>
    <m/>
    <m/>
    <m/>
    <m/>
    <m/>
    <n v="1.968503937007874E-3"/>
    <n v="3.937007874015748E-3"/>
    <n v="5.905511811023622E-3"/>
    <n v="7.874015748031496E-3"/>
    <n v="1.968503937007874E-3"/>
    <n v="1.968503937007874E-3"/>
    <n v="3.937007874015748E-3"/>
    <n v="3.937007874015748E-3"/>
    <n v="3.937007874015748E-3"/>
    <n v="1"/>
    <n v="1"/>
    <n v="0.66666666666666663"/>
    <n v="0.5"/>
  </r>
  <r>
    <s v="GESTIÓN_CON_VALORES_PARA_RESULTADOS"/>
    <s v="FORTALECIMIENTO ORGANIZACIONAL Y SIMPLIFICACIÓN DE PROCESOS"/>
    <s v="1. FORTALECER LOS PROGRAMAS ACADÉMICOS DE POSGRADO PARA CONSTRUIR UNA COMUNIDAD ACADÉMICA QUE CONTRIBUYA A LA SALVAGUARDIA DEL PATRIMONIO LINGÜÍSTICO"/>
    <s v="MISIONAL"/>
    <x v="8"/>
    <s v="PLANES MISIONALES"/>
    <s v="NO APLICA"/>
    <s v="NO APLICA"/>
    <s v="LAS DOS SEDES"/>
    <s v="COORDINADOR(A) GRUPO DE GESTIÓN DE BIBLIOTECAS"/>
    <s v="NO APLICA"/>
    <s v="NO APLICA"/>
    <n v="42"/>
    <s v="NO"/>
    <s v="SI "/>
    <s v="DESARROLLO DE COLECCIONES"/>
    <n v="5"/>
    <s v="ACTUALIZAR Y AMPLIAR  LAS COLECCIONES CON EL FIN DE RESPONDER A LAS NECESIDADES DE INFORMACIÓN DE LOS PROFESORES, INVESTIGADORES Y ESTUDIANTES DE LOS DIFERENTES PROGRAMAS ACADÉMICOS QUE OFRECE EL SEMINARIO ANDRÉS BELLO, COMO TAMBIÉN A LOS DIFERENTES PROYECTOS DE INVESTIGACIÓN DEL INSTITUTO Y LAS ÁREAS ADMINISTRATIVAS."/>
    <n v="5"/>
    <s v="RENOVAR SUSCRIPCIÒN A BASES DE DATOS  ACADÉMICAS  "/>
    <s v="- ELABORAR EL ESTUDIO PREVIO PARA LA RENOVACIÓN DE LA BASE DE DATOS."/>
    <d v="2020-01-02T00:00:00"/>
    <d v="2020-12-31T00:00:00"/>
    <s v="VER CELDA Z43"/>
    <n v="0"/>
    <n v="0"/>
    <s v="VER CELDA AB43"/>
    <s v="ESTUDIO PREVIO Y CONTRATACIÓN DE LA RENOVACIÓN DE LA BASE DE DATOS JSTOR"/>
    <s v="- ESTUDIO PREVIO Y CONTRATACIÓN DE LA RENOVACIÓN DE LA BASE DE DATOS MLA_x000a_- BASE SE DATOS SUSCRITA Y DISPONIBLE PARA LA CONSULTA DE LOS USUARIOS EN LA WEB INSTITUCIONAL."/>
    <s v="- ESTUDIO PREVIO Y CONTRATACIÓN DE LA RENOVACIÓN DE LA BASE DE DATOS DIALNET PLUS, DISSERTATION &amp; THESIS_x000a_- BASE SE DATOS SUSCRITA Y DISPONIBLE PARA LA CONSULTA DE LOS USUARIOS EN LA WEB INSTITUCIONAL."/>
    <s v="- BASE SE DATOS SUSCRITA Y DISPONIBLE PARA LA CONSULTA DE LOS USUARIOS EN LA WEB INSTITUCIONAL."/>
    <n v="1"/>
    <n v="1"/>
    <n v="1"/>
    <n v="1"/>
    <n v="1"/>
    <n v="1"/>
    <m/>
    <m/>
    <m/>
    <m/>
    <m/>
    <m/>
    <n v="1.968503937007874E-3"/>
    <n v="3.937007874015748E-3"/>
    <n v="5.905511811023622E-3"/>
    <n v="7.874015748031496E-3"/>
    <n v="1.968503937007874E-3"/>
    <n v="1.968503937007874E-3"/>
    <n v="3.937007874015748E-3"/>
    <n v="3.937007874015748E-3"/>
    <n v="3.937007874015748E-3"/>
    <n v="1"/>
    <n v="1"/>
    <n v="0.66666666666666663"/>
    <n v="0.5"/>
  </r>
  <r>
    <s v="GESTIÓN_CON_VALORES_PARA_RESULTADOS"/>
    <s v="SEGURIDAD DIGITAL"/>
    <s v="1. FORTALECER LOS PROGRAMAS ACADÉMICOS DE POSGRADO PARA CONSTRUIR UNA COMUNIDAD ACADÉMICA QUE CONTRIBUYA A LA SALVAGUARDIA DEL PATRIMONIO LINGÜÍSTICO"/>
    <s v="MISIONAL"/>
    <x v="8"/>
    <s v="PLANES MISIONALES"/>
    <s v="NO APLICA"/>
    <s v="NO APLICA"/>
    <s v="LAS DOS SEDES"/>
    <s v="COORDINADOR(A) GRUPO DE GESTIÓN DE BIBLIOTECAS"/>
    <s v="NO APLICA"/>
    <s v="NO APLICA"/>
    <n v="43"/>
    <s v="NO"/>
    <s v="SI "/>
    <s v="PROCESAMIENTO TÉCNICO DEL MATERIAL BIBLIOGRÁFICO"/>
    <n v="1"/>
    <s v="RENOVAR EL ACCESO EN LÍNEA AL ARCHIVO DE AUTORIDADES ARMARC, CON EL FIN DE CONTAR CON HERRAMIENTAS ACTUALIZADAS PARA EL PROCESAMIENTO TÉCNICO DE LAS COLECCIONES BIBLIOGRÁFICAS RECIBIDAS,  EL ACCESO A LA NUEVA NORMA PARA LA DESCRIPCIÓN BIBLIOGRÁFICA RDA Y LA CONFORMACIÓN DE LA BASE DE AUTORIDADES DE TEMAS EN EL SISTEMA BIBLIOGRÁFICO KOHA."/>
    <n v="1"/>
    <s v="RENOVAR LA HERRAMIENTA BIBLIOTECARIA ARMARC Y TOOL KIT RDA"/>
    <s v="- ELABORAR EL ESTUDIO PREVIO PARA LA RENOVACIÓN DE LAS HERRAMIENTAS BIBLIOTECARIAS PARA EL PROCESAMISNTO TÉCNICO._x000a__x000a_- INGRESO DE  LOS REGISTROS DE AUTORIDAD DE TEMA EN EL SISTEMA BIBLIOGRÁFICO KOHA."/>
    <d v="2020-10-02T00:00:00"/>
    <d v="2020-12-31T00:00:00"/>
    <s v="VER CELDA Z43"/>
    <n v="0"/>
    <n v="0"/>
    <s v="VER CELDA AB43"/>
    <s v="- HERRAMIENTAS DISPONIBLES PARA EL ACCESO DEL PERSONAL BIBLIOTECARIO._x000a_- INCORPORACIÓN DE 15 AUTORIDADES DE TEMAS A LA BASE DE DATOS BIBLIOGRÁFICA KOHA."/>
    <s v="- HERRAMIENTAS DISPONIBLES PARA EL ACCESO DEL PERSONAL BIBLIOTECARIO._x000a_- INCORPORACIÓN DE 15 AUTORIDADES DE TEMAS A LA BASE DE DATOS BIBLIOGRÁFICA KOHA."/>
    <s v="- RENOVACIÓN DE LA HERRAMIENTA BIBLIOTECARIA RDA Y ARMARC DISPONIBLES PARA EL ACCESO DEL PERSONAL DE LA BIBLIOTECA._x000a_- INCORPORACIÓN DE 15 AUTORIDADES DE TEMAS A LA BASE DE DATOS BIBLIOGRÁFICA KOHA."/>
    <s v="- HERRAMIENTAS DISPONIBLES PARA EL ACCESO DEL PERSONAL BIBLIOTECARIO._x000a_- INCORPORACIÓN DE 15 AUTORIDADES DE TEMAS A LA BASE DE DATOS BIBLIOGRÁFICA KOHA."/>
    <n v="15"/>
    <n v="15"/>
    <n v="15"/>
    <n v="15"/>
    <m/>
    <n v="15"/>
    <m/>
    <m/>
    <m/>
    <m/>
    <m/>
    <m/>
    <n v="1.968503937007874E-3"/>
    <n v="3.937007874015748E-3"/>
    <n v="5.905511811023622E-3"/>
    <n v="7.874015748031496E-3"/>
    <n v="1.968503937007874E-3"/>
    <n v="0"/>
    <n v="1.968503937007874E-3"/>
    <n v="1.968503937007874E-3"/>
    <n v="1.968503937007874E-3"/>
    <n v="0"/>
    <n v="0.5"/>
    <n v="0.33333333333333331"/>
    <n v="0.25"/>
  </r>
  <r>
    <s v="GESTIÓN_CON_VALORES_PARA_RESULTADOS"/>
    <s v="FORTALECIMIENTO ORGANIZACIONAL Y SIMPLIFICACIÓN DE PROCESOS"/>
    <s v="4. DESARROLLAR LA RELACIÓN ENTRE PATRIMONIO Y CULTURA PARA GENERAR SENTIDOS, SIGNIFICADOS E INTERPRETACIONES DE NUESTRO ENTORNO Y DIARIO VIVIR MEDIANTE LA PROMOCIÓN, VALORIZACIÓN Y TRANSMISIÓN DE LAS DISTINTAS FORMAS DEL PATRIMONIO"/>
    <s v="MISIONAL"/>
    <x v="8"/>
    <s v="PLANES MISIONALES"/>
    <s v="NO APLICA"/>
    <s v="NO APLICA"/>
    <s v="LAS DOS SEDES"/>
    <s v="COORDINADOR(A) GRUPO DE GESTIÓN DE BIBLIOTECAS"/>
    <s v="NO APLICA"/>
    <s v="NO APLICA"/>
    <n v="44"/>
    <s v="NO"/>
    <s v="SI "/>
    <s v="PROCESAMIENTO TÉCNICO DEL MATERIAL BIBLIOGRÁFICO"/>
    <n v="370"/>
    <s v="DISPONER DEL MATERIAL BIBLIOGRAFICO EN LAS COLECCIONES PARA EL USO POR PARTE LA COMUNIDAD DE USUARIOS INTERNOS Y EXTERNOS."/>
    <n v="1000"/>
    <s v="CLASIFICAR Y CATALOGAR TÍTULOS DEL MATERIAL BIBLIOGRÁFICO (NUEVO Y RETROSPECTIVO) "/>
    <s v="- SELECCIÓN Y CONTRATACIÓN DE UN BIBLIOTECPOLOGO EL PROCESAMIENTO TÉCNICO_x000a_- ELABORACIÓN DEL ESTUDIO PREVIO_x000a_- IDENTIFICACIÓN DE LOS TÍTULOS A PROCESAR E INGRESAR AL SISTEMA DE INFORMACIÓN BIBLIOGRÁFICO KOHA."/>
    <d v="2020-01-02T00:00:00"/>
    <d v="2020-12-31T00:00:00"/>
    <s v="VER CELDA Z43"/>
    <n v="0"/>
    <n v="0"/>
    <s v="VER CELDA AB43"/>
    <s v="50 TÍTULOS PROCESADOS"/>
    <s v="250 TÍTULOS PROCESADOS"/>
    <s v="20 TÍTULOS PROCESADOS"/>
    <s v="50 TÍTULOS PROCESADOS"/>
    <n v="50"/>
    <n v="250"/>
    <n v="20"/>
    <n v="50"/>
    <n v="1"/>
    <m/>
    <m/>
    <m/>
    <m/>
    <m/>
    <m/>
    <m/>
    <n v="1.968503937007874E-3"/>
    <n v="3.937007874015748E-3"/>
    <n v="5.905511811023622E-3"/>
    <n v="7.874015748031496E-3"/>
    <n v="1.968503937007874E-3"/>
    <n v="3.9370078740157478E-5"/>
    <n v="1.3123359580052494E-5"/>
    <n v="1.8454724409448819E-5"/>
    <n v="2.1281123643328369E-5"/>
    <n v="0.02"/>
    <n v="3.3333333333333335E-3"/>
    <n v="3.1250000000000002E-3"/>
    <n v="2.7027027027027029E-3"/>
  </r>
  <r>
    <s v="GESTIÓN_CON_VALORES_PARA_RESULTADOS"/>
    <s v="FORTALECIMIENTO ORGANIZACIONAL Y SIMPLIFICACIÓN DE PROCESOS"/>
    <s v="4. DESARROLLAR LA RELACIÓN ENTRE PATRIMONIO Y CULTURA PARA GENERAR SENTIDOS, SIGNIFICADOS E INTERPRETACIONES DE NUESTRO ENTORNO Y DIARIO VIVIR MEDIANTE LA PROMOCIÓN, VALORIZACIÓN Y TRANSMISIÓN DE LAS DISTINTAS FORMAS DEL PATRIMONIO"/>
    <s v="MISIONAL"/>
    <x v="8"/>
    <s v="PLANES MISIONALES"/>
    <s v="NO APLICA"/>
    <s v="NO APLICA"/>
    <s v="LAS DOS SEDES"/>
    <s v="COORDINADOR(A) GRUPO DE GESTIÓN DE BIBLIOTECAS"/>
    <s v="NO APLICA"/>
    <s v="NO APLICA"/>
    <n v="45"/>
    <s v="NO"/>
    <s v="SI "/>
    <s v="PROCESAMIENTO TÉCNICO DEL MATERIAL BIBLIOGRÁFICO"/>
    <n v="756"/>
    <s v="NORMALIZAR, UNIFICAR Y ESTIMAR EL PRECIO LOS REGISTROS BIBLIOGRÁFICOS RETROSPECTIVOS REGISTRADOS EN LA BASE DE DATOS BIBLIOGRÁFICA CON EL FIN DE OBTENER INFORMES ESTADÍSTICOS AUTOMÁTICOS Y CONSISTENTES SOBRE EL NÚMERO DE TÍTULOS Y VOLÚMENES EXISTENTES EN LAS BIBLIOTECAS, COMO TAMBIEN PODER REALIZAR EL INVENTARIO DE LAS COLACCIONES Y AVANZAR EN EL CONTROL CONTABLE DE LA COLECCIÓN DE LIBROS."/>
    <n v="1000"/>
    <s v="NORMALIZAR Y DEPURAR EN LA BASE DE DATOS BIBLIOGRÁFICA TÍTULOS RETROSPECTIVOS "/>
    <s v="- SELECCIÓN Y CONTRATACIÓN DEL TÉCNICO _x000a_- IDENTIFICACIÓN DE LOS REGISTROS BIBLIOGRÁFICOS._x000a_- REVISIÓN DE LOS LIBROS Y AJUSTES A LOS REGISTROS BIBLIOGRÁFICOS EN EL SIB KOHA._x000a_- IDENTIFICACIÓN DE LOS TÍTULOS EN REPERTORIOS PARA LA ESTIMACIÓN DEL PRECIO._x000a_- VALIDACIÓN DE LOS ÍTEMS EN EL EN SIB KOHA."/>
    <d v="2020-02-02T00:00:00"/>
    <d v="2020-12-31T00:00:00"/>
    <s v="VER CELDA Z43"/>
    <n v="0"/>
    <n v="0"/>
    <s v="VER CELDA AB43"/>
    <s v="550 TÍTULOS NORMALIZADOS"/>
    <m/>
    <s v="225 TÍTULOS NORMALIZADOS"/>
    <s v="225 TÍTULOS NORMALIZADOS"/>
    <n v="550"/>
    <m/>
    <n v="225"/>
    <n v="225"/>
    <n v="550"/>
    <m/>
    <m/>
    <m/>
    <m/>
    <m/>
    <m/>
    <m/>
    <n v="2.6246719160104987E-3"/>
    <n v="2.6246719160104987E-3"/>
    <n v="5.2493438320209973E-3"/>
    <n v="7.874015748031496E-3"/>
    <n v="2.6246719160104987E-3"/>
    <n v="2.6246719160104987E-3"/>
    <n v="2.6246719160104987E-3"/>
    <n v="3.7253407840149013E-3"/>
    <n v="4.3307086614173228E-3"/>
    <n v="1"/>
    <n v="1"/>
    <n v="0.70967741935483875"/>
    <n v="0.55000000000000004"/>
  </r>
  <r>
    <s v="GESTIÓN_CON_VALORES_PARA_RESULTADOS"/>
    <s v="FORTALECIMIENTO ORGANIZACIONAL Y SIMPLIFICACIÓN DE PROCESOS"/>
    <s v="4. DESARROLLAR LA RELACIÓN ENTRE PATRIMONIO Y CULTURA PARA GENERAR SENTIDOS, SIGNIFICADOS E INTERPRETACIONES DE NUESTRO ENTORNO Y DIARIO VIVIR MEDIANTE LA PROMOCIÓN, VALORIZACIÓN Y TRANSMISIÓN DE LAS DISTINTAS FORMAS DEL PATRIMONIO"/>
    <s v="MISIONAL"/>
    <x v="8"/>
    <s v="PLANES MISIONALES"/>
    <s v="NO APLICA"/>
    <s v="NO APLICA"/>
    <s v="LAS DOS SEDES"/>
    <s v="COORDINADOR(A) GRUPO DE GESTIÓN DE BIBLIOTECAS"/>
    <s v="NO APLICA"/>
    <s v="NO APLICA"/>
    <n v="46"/>
    <s v="NO"/>
    <s v="SI "/>
    <s v="PROCESAMIENTO TÉCNICO DEL MATERIAL BIBLIOGRÁFICO"/>
    <n v="1148"/>
    <s v="DISPONER DEL MATERIAL BIBLIOGRAFICO EN LAS COLECCIONES PARA EL USO POR PARTE LA COMUNIDAD DE USUARIOS INTERNOS Y EXTERNOS."/>
    <n v="3000"/>
    <s v="ÍTEMS PREPARADOS FÍSICAMENTE ÍTEMS DEL MATERIAL BIBLIOGRÁFICO "/>
    <s v="- ELABORAR Y FIJAR EN LOS ÍTEMS  LOS ROLULOS DEL MATERIAL BIBLIOGRAFICO PORCESADO Y NORMALIZADO._x000a_- GENERAR  Y ASIGNAR LOS CÓDIGOS DE BARRAS._x000a_- ASIGNACIÓN DE LOS DISPOSIVOS RFID Y BANDA DE SEGURIDAD._x000a_- ELABORACIÓN DEL LISTADO DE ENTREGA A LAS COLECCIONES Y DISPOSICIÓN DE LOS LIBROS EN LOS ESTANTES._x000a_"/>
    <d v="2020-01-02T00:00:00"/>
    <d v="2020-12-31T00:00:00"/>
    <s v="VER CELDA Z43"/>
    <n v="0"/>
    <n v="0"/>
    <s v="VER CELDA AB43"/>
    <s v="448 ÍTEMS CON PREPARACIÓN FÍSICA"/>
    <m/>
    <s v="250 ÍTEMS CON PREPARACIÓN FÍSICA"/>
    <s v="450 ÍTEMS CON PREPARACIÓN FÍSICA"/>
    <n v="448"/>
    <m/>
    <n v="250"/>
    <n v="450"/>
    <n v="448"/>
    <m/>
    <m/>
    <m/>
    <m/>
    <m/>
    <m/>
    <m/>
    <n v="2.6246719160104987E-3"/>
    <n v="2.6246719160104987E-3"/>
    <n v="5.2493438320209973E-3"/>
    <n v="7.874015748031496E-3"/>
    <n v="2.6246719160104987E-3"/>
    <n v="2.6246719160104987E-3"/>
    <n v="2.6246719160104987E-3"/>
    <n v="3.3692063563687778E-3"/>
    <n v="3.0727866333781447E-3"/>
    <n v="1"/>
    <n v="1"/>
    <n v="0.6418338108882522"/>
    <n v="0.3902439024390244"/>
  </r>
  <r>
    <s v="GESTIÓN_CON_VALORES_PARA_RESULTADOS"/>
    <s v="FORTALECIMIENTO ORGANIZACIONAL Y SIMPLIFICACIÓN DE PROCESOS"/>
    <s v="4. DESARROLLAR LA RELACIÓN ENTRE PATRIMONIO Y CULTURA PARA GENERAR SENTIDOS, SIGNIFICADOS E INTERPRETACIONES DE NUESTRO ENTORNO Y DIARIO VIVIR MEDIANTE LA PROMOCIÓN, VALORIZACIÓN Y TRANSMISIÓN DE LAS DISTINTAS FORMAS DEL PATRIMONIO"/>
    <s v="MISIONAL"/>
    <x v="8"/>
    <s v="PLANES MISIONALES"/>
    <s v="NO APLICA"/>
    <s v="NO APLICA"/>
    <s v="HACIENDA YERBABUENA"/>
    <s v="COORDINADOR(A) GRUPO DE GESTIÓN DE BIBLIOTECAS"/>
    <s v="NO APLICA"/>
    <s v="NO APLICA"/>
    <n v="47"/>
    <s v="NO"/>
    <s v="SI "/>
    <s v="ORGANIZACIÓN Y PRESERVACIÓN DE LAS COLECCIONES"/>
    <s v="5% FALTAN DE INVENTARIO DE LOS ARTÍCULOS DE  LAS MISCELÁNEAS DEL ARCHIVO HELCÍAS MARTÁN GÓNGORA"/>
    <s v="CONTINUAR CON LA ORGANIZACIÓN DE LAS COLECCIONES HISTÓRICAS (FOLIACIÓN, LIMPIEZA, ETC.), SELECCIÓN, CLASIFICACIÓN, DESCRIPCIÓN, LEVANTAMIENTO DEL INVENTARIO) DE LOS DOCUMENTOS HISTÓRICOS Y DISPOSICIÓN PARA LA CONSULTA POR PARTE DE LA COMUNIDAD ACADÉMICA (INVESTIGADORES, PROFESORES Y ESTUDIANTES) DEL INSTITUTO, ASÍ COMO INVESTIGADORES EXTERNOS INTERESADOS."/>
    <s v="NO APLICA"/>
    <s v="INVENTARIO REALIZADO EN EL FORMATO ESTABLECIDO DEL ARCHIVO DE HELCÍAS MARTÁN GÓNGORA"/>
    <s v="- VERIFICACIÓN  DEL INVENTARIO DE LA ULTIMA PARTE DEL FONDO CUERVO Y  PREPARACIÓN FÍSICA (MARCACIÓN) DE LAS CAJAS Y CARPETAS PARA EL ALMACENAMIENTO DE LOS DOCUMENTOS._x000a_- FOLIACIÓN, LIMPIEZA, SELECCIÓN, CLASIFICACIÓN, DESCRIPCIÓN DE LOS DOCUMENTOS DEL ARCHIVO  HISTÓRICO DE HELCÍAS MARTÁN GÓNGORA._x000a_- INICIO DEL INVENTARIO DEL ARCHIVO  HISTÓRICO DE HELCÍAS MARTÁN GÓNGORA _x000a_- DEFINICIÓN DE LA CODIFICACIÓN PARA ORGANIZACIÓN DELOS DOCUMENTOS DEL ARCHIVO DE HELCÍAS MARTÁN GÓNGORA._x000a__x000a_"/>
    <d v="2020-01-02T00:00:00"/>
    <d v="2020-12-31T00:00:00"/>
    <s v="VER CELDA Z43"/>
    <n v="0"/>
    <n v="0"/>
    <s v="VER CELDA AB43"/>
    <s v="LIMPIEZA DE LA DOCUMENTACIÓN Y ORGANIZACIÓN CRONOLÓGICA DEL ARCHIVO HELCÍAS MARTÁN GÓNGORA"/>
    <s v="LIMPIEZA DE LA DOCUMENTACIÓN Y ORGANIZACIÓN CRONOLÓGICA DEL ARCHIVO HELCÍAS MARTÁN GÓNGORA"/>
    <s v="LEVANTAMIENTO Y ORGANIZACIÓN DEL INVENTARIO DEL  ARCHIVO DE HELCÍAS MARTÁN GÓNGORA."/>
    <m/>
    <n v="1"/>
    <n v="1"/>
    <n v="1"/>
    <m/>
    <n v="0.6"/>
    <n v="1"/>
    <m/>
    <m/>
    <m/>
    <m/>
    <m/>
    <m/>
    <n v="2.6246719160104987E-3"/>
    <n v="5.2493438320209973E-3"/>
    <n v="7.874015748031496E-3"/>
    <n v="7.874015748031496E-3"/>
    <n v="2.6246719160104987E-3"/>
    <n v="1.5748031496062992E-3"/>
    <n v="4.1994750656167978E-3"/>
    <n v="4.1994750656167978E-3"/>
    <n v="4.1994750656167978E-3"/>
    <n v="0.6"/>
    <n v="0.8"/>
    <n v="0.53333333333333333"/>
    <n v="0.53333333333333333"/>
  </r>
  <r>
    <s v="GESTIÓN_CON_VALORES_PARA_RESULTADOS"/>
    <s v="FORTALECIMIENTO ORGANIZACIONAL Y SIMPLIFICACIÓN DE PROCESOS"/>
    <s v="4. DESARROLLAR LA RELACIÓN ENTRE PATRIMONIO Y CULTURA PARA GENERAR SENTIDOS, SIGNIFICADOS E INTERPRETACIONES DE NUESTRO ENTORNO Y DIARIO VIVIR MEDIANTE LA PROMOCIÓN, VALORIZACIÓN Y TRANSMISIÓN DE LAS DISTINTAS FORMAS DEL PATRIMONIO"/>
    <s v="MISIONAL"/>
    <x v="8"/>
    <s v="PLANES MISIONALES"/>
    <s v="NO APLICA"/>
    <s v="NO APLICA"/>
    <s v="LAS DOS SEDES"/>
    <s v="COORDINADOR(A) GRUPO DE GESTIÓN DE BIBLIOTECAS"/>
    <s v="NO APLICA"/>
    <s v="NO APLICA"/>
    <n v="48"/>
    <s v="NO"/>
    <s v="SI "/>
    <s v="ORGANIZACIÓN Y PRESERVACIÓN DE LAS COLECCIONES"/>
    <n v="1296"/>
    <s v="DISPONER DE MECANISMOS  QUE PERMITAN PRESERVAR Y PROTEGER DE ATAQUES DE AGENTES EXTERNOS Y DEL USO CORRIENTE POR PARTE DE LOS USUARIOS, EL MATERIAL BIBLIOGRÁFICO IMPRESO (LIBROS, REVISTAS, FOLLETOS, ENTRE OTROS) EXISTENTE EN LAS COLECCIONES DE LAS BIBLIOTECAS DE LAS DOS SEDES DEL INSTITUTO._x000a__x000a_DEBIDO A LA CANTIDAD DE ÍTEMS (EJEMPLARES / VOLÚMENES)  DE LIBROS EXISTENTES EN LAS COLECCIONES DE LAS DOS BIBLIOTECAS (ALREDEDOR DE 110.000) Y TENIENDO EN CUENTA QUE PERMANENTEMENTE RECIBIMOS NUEVOS TÍTULOS, ESTE PROCESO ES PERMANENTE."/>
    <n v="2000"/>
    <s v="ÍTEMS DEL MATERIAL BIBLIOGRÁFICO IMPRESO (LIBROS)  EXISTENTE FORRADOS EN LA BIBLIOTECA JOSÉ MANUEL RIVAS SACCONI DEL INSTITUTO CARO Y CUERVO, CON EL FIN DE ALARGAR LA VIDA ÚTIL DEL MATERIAL IMPRESO EXISTENTE EN LAS COLECCIONES."/>
    <s v="- ELABORAR EL ESTUDIO DE MERCADOS Y EL ESTUDIO PREVIO PARA LA ADQUISICIÓN DE LAS CUBIERTAS PARA EL FORRADO DE LOS LIBROS._x000a_- CONTRATAR LA FIRMA PROVEEDORA._x000a_- RELIZAR EL FORRADO DE LOS LIBROS NUEVOS Y RETROSPECTIVOS, EN LA PRESENTE VIGENCIA SE PREVEE FORRAR DOS MIL (2.000) EJEMPARES._x000a_"/>
    <d v="2020-01-02T00:00:00"/>
    <d v="2020-12-31T00:00:00"/>
    <s v="VER CELDA Z43"/>
    <n v="0"/>
    <n v="0"/>
    <s v="VER CELDA AB43"/>
    <s v="596 ÍTEMS FORRADOS"/>
    <m/>
    <s v="330 ÍTEMS FORRADOS"/>
    <s v="370 ÍTEMS FORRADOS"/>
    <n v="596"/>
    <m/>
    <n v="330"/>
    <n v="370"/>
    <n v="596"/>
    <m/>
    <m/>
    <m/>
    <m/>
    <m/>
    <m/>
    <m/>
    <n v="2.6246719160104987E-3"/>
    <n v="2.6246719160104987E-3"/>
    <n v="5.2493438320209973E-3"/>
    <n v="7.874015748031496E-3"/>
    <n v="2.6246719160104987E-3"/>
    <n v="2.6246719160104987E-3"/>
    <n v="2.6246719160104987E-3"/>
    <n v="3.378627347607467E-3"/>
    <n v="3.6210751433848544E-3"/>
    <n v="1"/>
    <n v="1"/>
    <n v="0.64362850971922247"/>
    <n v="0.45987654320987653"/>
  </r>
  <r>
    <s v="GESTIÓN_CON_VALORES_PARA_RESULTADOS"/>
    <s v="SEGURIDAD DIGITAL"/>
    <s v="4. DESARROLLAR LA RELACIÓN ENTRE PATRIMONIO Y CULTURA PARA GENERAR SENTIDOS, SIGNIFICADOS E INTERPRETACIONES DE NUESTRO ENTORNO Y DIARIO VIVIR MEDIANTE LA PROMOCIÓN, VALORIZACIÓN Y TRANSMISIÓN DE LAS DISTINTAS FORMAS DEL PATRIMONIO"/>
    <s v="MISIONAL"/>
    <x v="8"/>
    <s v="PLANES MISIONALES"/>
    <s v="NO APLICA"/>
    <s v="NO APLICA"/>
    <s v="LAS DOS SEDES"/>
    <s v="COORDINADOR(A) GRUPO DE GESTIÓN DE BIBLIOTECAS"/>
    <s v="NO APLICA"/>
    <s v="NO APLICA"/>
    <n v="49"/>
    <s v="NO"/>
    <s v="SI "/>
    <s v="SISTEMATIZACIÓN DE LA BIBLIOTECA "/>
    <n v="1"/>
    <s v="GARANTIZAR EL FUNCIONAMIENTO DEL SISTEMA INTEGRADO PARA LA ADMINISTRACIÓN DE LOS RECURSOS BIBLIOGRÁFICOS Y SERVICIOS DE LA BIBLIOTECA._x000a_ EN EL AÑO 2012 SE REALIZÓ EL PROCESOS DE EVALUACIÓN, SELECCIÓN E IMPLEMENTACIÓN DE SOFTWARE PARA LA ADMINISTRACIÓN DE LOS RECURSOS BIBLIOGRÁFICOS; DADA LA INFRAESTRUCTURA TECNOLOGÍA DEL ICC, SE CONTRATO EL SERVICIO DE HOSTING, INCLUIDO EL ALMACENAMIENTO Y RESPALDO DE LA INFORMACIÓN, SOPORTE TÉCNICO Y CAPACITACIÓN DEL MANEJO DEL PROGRAMA A USUARIOS FINALES POR UN PERÍODO DE 4 AÑOS LOS CUALES SE VENCEN EL PRÓXIMO AÑO 2020."/>
    <s v="SISTEMA ACTUALIZADO Y FUNCIONANDO"/>
    <s v="CONTRATACIÓN DEL SERVICIO DE MANTENIMIENTO Y HOSTING DEL SISMETA BIBLIOGRÁFICO KOHA MEDIANTE EL CUAL SE ADMINISTRA LOS SERVICIOS BIBLIOTECARIOS EN LAS DOS SEDES"/>
    <s v="- ELABORAR EL ESTUDIO PREVIO CORRESPONDIENTE PARA LA RENOVACIÓN DEL SERVICIO DE HOSTING Y ALMACENAMIENTO DE LA INFORMACIÓN DEL SOFTWARE BIBLIOGRÁFICO KOHA._x000a__x000a_- CONTRATAR LA FIRMA PROVEEDORA DEL SERVICIO DE HOSTING DEL SOFTWARE BIBLIOGRÁFICO KOHA."/>
    <d v="2020-01-02T00:00:00"/>
    <d v="2020-12-31T00:00:00"/>
    <s v="VER CELDA Z43"/>
    <n v="0"/>
    <n v="0"/>
    <s v="VER CELDA AB43"/>
    <s v="- SISTEMA FUNCIONANDO Y DISPONIBLE."/>
    <s v="- SISTEMA FUNCIONANDO Y DISPONIBLE."/>
    <s v="-INICIO DEL PROCESO DE CONTRATACIÓN_x000a__x000a_No es un entregable"/>
    <s v="- SISTEMA FUNCIONANDO Y DISPONIBLE."/>
    <n v="1"/>
    <n v="1"/>
    <n v="1"/>
    <n v="1"/>
    <m/>
    <n v="1"/>
    <m/>
    <m/>
    <m/>
    <m/>
    <m/>
    <m/>
    <n v="1.968503937007874E-3"/>
    <n v="3.937007874015748E-3"/>
    <n v="5.905511811023622E-3"/>
    <n v="7.874015748031496E-3"/>
    <n v="1.968503937007874E-3"/>
    <n v="0"/>
    <n v="1.968503937007874E-3"/>
    <n v="1.968503937007874E-3"/>
    <n v="1.968503937007874E-3"/>
    <n v="0"/>
    <n v="0.5"/>
    <n v="0.33333333333333331"/>
    <n v="0.25"/>
  </r>
  <r>
    <s v="GESTIÓN_CON_VALORES_PARA_RESULTADOS"/>
    <s v="GOBIERNO DIGITAL"/>
    <s v="4. DESARROLLAR LA RELACIÓN ENTRE PATRIMONIO Y CULTURA PARA GENERAR SENTIDOS, SIGNIFICADOS E INTERPRETACIONES DE NUESTRO ENTORNO Y DIARIO VIVIR MEDIANTE LA PROMOCIÓN, VALORIZACIÓN Y TRANSMISIÓN DE LAS DISTINTAS FORMAS DEL PATRIMONIO"/>
    <s v="MISIONAL"/>
    <x v="8"/>
    <s v="PLANES MISIONALES"/>
    <s v="NO APLICA"/>
    <s v="NO APLICA"/>
    <s v="LAS DOS SEDES"/>
    <s v="COORDINADOR(A) GRUPO DE GESTIÓN DE BIBLIOTECAS"/>
    <s v="NO APLICA"/>
    <s v="NO APLICA"/>
    <n v="50"/>
    <s v="NO"/>
    <s v="SI "/>
    <s v="SISTEMATIZACIÓN DE LA BIBLIOTECA"/>
    <s v="- 266 ARTÍCULOS_x000a_- 100% DE TRABAJOS DE GRADO ENTREGADOS QUE DISPONGAN DE LA AUTORIZACIÓN"/>
    <s v="PONER A DISPOSICIÓN DE LA COMUNIDAD NACIONAL E INTERNACIONAL EL TEXTO COMPLETO DE UNA SELECCIÓN DE ARTÍCULOS Y TRABAJOS DE GRADO DE LA PRODUCCIÓN INTELECTUAL DE LA COMUNIDAD ACADÉMICA DEL INSTITUTO, ASÍ COMO DOCUMENTOS DE CARÁCTER HISTÓRICO._x000a_POSIBILITAR LA VISIBILIDAD A NIVEL NACIONAL E INTERNACIONAL DE LA PRODUCCIÓN ACADÉMICA Y DE INVESTIGACIÓN DEL INSTITUTO, ASÍ COMO, PERMITIR LA DIFUSIÓN DE LA PRODUCCIÓN ACADÉMICA Y DE INVESTIGACIÓN DEL INSTITUTO Y LA PRESERVACIÓN DE LA PRODUCCIÓN ACADÉMICA Y LOS RECURSOS BIBLIOGRÁFICOS EXISTENTES DEL INSTITUTO (PUBLICACIONES, INVESTIGACIONES, MATERIAL DE AUDIO Y VIDEO DEL INSTITUTO, ENTRE OTROS)."/>
    <n v="30"/>
    <s v="INCORPORAR AL REPOSITORIO INSTITUCIONAL:_x000a__x000a_- ARTÍCULOS DE LA REVISTA NOTICIAS CULTURALES_x000a_- TRABAJOS DE GRADO DE LAS TESIS DE MAESTRÍA QUE LOS ESTUDIANTES HAN AUTORIZADO PUBLICAR EN LA BIBLIOTECA DIGITAL"/>
    <s v="- REVISIÓN DE LOS ARTICULOS DIGITALIZADOA Y CREACIÓN DEL ARCHIVO CON OCR._x000a_- INVENTARIO DE LOS ARTICULOS, TRABAJOS DE GRADO Y DOCUMENTOS A INCOPORAR EN LA BIBLIOTECA DIGITAL PALABRA._x000a_- ASIGNACIÓN DE LOS DESCRIPTORES (PALABRAS CLAVES)_x000a_- REGISTRO DE LOS METADOS EN EL REPOSITORIO INSTITUCIONAL._x000a_- REVISIÓN POR MUESTREO DE LOS REGISTROS INCORPORADOS EN EL REPOSITORIO Y PUBLICACIÓN DE LOS MISMOS."/>
    <d v="2020-01-02T00:00:00"/>
    <d v="2020-12-31T00:00:00"/>
    <s v="VER CELDA Z43"/>
    <n v="0"/>
    <n v="0"/>
    <s v="VER CELDA AB43"/>
    <m/>
    <s v="266 REGISTROS INCORPORADOS"/>
    <m/>
    <m/>
    <m/>
    <n v="266"/>
    <m/>
    <m/>
    <m/>
    <n v="0"/>
    <m/>
    <m/>
    <m/>
    <m/>
    <m/>
    <m/>
    <n v="0"/>
    <n v="7.874015748031496E-3"/>
    <n v="7.874015748031496E-3"/>
    <n v="7.874015748031496E-3"/>
    <n v="7.874015748031496E-3"/>
    <n v="0"/>
    <n v="0"/>
    <n v="0"/>
    <n v="0"/>
    <s v=""/>
    <n v="0"/>
    <n v="0"/>
    <n v="0"/>
  </r>
  <r>
    <s v="GESTIÓN_CON_VALORES_PARA_RESULTADOS"/>
    <s v="GOBIERNO DIGITAL"/>
    <s v="4. DESARROLLAR LA RELACIÓN ENTRE PATRIMONIO Y CULTURA PARA GENERAR SENTIDOS, SIGNIFICADOS E INTERPRETACIONES DE NUESTRO ENTORNO Y DIARIO VIVIR MEDIANTE LA PROMOCIÓN, VALORIZACIÓN Y TRANSMISIÓN DE LAS DISTINTAS FORMAS DEL PATRIMONIO"/>
    <s v="MISIONAL"/>
    <x v="8"/>
    <s v="PLANES MISIONALES"/>
    <s v="NO APLICA"/>
    <s v="NO APLICA"/>
    <s v="LAS DOS SEDES"/>
    <s v="COORDINADOR(A) GRUPO DE GESTIÓN DE BIBLIOTECAS"/>
    <s v="NO APLICA"/>
    <s v="NO APLICA"/>
    <n v="51"/>
    <s v="NO"/>
    <s v="SI "/>
    <s v="SISTEMATIZACIÓN DE LA BIBLIOTECA"/>
    <n v="2335"/>
    <s v="IMPLEMENTAR EL SISTEMA DE RADIO FRECUENCIA PARA LA IDENTIFICACIÓN DE LOS LIBROS Y PERMITIR LA REALIZACIÓN DEL INVENTARIO DE LOS MISMOS EN MENOR TIEMPO, ASÍ COMO GARANTIZAR LA ORGANIZACIÓN DE LAS COLECCIONES. DADO EL VOLUMEN DE ÍTEMS EXISTENTES EN LAS COLECCIONES(APROX. 180.000) DE LA BIBLIOTECA, ESTE PROYECTO SE DEBE REALIZAR POR ETAPAS. _x000a_DISPONER DE MECANISMOS AUTOMATIZADOS PARA LA REALIZACIÓN DEL INVENTARIO DE LAS COLECCIONES BIBLIOGRÁFICAS DE UNA MANERA MÁS ÁGIL Y EFICIENTE."/>
    <n v="2000"/>
    <s v="ETIQUETAR ÍTEMS CON RADIO FRECUENCIA  (RFID) "/>
    <s v="- CONTINUAR CON  LA ASIGNACIÓN DE LOS TAGS A CADA UNO DE LOS ÍTEMS DE LA BIBLIOTECA DE LA SEDE CENTRO Y YERBABUENA._x000a_- IDENTIFICAR EL MATERIAL BIBLIOGRÁFICO A ASIGNAR LOS TAG RFID._x000a_- CONTRASTAR LA INFORMACIÓN EN LA BASE DE DATOS BIBLIOGRÁFICA Y ASIGNAR A CADA UNO DE LOS ITEMS EL TAG RFID PARA LA IDENTIFICACIÓN._x000a_"/>
    <d v="2020-01-02T00:00:00"/>
    <d v="2020-12-31T00:00:00"/>
    <s v="VER CELDA Z43"/>
    <n v="0"/>
    <n v="0"/>
    <s v="VER CELDA AB43"/>
    <s v="2,235 ÍTEMS CON TAGS ASIGNADOS"/>
    <m/>
    <m/>
    <s v="100 ÍTEMS CON TAGS ASIGNADOS"/>
    <n v="2235"/>
    <m/>
    <m/>
    <n v="100"/>
    <n v="2235"/>
    <m/>
    <m/>
    <m/>
    <m/>
    <m/>
    <m/>
    <m/>
    <n v="3.937007874015748E-3"/>
    <n v="3.937007874015748E-3"/>
    <n v="3.937007874015748E-3"/>
    <n v="7.874015748031496E-3"/>
    <n v="3.937007874015748E-3"/>
    <n v="3.937007874015748E-3"/>
    <n v="3.937007874015748E-3"/>
    <n v="3.937007874015748E-3"/>
    <n v="7.5367987995076631E-3"/>
    <n v="1"/>
    <n v="1"/>
    <n v="1"/>
    <n v="0.95717344753747324"/>
  </r>
  <r>
    <s v="GESTIÓN_CON_VALORES_PARA_RESULTADOS"/>
    <s v="FORTALECIMIENTO ORGANIZACIONAL Y SIMPLIFICACIÓN DE PROCESOS"/>
    <s v="4. DESARROLLAR LA RELACIÓN ENTRE PATRIMONIO Y CULTURA PARA GENERAR SENTIDOS, SIGNIFICADOS E INTERPRETACIONES DE NUESTRO ENTORNO Y DIARIO VIVIR MEDIANTE LA PROMOCIÓN, VALORIZACIÓN Y TRANSMISIÓN DE LAS DISTINTAS FORMAS DEL PATRIMONIO"/>
    <s v="MISIONAL"/>
    <x v="8"/>
    <s v="PLANES MISIONALES"/>
    <s v="NO APLICA"/>
    <s v="NO APLICA"/>
    <s v="CASA CUERVO URISARRI"/>
    <s v="COORDINADOR(A) GRUPO DE GESTIÓN DE BIBLIOTECAS"/>
    <s v="NO APLICA"/>
    <s v="NO APLICA"/>
    <n v="52"/>
    <s v="NO"/>
    <s v="SI "/>
    <s v="SEGURIDAD Y CONTROL DE LAS COLECCIONES"/>
    <n v="644"/>
    <s v="DISPONER DE MECANISMOS AUTOMATIZADOS QUE PERMITAN EL CONTROL DE PERDIDA (HURTO) DE LOS LIBROS EN LA BIBLIOTECA DE LA SEDE CENTRO._x000a_ADQUIRIR BANDAS DE SEGURIDAD PARA EL CONTROL DE SALIDA DE LOS LIBROS Y  MANTENIMIENTO SISTEMA DE SEGURIDAD PARA EL CONTROL DE HURTO DE LOS LIBROS."/>
    <n v="2000"/>
    <s v="ADQUISICIÓN DE BANDAS DE SEGURIDAD PARA EL CONTROL DE SALIDA DE LOS LIBROS Y ASIGNACIÓN DE LAS BANDAS LOS ÍTEMS NUEVOS Y RETROSPECTIVOS PARA EVITAR EL RIESGO DE HURTO.  "/>
    <s v="- ELABORAR EL ESTUDIO PREVIO PARA EL MANTENIMIENTO DEL SITEMA DE SEGURIDAD Y ADQUISICIÓN DE LAS BANDAS DE SEGURIDAD._x000a_- CONTINUER CON LA ASIGNACIPON DE BANDAS A LOS LIBROS NUEVOS Y RETROSECTIVOS, A ESTA VIGENCIA SE PREVEE ASIGNAR MIL DOSCIENTAS (2000) BANDAS."/>
    <d v="2020-01-02T00:00:00"/>
    <d v="2020-12-31T00:00:00"/>
    <s v="VER CELDA Z43"/>
    <n v="0"/>
    <n v="0"/>
    <s v="VER CELDA AB43"/>
    <s v="171 ÍTEMS CON BANDAS DE SEGURIDAD ASIGNADOS"/>
    <s v="223 ÍTEMS CON BANDAS DE SEGURIDAD ASIGNADOS"/>
    <s v="120 ÍTEMS CON BANDAS DE SEGURIDAD ASIGNADOS"/>
    <s v="130 ÍTEMS CON BANDAS DE SEGURIDAD ASIGNADOS"/>
    <n v="171"/>
    <n v="223"/>
    <n v="120"/>
    <n v="130"/>
    <n v="171"/>
    <n v="0"/>
    <m/>
    <m/>
    <m/>
    <m/>
    <m/>
    <m/>
    <n v="1.968503937007874E-3"/>
    <n v="3.937007874015748E-3"/>
    <n v="5.905511811023622E-3"/>
    <n v="7.874015748031496E-3"/>
    <n v="1.968503937007874E-3"/>
    <n v="1.968503937007874E-3"/>
    <n v="1.7087013869459212E-3"/>
    <n v="1.9646741628113603E-3"/>
    <n v="2.0907712622878659E-3"/>
    <n v="1"/>
    <n v="0.43401015228426398"/>
    <n v="0.33268482490272366"/>
    <n v="0.26552795031055898"/>
  </r>
  <r>
    <s v="GESTIÓN_CON_VALORES_PARA_RESULTADOS"/>
    <s v="FORTALECIMIENTO ORGANIZACIONAL Y SIMPLIFICACIÓN DE PROCESOS"/>
    <s v="4. DESARROLLAR LA RELACIÓN ENTRE PATRIMONIO Y CULTURA PARA GENERAR SENTIDOS, SIGNIFICADOS E INTERPRETACIONES DE NUESTRO ENTORNO Y DIARIO VIVIR MEDIANTE LA PROMOCIÓN, VALORIZACIÓN Y TRANSMISIÓN DE LAS DISTINTAS FORMAS DEL PATRIMONIO"/>
    <s v="MISIONAL"/>
    <x v="8"/>
    <s v="PLANES MISIONALES"/>
    <s v="PLAN ANTICORRUPCIÓN Y DE ATENCIÓN AL CIUDADANO"/>
    <s v="NO APLICA"/>
    <s v="LAS DOS SEDES"/>
    <s v="COORDINADOR(A) GRUPO DE GESTIÓN DE BIBLIOTECAS"/>
    <s v="PAAC - COMPONENTE 4: ATENCIÓN AL CIUDADANO"/>
    <s v="4.5 RELACIÓN CON EL CIUDADANO"/>
    <n v="53"/>
    <s v="NO"/>
    <s v="SI "/>
    <s v="PRESTACION DE LOS SERVICIOS BIBLIOTECARIOS A LA COMUNIDAD DE USUARIOS INTERNOS Y EXTERNOS"/>
    <n v="0.9"/>
    <s v="ATENCIÓN, ORIENTACIÓN Y PRESTACIÓN DE LOS DIFERENTES SERVICIOS OFRECIDOS POR LA BIBLIOTECA COMO APOYO A LOS PROCESOS ACADÉMICOS Y DE INVESTIGACIÓN DE LA COMUNIDAD DE ESTUDIANTES, PROFESORES, INVESTIGADORES, EMPLEADOS, EGRESADOS DEL INSTITUTO, ASÍ COMO USUARIOS EXTERNOS, CON EL FIN DE SATISFACER LAS NECESIDADES DE INFORMACIÓN."/>
    <s v="NO APLICA"/>
    <s v="AUMENTAR PORCENTAJE DE USUARIOS EN EL NIVEL SATISFECHO"/>
    <s v="- ORIENTACIÓN Y SERVICIO DE REFERENCIA A  USUARIOS INTERNOS Y EXTERNOS._x000a_- PRÉSTAMOS INTERNO Y EXTERNO DEL MATERIAL BIBLIOGRÁFICO SOLICITADO._x000a_- SUMINISTRO DE ARTICULOS Y CAPITULOS DE LIBROS A USUARIOS INTERNOS Y EXTERNOS._x000a_- GESTIÓN DEL PRESTAMO INTERBIBLIOTECARIO._x000a_- SOCIALIZACIÓN A USUARIOS SOBRE EL MANEJO DE LOS RECURSOS BIBLIOGRÁFICOS EXIETENTES EN LAS COLECCIONES._x000a_- ASIGNACION DE LAS CLAVES DE ACCESO A LOS USUARIOS INTERNOS PARA LA CONSULTA REMOTA DE LOS RECURSOS BIBLIOGRÁFICOS ELECTRONICOS._x000a__x000a_"/>
    <d v="2020-01-02T00:00:00"/>
    <d v="2020-12-31T00:00:00"/>
    <s v="VER CELDA Z43"/>
    <n v="0"/>
    <n v="0"/>
    <s v="VER CELDA AB43"/>
    <s v="- DAR CONTINUIDAD A LA PRESTACIÓN DE LOS SERVICIOS BIBLIOTECARIOS._x000a_- SOCIALIZACIÓN A LOS ESTUDIANTES SOBRE EL USO DE LOS RECURSOS BIBLIOGRÁFICOS Y SERVICIOS._x000a_                                                                                                                                                                                                                                                         "/>
    <s v="- DAR CONTINUIDAD A LA PRESTACIÓN DE LOS SERVICIOS BIBLIOTECARIOS._x000a__x000a_No es entregable"/>
    <s v="- DAR CONTINUIDAD A LA PRESTACIÓN DE LOS SERVICIOS BIBLIOTECARIOS._x000a__x000a_No es entregable"/>
    <s v="- APLICACIÓN DE LA ENCUESTA DE SATISFACCIÓN._x000a_- DAR CONTINUIDAD A LA PRESTACIÓN DE LOS SERVICIOS BIBLIOTECARIOS."/>
    <n v="1"/>
    <n v="1"/>
    <n v="1"/>
    <n v="1"/>
    <n v="1"/>
    <n v="1"/>
    <m/>
    <m/>
    <m/>
    <m/>
    <m/>
    <m/>
    <n v="1.968503937007874E-3"/>
    <n v="3.937007874015748E-3"/>
    <n v="5.905511811023622E-3"/>
    <n v="7.874015748031496E-3"/>
    <n v="1.968503937007874E-3"/>
    <n v="1.968503937007874E-3"/>
    <n v="3.937007874015748E-3"/>
    <n v="3.937007874015748E-3"/>
    <n v="3.937007874015748E-3"/>
    <n v="1"/>
    <n v="1"/>
    <n v="0.66666666666666663"/>
    <n v="0.5"/>
  </r>
  <r>
    <s v="ACTIVIDADES_MISIONALES"/>
    <s v="ACTIVIDADES MISIONALES"/>
    <s v="4. DESARROLLAR LA RELACIÓN ENTRE PATRIMONIO Y CULTURA PARA GENERAR SENTIDOS, SIGNIFICADOS E INTERPRETACIONES DE NUESTRO ENTORNO Y DIARIO VIVIR MEDIANTE LA PROMOCIÓN, VALORIZACIÓN Y TRANSMISIÓN DE LAS DISTINTAS FORMAS DEL PATRIMONIO"/>
    <s v="MISIONAL"/>
    <x v="9"/>
    <s v="PLANES MISIONALES"/>
    <s v="NO APLICA"/>
    <s v="PLAN DE GESTIÓN DE MUSEOS"/>
    <s v="LAS DOS SEDES"/>
    <s v="SUBDIRECTOR(A) ACADÉMICO "/>
    <s v="NO APLICA"/>
    <s v="NO APLICA"/>
    <n v="55"/>
    <s v="NO"/>
    <s v="SI "/>
    <s v="REACTIVACIÓN DE LOS MUSEOS DEL ICC"/>
    <n v="40"/>
    <s v="CONOCER, VALORAR EL PATRIMONIO MUEBLE QUE RESGUARDA EL ICC A TRAVÉS DE GESTIÓN DE MUSEOS"/>
    <n v="35"/>
    <s v="REALIZAR INVESTIGACIÓN PIEZAS COLECCIONES ICC EN COLEXCOL"/>
    <s v="CAMPOS DESCRIPTIVOS DE LOS OBJETOS EN COLEXCOL"/>
    <d v="2020-01-15T00:00:00"/>
    <d v="2020-12-10T00:00:00"/>
    <s v="VER CELDA Z57"/>
    <n v="0"/>
    <n v="0"/>
    <s v="VER CELDA AB57"/>
    <s v="10 OBJETOS INVESTIGADOS"/>
    <s v="10 OBJETOS INVESTIGADOS"/>
    <s v="10 OBJETOS INVESTIGADOS"/>
    <s v="10 OBJETOS INVESTIGADOS"/>
    <n v="10"/>
    <n v="10"/>
    <n v="10"/>
    <n v="10"/>
    <n v="10"/>
    <n v="10"/>
    <m/>
    <m/>
    <m/>
    <m/>
    <m/>
    <m/>
    <n v="1.968503937007874E-3"/>
    <n v="3.937007874015748E-3"/>
    <n v="5.905511811023622E-3"/>
    <n v="7.874015748031496E-3"/>
    <n v="1.968503937007874E-3"/>
    <n v="1.968503937007874E-3"/>
    <n v="3.937007874015748E-3"/>
    <n v="3.937007874015748E-3"/>
    <n v="3.937007874015748E-3"/>
    <n v="1"/>
    <n v="1"/>
    <n v="0.66666666666666663"/>
    <n v="0.5"/>
  </r>
  <r>
    <s v="ACTIVIDADES_MISIONALES"/>
    <s v="ACTIVIDADES MISIONALES"/>
    <s v="4. DESARROLLAR LA RELACIÓN ENTRE PATRIMONIO Y CULTURA PARA GENERAR SENTIDOS, SIGNIFICADOS E INTERPRETACIONES DE NUESTRO ENTORNO Y DIARIO VIVIR MEDIANTE LA PROMOCIÓN, VALORIZACIÓN Y TRANSMISIÓN DE LAS DISTINTAS FORMAS DEL PATRIMONIO"/>
    <s v="MISIONAL"/>
    <x v="9"/>
    <s v="PLANES MISIONALES"/>
    <s v="NO APLICA"/>
    <s v="PLAN DE GESTIÓN DE MUSEOS"/>
    <s v="HACIENDA YERBABUENA"/>
    <s v="SUBDIRECTOR(A) ACADÉMICO "/>
    <s v="NO APLICA"/>
    <s v="NO APLICA"/>
    <n v="57"/>
    <s v="NO"/>
    <s v="SI "/>
    <s v="REACTIVACIÓN DE LOS MUSEOS DEL ICC"/>
    <n v="4"/>
    <s v="REORGANIZACIÓN DE CUATRO DE LAS SIETE RESERVAS E INSTALACIÓN DE MUEBLES DE CONSERVACIÓN PREVENTIVA PARA MINIMIZAR LOS RIESGOS DE DETERIORO Y MAL ALAMACENAMIENTO DE LAS COLECCIONES"/>
    <n v="3"/>
    <s v="REALIZAR ACCIONES EN CONSERVACIÓN Y RESTAURACIÓN DE LAS COLECCIONES DEL ICC"/>
    <s v="ADQUISICIÓN DE MOBILIARIO ESPECIALIZADO, PUERTAS DE SEGURIDAD, UNIDADES DE ALMACENAMIENTO"/>
    <d v="2020-01-15T00:00:00"/>
    <d v="2020-12-01T00:00:00"/>
    <s v="VER CELDA Z57"/>
    <n v="0"/>
    <n v="0"/>
    <s v="VER CELDA AB57"/>
    <m/>
    <m/>
    <s v="MOVIMIENTO MUEBLE PINTURA DE CABALLETE"/>
    <s v="AJUSTES EN RESERVA MOBILIARIO"/>
    <m/>
    <m/>
    <n v="1"/>
    <n v="1"/>
    <m/>
    <m/>
    <m/>
    <m/>
    <m/>
    <m/>
    <m/>
    <m/>
    <n v="0"/>
    <n v="0"/>
    <n v="3.937007874015748E-3"/>
    <n v="7.874015748031496E-3"/>
    <n v="3.937007874015748E-3"/>
    <n v="0"/>
    <n v="0"/>
    <n v="0"/>
    <n v="0"/>
    <s v=""/>
    <s v=""/>
    <n v="0"/>
    <n v="0"/>
  </r>
  <r>
    <s v="ACTIVIDADES_MISIONALES"/>
    <s v="ACTIVIDADES MISIONALES"/>
    <s v="4. DESARROLLAR LA RELACIÓN ENTRE PATRIMONIO Y CULTURA PARA GENERAR SENTIDOS, SIGNIFICADOS E INTERPRETACIONES DE NUESTRO ENTORNO Y DIARIO VIVIR MEDIANTE LA PROMOCIÓN, VALORIZACIÓN Y TRANSMISIÓN DE LAS DISTINTAS FORMAS DEL PATRIMONIO"/>
    <s v="MISIONAL"/>
    <x v="9"/>
    <s v="PLANES MISIONALES"/>
    <s v="NO APLICA"/>
    <s v="PLAN DE GESTIÓN DE MUSEOS"/>
    <s v="LAS DOS SEDES"/>
    <s v="SUBDIRECTOR(A) ACADÉMICO "/>
    <s v="NO APLICA"/>
    <s v="NO APLICA"/>
    <n v="58"/>
    <s v="NO"/>
    <s v="SI "/>
    <s v="REACTIVACIÓN DE LOS MUSEOS DEL ICC"/>
    <n v="500"/>
    <s v="REGISTRO DE LAS COLECCIONES EN EL SOFTWARE DE COLECCIONES COLOMBIANAS (COLEXCOL) FICHA BÁSICA"/>
    <n v="900"/>
    <s v="REGISTROS EN COLEXCOL DE PIEZAS DE LAS COLECCIONES"/>
    <s v="CREAR EN COLECCIONES LOS REGISTROS INDIVIDUALES Y CON COMPONENTES (CUANDO APLIQUE) DE LAS COLECCIONES UBICADAS EN LAS RESERVAS."/>
    <d v="2020-01-15T00:00:00"/>
    <d v="2020-12-01T00:00:00"/>
    <s v="VER CELDA Z57"/>
    <n v="0"/>
    <n v="0"/>
    <s v="VER CELDA AB57"/>
    <m/>
    <m/>
    <s v="250 REGISTROS "/>
    <s v="250 REGISTROS"/>
    <m/>
    <m/>
    <n v="250"/>
    <n v="250"/>
    <m/>
    <m/>
    <m/>
    <m/>
    <m/>
    <m/>
    <m/>
    <m/>
    <n v="0"/>
    <n v="0"/>
    <n v="3.937007874015748E-3"/>
    <n v="7.874015748031496E-3"/>
    <n v="3.937007874015748E-3"/>
    <n v="0"/>
    <n v="0"/>
    <n v="0"/>
    <n v="0"/>
    <s v=""/>
    <s v=""/>
    <n v="0"/>
    <n v="0"/>
  </r>
  <r>
    <s v="INFORMACIÓN_Y_COMUNICACIÓN"/>
    <s v="TRANSPARENCIA, ACCESO A LA INFORMACIÓN PÚBLICA Y LUCHA CONTRA LA CORRUPCIÓN"/>
    <s v="4. DESARROLLAR LA RELACIÓN ENTRE PATRIMONIO Y CULTURA PARA GENERAR SENTIDOS, SIGNIFICADOS E INTERPRETACIONES DE NUESTRO ENTORNO Y DIARIO VIVIR MEDIANTE LA PROMOCIÓN, VALORIZACIÓN Y TRANSMISIÓN DE LAS DISTINTAS FORMAS DEL PATRIMONIO"/>
    <s v="MISIONAL"/>
    <x v="9"/>
    <s v="PLANES MISIONALES"/>
    <s v="PLAN ANTICORRUPCIÓN Y DE ATENCIÓN AL CIUDADANO"/>
    <s v="PLAN DE GESTIÓN DE MUSEOS"/>
    <s v="LAS DOS SEDES"/>
    <s v="SUBDIRECTOR(A) ACADÉMICO "/>
    <s v="PAAC - COMPONENTE 5: TRANSPARENCIA Y ACCESO DE LA INFORMACIÓN"/>
    <s v="5.1  LINEAMIENTOS DE TRANSPARENCIA ACTIVA"/>
    <n v="59"/>
    <s v="NO"/>
    <s v="SI "/>
    <s v="REACTIVACIÓN DE LOS MUSEOS DEL ICC"/>
    <n v="30"/>
    <s v="GENERAR CONTENIDOS DE DIFUSIÓN DE LAS COLECCIONES QUE CUSTODIA EL ICC E INVESTIGA EL ÁREA GESTIÓN DE MUSEOS"/>
    <n v="25"/>
    <s v="CREAR CONTENIDOS MICROSITIO MUSEOS EN PÁGINA WEB WWW.CAROYCUERVO.GOV.CO"/>
    <s v="CREAR TRIMESTRALMENTE CONTENIDOS DE DIFUSIÓN DE LAS COLECCIONES QUE CUSTODIA EL ICC E INVESTIGA EL ÁREA GESTIÓN DE MUSEOS"/>
    <d v="2020-01-15T00:00:00"/>
    <d v="2020-12-01T00:00:00"/>
    <s v="VER CELDA Z57"/>
    <n v="0"/>
    <n v="0"/>
    <s v="VER CELDA AB57"/>
    <s v="8 CONTENIDOS PUBLICADOS"/>
    <s v="7 CONTENIDOS PUBLICADOS"/>
    <s v="7 CONTENIDOS PUBLICADOS"/>
    <s v="8 CONTENIDOS PUBLICADOS"/>
    <n v="8"/>
    <n v="7"/>
    <n v="7"/>
    <n v="8"/>
    <n v="8"/>
    <n v="7"/>
    <m/>
    <m/>
    <m/>
    <m/>
    <m/>
    <m/>
    <n v="1.968503937007874E-3"/>
    <n v="3.937007874015748E-3"/>
    <n v="5.905511811023622E-3"/>
    <n v="7.874015748031496E-3"/>
    <n v="1.968503937007874E-3"/>
    <n v="1.968503937007874E-3"/>
    <n v="3.937007874015748E-3"/>
    <n v="4.0264853256979241E-3"/>
    <n v="3.937007874015748E-3"/>
    <n v="1"/>
    <n v="1"/>
    <n v="0.68181818181818188"/>
    <n v="0.5"/>
  </r>
  <r>
    <s v="GESTIÓN_DEL_CONOCIMIENTO_Y_LA_INNOVACIÓN"/>
    <s v="GESTIÓN DEL CONOCIMIENTO Y LA INNOVACIÓN"/>
    <s v="4. DESARROLLAR LA RELACIÓN ENTRE PATRIMONIO Y CULTURA PARA GENERAR SENTIDOS, SIGNIFICADOS E INTERPRETACIONES DE NUESTRO ENTORNO Y DIARIO VIVIR MEDIANTE LA PROMOCIÓN, VALORIZACIÓN Y TRANSMISIÓN DE LAS DISTINTAS FORMAS DEL PATRIMONIO"/>
    <s v="TRANSVERSAL"/>
    <x v="10"/>
    <s v="PLAN INSTITUCIONAL DE ARCHIVOS DE LA ENTIDAD - PINAR"/>
    <s v="NO APLICA"/>
    <s v="NO APLICA"/>
    <s v="LAS DOS SEDES"/>
    <s v="COORDINADOR(A) GRUPO GESTIÓN DOCUMENTAL"/>
    <s v="NO APLICA"/>
    <s v="NO APLICA"/>
    <n v="60"/>
    <s v="NO"/>
    <s v="SI "/>
    <s v="REALIZAR TRANSFERENCIAS Y SENSIBILIZACIONES GESTIÓN  DOCUMENTAL"/>
    <n v="24"/>
    <s v="GENERAR CULTURA DE GESTIÓN AL CAMBIO EN PROCESOS DE GESTIÓN DOCUMENTAL Y DAR CUMPLIMIENTO A LA LEY 594 DE 2000 Y EL DECRETO 1080 DE 2015._x000a__x000a_LA TRANSFERENCIA DOCUMENTAL SE REALIZRÁ DE ACUERDO A LOS COMPROMISOS PACTADOS EN LAS SENSIBILIZACIONES."/>
    <s v="24 SENSIBILIZACIONES Y CON LOS DOCUMENTOS TRANSFERIDOS AL ARCHIVO CENTRAL EN LA VIGENCIA 2018 DE ACUERDO A LA TABLA DE RETENCIÓN DOCUMENTAL VIGENTE"/>
    <s v="SENSIBILIZACIONES A LAS DIFERENTES ÁREAS Y PROCESOS  DEL INSTITUTO CARO Y CUERVO  DE ACUERDO A  LA TABLA DE RETENCIÓN DOCUMENTAL VIGENTE"/>
    <s v="SENSIBILIZAR, INFORMAR, CAPACITAR, APLICAR, GESTIONAR Y TRAMITAR LAS BUENAS PRACTICAS DE GESTIÓN DOCUMENTAL EN EL ICC."/>
    <d v="2020-02-01T00:00:00"/>
    <d v="2020-12-31T00:00:00"/>
    <n v="0"/>
    <n v="62028848"/>
    <n v="0"/>
    <n v="62028848"/>
    <s v="5 SENSIBILIZACIONES"/>
    <s v="7 SENSIBILIZACIONES"/>
    <s v="7 SENSIBILIZACIONES"/>
    <s v="5 SENSIBILIZACIONES"/>
    <n v="5"/>
    <n v="7"/>
    <n v="7"/>
    <n v="5"/>
    <n v="5"/>
    <n v="7"/>
    <m/>
    <m/>
    <m/>
    <m/>
    <m/>
    <m/>
    <n v="1.968503937007874E-3"/>
    <n v="3.937007874015748E-3"/>
    <n v="5.905511811023622E-3"/>
    <n v="7.874015748031496E-3"/>
    <n v="1.968503937007874E-3"/>
    <n v="1.968503937007874E-3"/>
    <n v="3.937007874015748E-3"/>
    <n v="3.7297969332780768E-3"/>
    <n v="3.937007874015748E-3"/>
    <n v="1"/>
    <n v="1"/>
    <n v="0.63157894736842102"/>
    <n v="0.5"/>
  </r>
  <r>
    <s v="INFORMACIÓN_Y_COMUNICACIÓN"/>
    <s v="GESTIÓN DOCUMENTAL"/>
    <s v="4. DESARROLLAR LA RELACIÓN ENTRE PATRIMONIO Y CULTURA PARA GENERAR SENTIDOS, SIGNIFICADOS E INTERPRETACIONES DE NUESTRO ENTORNO Y DIARIO VIVIR MEDIANTE LA PROMOCIÓN, VALORIZACIÓN Y TRANSMISIÓN DE LAS DISTINTAS FORMAS DEL PATRIMONIO"/>
    <s v="TRANSVERSAL"/>
    <x v="10"/>
    <s v="PLAN INSTITUCIONAL DE ARCHIVOS DE LA ENTIDAD - PINAR"/>
    <s v="NO APLICA"/>
    <s v="NO APLICA"/>
    <s v="CASA CUERVO URISARRI"/>
    <s v="COORDINADOR(A) GRUPO GESTIÓN DOCUMENTAL"/>
    <s v="NO APLICA"/>
    <s v="NO APLICA"/>
    <n v="61"/>
    <s v="NO"/>
    <s v="SI "/>
    <s v="RADICAR COMUNICACIONES OFICIALES ENTREGADAS Y RECIBIDAS POR EL INSTITUTO CARO Y CUERVO EN SOPORTE FÍSICO, ELECTRÓNICO Y DIGITAL."/>
    <n v="1"/>
    <s v="DAR CUMPLIMIENTO AL ACUERDO 060 DE 2001, RADICACIÓN Y ENTREGA DE COMUNICACIONES OFICIALES DE LAS ENTIDADES DEL ESTADO."/>
    <s v="NO REGISTRA LÍNEA BASE"/>
    <s v="REDICAR ENTREGAR Y RECIBIR COMUNICACIONES OFICIALES,  POR EL INSTITUTO CARO Y CUERVO EN SOPORTE FÍSICO, ELECTRÓNICO Y DIGITAL"/>
    <s v="RADICAR, CLASIFICAR, DIGITALIZAR, INDEXAR, ARCHIVAR Y ENTREGAR LAS COMUNICACIONES OFICIALES ENTREGADAS Y RECIBIDAS POR EL ICC EN SOPORTE FÍSICO, ELECTRÓNICO Y DIGITAL."/>
    <d v="2020-01-02T00:00:00"/>
    <d v="2020-12-31T00:00:00"/>
    <s v="VER CELDA Z63"/>
    <n v="0"/>
    <n v="0"/>
    <s v="VER CELDA AB63"/>
    <s v="TODAS LAS COMUNICACIONES OFICIALES RECIBIDAS, DEBEN ESTAR RADICADAS._x000a__x000a_No es un entregable"/>
    <s v="TODAS LAS COMUNICACIONES OFICIALES RECIBIDAS, DEBEN ESTAR RADICADAS._x000a__x000a_No es un entregable"/>
    <s v="TODAS LAS COMUNICACIONES OFICIALES RECIBIDAS, DEBEN ESTAR RADICADAS._x000a__x000a_No es un entregable"/>
    <s v="TODAS LAS COMUNICACIONES OFICIALES RECIBIDAS, DEBEN ESTAR RADICADAS._x000a__x000a_No es un entregable"/>
    <n v="1"/>
    <n v="1"/>
    <n v="1"/>
    <n v="1"/>
    <n v="1"/>
    <n v="1"/>
    <m/>
    <m/>
    <m/>
    <m/>
    <m/>
    <m/>
    <n v="1.968503937007874E-3"/>
    <n v="3.937007874015748E-3"/>
    <n v="5.905511811023622E-3"/>
    <n v="7.874015748031496E-3"/>
    <n v="1.968503937007874E-3"/>
    <n v="1.968503937007874E-3"/>
    <n v="3.937007874015748E-3"/>
    <n v="3.937007874015748E-3"/>
    <n v="3.937007874015748E-3"/>
    <n v="1"/>
    <n v="1"/>
    <n v="0.66666666666666663"/>
    <n v="0.5"/>
  </r>
  <r>
    <s v="INFORMACIÓN_Y_COMUNICACIÓN"/>
    <s v="GESTIÓN DOCUMENTAL"/>
    <s v="4. DESARROLLAR LA RELACIÓN ENTRE PATRIMONIO Y CULTURA PARA GENERAR SENTIDOS, SIGNIFICADOS E INTERPRETACIONES DE NUESTRO ENTORNO Y DIARIO VIVIR MEDIANTE LA PROMOCIÓN, VALORIZACIÓN Y TRANSMISIÓN DE LAS DISTINTAS FORMAS DEL PATRIMONIO"/>
    <s v="TRANSVERSAL"/>
    <x v="10"/>
    <s v="PLAN INSTITUCIONAL DE ARCHIVOS DE LA ENTIDAD - PINAR"/>
    <s v="NO APLICA"/>
    <s v="NO APLICA"/>
    <s v="LAS DOS SEDES"/>
    <s v="COORDINADOR(A) GRUPO GESTIÓN DOCUMENTAL"/>
    <s v="NO APLICA"/>
    <s v="NO APLICA"/>
    <n v="62"/>
    <s v="NO"/>
    <s v="NO"/>
    <s v="GESTIÓN DOCUMENTAL"/>
    <n v="1"/>
    <s v="DAR CUMPLIMIENTO AL DERECHO FUNDAMENTAL DE ACCESO A LA INFORMACIÓN PÚBLICA, SEGÚN EL CUAL TODA PERSONA PUEDE ACCEDER A LA INFORMACIÓN PÚBLICA EN POSESIÓN O BAJO EL CONTROL DE LOS SUJETOS OBLIGADOS DE LA LEY."/>
    <s v="NO REGISTRA LÍNEA BASE"/>
    <s v="ATENDER SOLICITUDES DE INFORMACIÓN EN SOPORTE ELECTRÓNICO, FÍSICO O DIGITAL QUE LOS SERVIDORES PÚBLICOS DEL ICC CUANDO LO REQUIERAN"/>
    <s v="RECEPCIONAR, CLASIFICAR, DIGITALIZAR, PROPORCIONAR Y HACER SEGUIMIENTO A LA INFORMACIÓN REQUERIDA POR LOS SERVIDORES PÚBLICOS DEL ICC"/>
    <d v="2020-01-02T00:00:00"/>
    <d v="2020-12-31T00:00:00"/>
    <s v="VER CELDA Z63"/>
    <n v="0"/>
    <n v="0"/>
    <s v="VER CELDA AB63"/>
    <s v="TODAS LAS SOLICITUDES DE DOCUMENTOS E INFORMACIÓN DEBEN ESTAR ATENDIDAS_x000a__x000a_No es un entregable"/>
    <s v="TODAS LAS SOLICITUDES DE DOCUMENTOS E INFORMACIÓN DEBEN ESTAR ATENDIDAS_x000a__x000a_No es un entregable"/>
    <s v="TODAS LAS SOLICITUDES DE DOCUMENTOS E INFORMACIÓN DEBEN ESTAR ATENDIDAS_x000a__x000a_No es un entregable"/>
    <s v="TODAS LAS SOLICITUDES DE DOCUMENTOS E INFORMACIÓN DEBEN ESTAR ATENDIDAS_x000a__x000a_No es un entregable"/>
    <n v="1"/>
    <n v="1"/>
    <n v="1"/>
    <n v="1"/>
    <n v="1"/>
    <n v="1"/>
    <m/>
    <m/>
    <m/>
    <m/>
    <m/>
    <m/>
    <n v="1.968503937007874E-3"/>
    <n v="3.937007874015748E-3"/>
    <n v="5.905511811023622E-3"/>
    <n v="7.874015748031496E-3"/>
    <n v="1.968503937007874E-3"/>
    <n v="1.968503937007874E-3"/>
    <n v="3.937007874015748E-3"/>
    <n v="3.937007874015748E-3"/>
    <n v="3.937007874015748E-3"/>
    <n v="1"/>
    <n v="1"/>
    <n v="0.66666666666666663"/>
    <n v="0.5"/>
  </r>
  <r>
    <s v="INFORMACIÓN_Y_COMUNICACIÓN"/>
    <s v="GESTIÓN DOCUMENTAL"/>
    <s v="4. DESARROLLAR LA RELACIÓN ENTRE PATRIMONIO Y CULTURA PARA GENERAR SENTIDOS, SIGNIFICADOS E INTERPRETACIONES DE NUESTRO ENTORNO Y DIARIO VIVIR MEDIANTE LA PROMOCIÓN, VALORIZACIÓN Y TRANSMISIÓN DE LAS DISTINTAS FORMAS DEL PATRIMONIO"/>
    <s v="TRANSVERSAL"/>
    <x v="10"/>
    <s v="PLAN INSTITUCIONAL DE ARCHIVOS DE LA ENTIDAD - PINAR"/>
    <s v="NO APLICA"/>
    <s v="NO APLICA"/>
    <s v="LAS DOS SEDES"/>
    <s v="COORDINADOR(A) GRUPO GESTIÓN DOCUMENTAL"/>
    <s v="NO APLICA"/>
    <s v="NO APLICA"/>
    <n v="63"/>
    <s v="NO"/>
    <s v="NO"/>
    <s v="GESTIÓN DOCUMENTAL"/>
    <n v="1"/>
    <s v="DAR CUMPLIMIENTO AL DERECHO FUNDAMENTAL DE ACCESO A LA INFORMACIÓN PÚBLICA, SEGÚN EL CUAL TODA PERSONA PUEDE ACCEDER A LA INFORMACIÓN PÚBLICA EN POSESIÓN O BAJO EL CONTROL DE LOS SUJETOS OBLIGADOS DE LA LEY."/>
    <s v="NO REGISTRA LÍNEA BASE"/>
    <s v="FOLIOS DIGITALIZADOS DE LA SERIE DOCUMENTAL CONTRATOS DE LA VIGENCIA 2012 Y 2011 DEL INSTITUTO CARO Y CUERVO"/>
    <s v="IDENTIFICAR, PREPARAR, LIBERAR DE MATERIAL ABRASIVO, DIGITALIZAR, CONFORMAR LA UNIDAD DOCUMENTAL, INDEXAR LOS EXPEDIENTES DE LAS SERIES DOCUMENTALES CONTRATOS DE LA VIGENCIA 2014-2013 DEL ICC"/>
    <d v="2020-01-02T00:00:00"/>
    <d v="2020-12-31T00:00:00"/>
    <s v="VER CELDA Z63"/>
    <n v="0"/>
    <n v="0"/>
    <s v="VER CELDA AB63"/>
    <s v="8.333 DOCUMENTOS DIGITALIZADOS"/>
    <s v="8.333 DOCUMENTOS DIGITALIZADOS"/>
    <s v="8.333 DOCUMENTOS DIGITALIZADOS"/>
    <s v="8.333 DOCUMENTOS DIGITALIZADOS"/>
    <n v="8333"/>
    <n v="8333"/>
    <n v="8333"/>
    <n v="8333"/>
    <n v="1"/>
    <n v="1"/>
    <m/>
    <m/>
    <m/>
    <m/>
    <m/>
    <m/>
    <n v="1.968503937007874E-3"/>
    <n v="3.937007874015748E-3"/>
    <n v="5.905511811023622E-3"/>
    <n v="7.874015748031496E-3"/>
    <n v="1.968503937007874E-3"/>
    <n v="2.3622992163781038E-7"/>
    <n v="4.7245984327562076E-7"/>
    <n v="4.7245984327562081E-7"/>
    <n v="4.7245984327562076E-7"/>
    <n v="1.2000480019200768E-4"/>
    <n v="1.2000480019200768E-4"/>
    <n v="8.0003200128005123E-5"/>
    <n v="6.0002400096003839E-5"/>
  </r>
  <r>
    <s v="INFORMACIÓN_Y_COMUNICACIÓN"/>
    <s v="GESTIÓN DOCUMENTAL"/>
    <s v="4. DESARROLLAR LA RELACIÓN ENTRE PATRIMONIO Y CULTURA PARA GENERAR SENTIDOS, SIGNIFICADOS E INTERPRETACIONES DE NUESTRO ENTORNO Y DIARIO VIVIR MEDIANTE LA PROMOCIÓN, VALORIZACIÓN Y TRANSMISIÓN DE LAS DISTINTAS FORMAS DEL PATRIMONIO"/>
    <s v="TRANSVERSAL"/>
    <x v="10"/>
    <s v="PLAN DE CONSERVACIÓN"/>
    <s v="NO APLICA"/>
    <s v="NO APLICA"/>
    <s v="CASA CUERVO URISARRI"/>
    <s v="COORDINADOR(A) GRUPO GESTIÓN DOCUMENTAL"/>
    <s v="NO APLICA"/>
    <s v="NO APLICA"/>
    <n v="64"/>
    <s v="NO"/>
    <s v="NO"/>
    <s v="GESTIÓN DOCUMENTAL"/>
    <n v="1"/>
    <s v="DAR CUMPLIMIENTO AL DERECHO FUNDAMENTAL DE ACCESO A LA INFORMACIÓN PÚBLICA, SEGÚN EL CUAL TODA PERSONA PUEDE ACCEDER A LA INFORMACIÓN PÚBLICA EN POSESIÓN O BAJO EL CONTROL DE LOS SUJETOS OBLIGADOS DE LA LEY."/>
    <s v="NO REGISTRA LÍNEA BASE"/>
    <s v=" RADICAR, ENTREGAR Y RECIBIR LAS COMUNICACIONES OFICIALES  DEL ICC EN SOPORTE FÍSICO, ELECTRÓNICO Y DIGITAL"/>
    <s v="RADICAR, CLASIFICAR, DIGITALIZAR, INDEXAR, ARCHIVAR Y ENTREGAR LAS COMUNICACIONES OFICIALES ENTREGADAS Y RECIBIDAS POR EL ICC EN SOPORTE FÍSICO, ELECTRÓNICO Y DIGITAL."/>
    <d v="2020-01-02T00:00:00"/>
    <d v="2020-12-31T00:00:00"/>
    <s v="VER CELDA Z63"/>
    <n v="0"/>
    <n v="0"/>
    <s v="VER CELDA AB63"/>
    <s v="TODAS LAS COMUNICACIONES OFICIALES RECIBIDAS, DEBEN ESTAR RADICADAS._x000a__x000a_No es un entregable"/>
    <s v="TODAS LAS COMUNICACIONES OFICIALES RECIBIDAS, DEBEN ESTAR RADICADAS._x000a__x000a_No es un entregable"/>
    <s v="TODAS LAS COMUNICACIONES OFICIALES RECIBIDAS, DEBEN ESTAR RADICADAS._x000a__x000a_No es un entregable"/>
    <s v="TODAS LAS COMUNICACIONES OFICIALES RECIBIDAS, DEBEN ESTAR RADICADAS._x000a__x000a_No es un entregable"/>
    <n v="1"/>
    <n v="1"/>
    <n v="1"/>
    <n v="1"/>
    <n v="1"/>
    <n v="1"/>
    <m/>
    <m/>
    <m/>
    <m/>
    <m/>
    <m/>
    <n v="1.968503937007874E-3"/>
    <n v="3.937007874015748E-3"/>
    <n v="5.905511811023622E-3"/>
    <n v="7.874015748031496E-3"/>
    <n v="1.968503937007874E-3"/>
    <n v="1.968503937007874E-3"/>
    <n v="3.937007874015748E-3"/>
    <n v="3.937007874015748E-3"/>
    <n v="3.937007874015748E-3"/>
    <n v="1"/>
    <n v="1"/>
    <n v="0.66666666666666663"/>
    <n v="0.5"/>
  </r>
  <r>
    <s v="INFORMACIÓN_Y_COMUNICACIÓN"/>
    <s v="GESTIÓN DOCUMENTAL"/>
    <s v="4. DESARROLLAR LA RELACIÓN ENTRE PATRIMONIO Y CULTURA PARA GENERAR SENTIDOS, SIGNIFICADOS E INTERPRETACIONES DE NUESTRO ENTORNO Y DIARIO VIVIR MEDIANTE LA PROMOCIÓN, VALORIZACIÓN Y TRANSMISIÓN DE LAS DISTINTAS FORMAS DEL PATRIMONIO"/>
    <s v="TRANSVERSAL"/>
    <x v="10"/>
    <s v="PLAN INSTITUCIONAL DE ARCHIVOS DE LA ENTIDAD - PINAR"/>
    <s v="NO APLICA"/>
    <s v="NO APLICA"/>
    <s v="CASA CUERVO URISARRI"/>
    <s v="COORDINADOR(A) GRUPO GESTIÓN DOCUMENTAL"/>
    <s v="NO APLICA"/>
    <s v="NO APLICA"/>
    <n v="65"/>
    <s v="NO"/>
    <s v="NO"/>
    <s v="GESTIÓN DOCUMENTAL"/>
    <n v="1"/>
    <s v="DAR CUMPLIMIENTO AL DERECHO FUNDAMENTAL DE ACCESO A LA INFORMACIÓN PÚBLICA, SEGÚN EL CUAL TODA PERSONA PUEDE ACCEDER A LA INFORMACIÓN PÚBLICA EN POSESIÓN O BAJO EL CONTROL DE LOS SUJETOS OBLIGADOS DE LA LEY."/>
    <s v="NO REGISTRA LÍNEA BASE"/>
    <s v="AJUSTAR FORMATO DE RECIBO Y ENTREGA DE COMUNICACIONES OFICIALES"/>
    <s v="AJUSTE DE FORMATO DE CORRESPONDENCIA RECIBIDA CON  SOLICITUDES QUE FUERON TRASLADADAS A OTRA INSTITUCIÓN Y SOLICITUDES EN LAS QUE SE NEGÓ EL ACCESO A LA INFORMACIÓN"/>
    <d v="2020-01-02T00:00:00"/>
    <d v="2020-03-31T00:00:00"/>
    <s v="VER CELDA Z63"/>
    <n v="0"/>
    <n v="0"/>
    <s v="VER CELDA AB63"/>
    <s v="FORMATO ACTUALIZADO Y APLICADO"/>
    <m/>
    <m/>
    <m/>
    <n v="1"/>
    <m/>
    <m/>
    <m/>
    <n v="1"/>
    <m/>
    <m/>
    <m/>
    <m/>
    <m/>
    <m/>
    <m/>
    <n v="7.874015748031496E-3"/>
    <n v="7.874015748031496E-3"/>
    <n v="7.874015748031496E-3"/>
    <n v="7.874015748031496E-3"/>
    <n v="7.874015748031496E-3"/>
    <n v="7.874015748031496E-3"/>
    <n v="7.874015748031496E-3"/>
    <n v="7.874015748031496E-3"/>
    <n v="7.874015748031496E-3"/>
    <n v="1"/>
    <n v="1"/>
    <n v="1"/>
    <n v="1"/>
  </r>
  <r>
    <s v="INFORMACIÓN_Y_COMUNICACIÓN"/>
    <s v="GESTIÓN DOCUMENTAL"/>
    <s v="4. DESARROLLAR LA RELACIÓN ENTRE PATRIMONIO Y CULTURA PARA GENERAR SENTIDOS, SIGNIFICADOS E INTERPRETACIONES DE NUESTRO ENTORNO Y DIARIO VIVIR MEDIANTE LA PROMOCIÓN, VALORIZACIÓN Y TRANSMISIÓN DE LAS DISTINTAS FORMAS DEL PATRIMONIO"/>
    <s v="TRANSVERSAL"/>
    <x v="10"/>
    <s v="PLAN INSTITUCIONAL DE ARCHIVOS DE LA ENTIDAD - PINAR"/>
    <s v="PLAN ANTICORRUPCIÓN Y DE ATENCIÓN AL CIUDADANO"/>
    <s v="NO APLICA"/>
    <s v="LAS DOS SEDES"/>
    <s v="COORDINADOR(A) GRUPO GESTIÓN DOCUMENTAL"/>
    <s v="PAAC - COMPONENTE 5: TRANSPARENCIA Y ACCESO DE LA INFORMACIÓN"/>
    <s v="5.3 ELABORACIÓN LOS INSTRUMENTOS DE GESTIÓN DE LA INFORMACIÓN"/>
    <n v="66"/>
    <s v="NO"/>
    <s v="NO"/>
    <s v="INSTRUMENTOS DE GESTIÓN DE LA INFORMACIÓN"/>
    <n v="1"/>
    <s v="SE ACTUALIZARÁ EL PGD CON BASE EN EL DECRETO 1080  DE 2015 Y DEMAS NORMAS VIGENTES PARA RENOVAR EL CICLO DE ACTIVIDADES PARA LAS VIGENCIAS 2020 A 2022"/>
    <s v="PGD 2018-2020"/>
    <s v="ACTUALIZAR EL PROGRAMA DE GESTIÓN DOCUMENTAL"/>
    <s v="DIAGNÓSTICO DOCUMENTAL DEL PGD VIGENTE_x000a_APLICACIÓN DE LAS TRD CONVALIDADAS_x000a_PROPUESTA DEL DOCUMENTO PGD_x000a_APROBACIÓN DEL DOCUMENTO PGD"/>
    <d v="2020-01-02T00:00:00"/>
    <d v="2020-12-31T00:00:00"/>
    <s v="VER CELDA Z63"/>
    <n v="0"/>
    <n v="0"/>
    <s v="VER CELDA AB63"/>
    <s v="DIAGNÓSTICO DOCUMENTAL DEL PGD VIGENTE_x000a__x000a__x000a_No es un entregable"/>
    <s v="APLICACIÓN DE LAS TRD CONVALIDADAS_x000a__x000a_No es un entregable"/>
    <s v="PROPUESTA DEL DOCUMENTO PGD_x000a__x000a_No es un entregable"/>
    <s v="APROBACIÓN DEL DOCUMENTO"/>
    <n v="1"/>
    <n v="1"/>
    <n v="1"/>
    <n v="1"/>
    <n v="1"/>
    <n v="0"/>
    <m/>
    <m/>
    <m/>
    <m/>
    <m/>
    <m/>
    <n v="1.968503937007874E-3"/>
    <n v="3.937007874015748E-3"/>
    <n v="5.905511811023622E-3"/>
    <n v="7.874015748031496E-3"/>
    <n v="1.968503937007874E-3"/>
    <n v="1.968503937007874E-3"/>
    <n v="1.968503937007874E-3"/>
    <n v="1.968503937007874E-3"/>
    <n v="1.968503937007874E-3"/>
    <n v="1"/>
    <n v="0.5"/>
    <n v="0.33333333333333331"/>
    <n v="0.25"/>
  </r>
  <r>
    <s v="EVALUACIÓN_DE_RESULTADOS"/>
    <s v="SEGUIMIENTO Y EVALUACIÓN DEL DESEMPEÑO INSTITUCIONAL"/>
    <s v="5. FORTALECER LA GESTIÓN ADMINISTRATIVA INCORPORANDO NUEVAS Y MEJORES PRÁCTICAS QUE PERMITAN GENERAR EFICIENCIA EN EL DESARROLLO DE LAS FUNCIONES INSTITUCIONALES"/>
    <s v="TRANSVERSAL"/>
    <x v="11"/>
    <s v="PLAN DE GASTO PÚBLICO"/>
    <s v="NO APLICA"/>
    <s v="NO APLICA"/>
    <s v="LAS DOS SEDES"/>
    <s v="COORDINADOR(A) GRUPO RECURSOS FÍSICOS"/>
    <s v="NO APLICA"/>
    <s v="NO APLICA"/>
    <n v="67"/>
    <s v="NO"/>
    <s v="NO"/>
    <s v="SEGURIDAD PARA LOS BIENES MUEBLES E INMUEBLES (PATRIMONIALES DE LA ENTIDAD)"/>
    <n v="6"/>
    <s v="VELAR POR EL MANTENIMIENTO DE LA INFRAESTRUCTURA DEL INSTITUTO CARO Y CUERVO, LA CUAL SE REQUIERE PARA EL DESARROLLO DE LAS ACTIVIDADES MISIONALES DE LA ENTIDAD"/>
    <n v="0"/>
    <s v="REALIZAR ACCIONES DE SEGURIDAD PARA LOS BIENES MUEBLES E INMUEBLES (PATRIMONIALES DE LA ENTIDAD)_x000a_1) SEGURIDAD EN EL REGISTRO DE LA INFORMACIÓN CONTABLE_x000a_2) CONTRATACIÓN DEL SERVICIO DE VIGILANCIA Y SEGURIDAD DE LAS  SEDES DEL INSTITUTO CARO Y  CUERVO._x000a_3) CONTRATACIÓN DE SEGUROS GENERALES  DE LOS BIENES._x000a_4) FUMIGACIÓN Y LAVADO DE TANQUES_x000a_5) REALIZAR LA CONTRATACIÓN PARA LA COMPRA Y RECARGA DE EXTINTORES_x000a_6) REALIZAR EL MANTENIMIENTO DE LAS PLANTAS ELÉCTRICAS DEL INSTITUTO CARO Y CUERVO. "/>
    <s v="1) SEGURIDAD EN EL REGISTRO DE LA INFORMACIÓN CONTABLE_x000a_2) CONTRATACIÓN DEL SERVICIO DE VIGILANCIA Y SEGURIDAD DE LAS  SEDES DEL INSTITUTO CARO Y  CUERVO._x000a_3) CONTRATACIÓN DE SEGUROS GENERALES  DE LOS BIENES._x000a_4) FUMIGACIÓN Y LAVADO DE TANQUES_x000a_5) REALIZAR LA CONTRATACIÓN PARA LA COMPRA Y RECARGA DE EXTINTORES_x000a_6) REALIZAR EL MANTENIMIENTO DE LAS PLANTAS ELÉCTRICAS DEL INSTITUTO CARO Y CUERVO. "/>
    <d v="2020-01-02T00:00:00"/>
    <d v="2020-12-31T00:00:00"/>
    <n v="43787440"/>
    <n v="1539808024"/>
    <n v="268496234"/>
    <n v="1852091698"/>
    <s v="1, CONTRATO DE SEGURIDAD DE LA INFORMACIÓN CONTABLE"/>
    <s v="1, REALIZAR LA CONTRATACIÓN PARA LA COMPRA Y RECARGA DE EXTINTORES – (PRIMERA ETAPA, COMPRA_x000a__x000a_2, REALIZAR EL MANTENIMIENTO DE LAS PLANTAS ELÉCTRICAS DEL INSTITUTO CARO Y CUERVO._x000a_ _x000a_3, CONTRATO DE SEGURIDAD_x000a__x000a_4, CONTRATO DE SEGUROS GENERALES_x000a_"/>
    <s v="1, CONTRATO DE FUMIGACIÓN Y LAVADO DE TANQUES - I ETAPA"/>
    <s v="1, REALIZAR LA CONTRATACIÓN PARA LA COMPRA Y RECARGA DE EXTINTORES – (SEGUNDA ETAPA, RECARGA)_x000a__x000a_2, CONTRATO DE FUMIGACIÓN Y LAVADO DE TANQUES - II ETAPA_x000a_"/>
    <n v="1"/>
    <n v="1"/>
    <n v="1"/>
    <n v="1"/>
    <n v="0"/>
    <n v="0.5"/>
    <m/>
    <m/>
    <m/>
    <m/>
    <m/>
    <m/>
    <n v="1.968503937007874E-3"/>
    <n v="3.937007874015748E-3"/>
    <n v="5.905511811023622E-3"/>
    <n v="7.874015748031496E-3"/>
    <n v="1.968503937007874E-3"/>
    <n v="0"/>
    <n v="9.8425196850393699E-4"/>
    <n v="9.8425196850393699E-4"/>
    <n v="9.8425196850393699E-4"/>
    <n v="0"/>
    <n v="0.25"/>
    <n v="0.16666666666666666"/>
    <n v="0.125"/>
  </r>
  <r>
    <s v="EVALUACIÓN_DE_RESULTADOS"/>
    <s v="SEGUIMIENTO Y EVALUACIÓN DEL DESEMPEÑO INSTITUCIONAL"/>
    <s v="5. FORTALECER LA GESTIÓN ADMINISTRATIVA INCORPORANDO NUEVAS Y MEJORES PRÁCTICAS QUE PERMITAN GENERAR EFICIENCIA EN EL DESARROLLO DE LAS FUNCIONES INSTITUCIONALES"/>
    <s v="TRANSVERSAL"/>
    <x v="11"/>
    <s v="PLAN DE GASTO PÚBLICO"/>
    <s v="NO APLICA"/>
    <s v="NO APLICA"/>
    <s v="LAS DOS SEDES"/>
    <s v="COORDINADOR(A) GRUPO RECURSOS FÍSICOS"/>
    <s v="NO APLICA"/>
    <s v="NO APLICA"/>
    <n v="68"/>
    <s v="NO"/>
    <s v="NO"/>
    <s v="MANTENIMIENTO Y CONSERVACIÓN DE LAS SEDES Y SUS VALORES PATRIMONIALES"/>
    <n v="7"/>
    <s v="PRESERVAR LA INFRAESTRUCTURA DE LAS SEDES DEL INSTITUTO CARO Y CUERVO, COMO PARTE DEL DESARROLLO CULTURAL"/>
    <n v="0"/>
    <s v="REALIZAR ACCIONES DE MANTENIMIENTO Y CONSERVACIÓN DE LAS SEDES Y SUS VALORES PATRIMONIALES _x000a_1) REALIZAR LA CONTRATACIÓN PARA MANTENIMIENTO DE VEHÍCULOS_x000a_2) IMPUESTOS INMUEBLES_x000a_3) SEGUROS GENERALES VEHICULOS _x000a_4) CONTRATO DE ASEO Y CAFETERÍA _x000a_5) REALIZAR LA CONTRATACIÓN PARA LA ADQUISICIÓN DE FERRETERÍA Y BOMBILLERÍA _x000a_6) REALIZAR EL  MANTENIMIENTO DE LOS DESHUMIFICADORES_x000a_7) REALIZAR LA CONTRATACIÓN PARA MANTENIMIENTO DE TRACTORES"/>
    <s v="1) REALIZAR LA CONTRATACIÓN PARA MANTENIMIENTO DE VEHÍCULOS_x000a_2) IMPUESTOS INMUEBLES_x000a_3) SEGUROS GENERALES VEHICULOS _x000a_4) CONTRATO DE ASEO Y CAFETERÍA _x000a_5) REALIZAR LA CONTRATACIÓN PARA LA ADQUISICIÓN DE FERRETERÍA Y BOMBILLERÍA _x000a_6) REALIZAR EL  MANTENIMIENTO DE LOS DESHUMIFICADORES_x000a_7) REALIZAR LA CONTRATACIÓN PARA MANTENIMIENTO DE TRACTORES"/>
    <d v="2020-01-02T00:00:00"/>
    <d v="2020-12-31T00:00:00"/>
    <s v="VER CELDA Z70"/>
    <n v="0"/>
    <n v="0"/>
    <s v="VER CELDA AB70"/>
    <s v="1, REALIZAR LA CONTRATACIÓN PARA MANTENIMIENTO DE VEHÍCULO_x000a__x000a_IMPUESTOS INMUEBLES_x000a_"/>
    <s v="1) REALIZAR LA CONTRATACIÓN PARA MANTENIMIENTO DE VEHÍCULOS_x000a_2) IMPUESTOS INMUEBLES"/>
    <s v="1) SEGUROS GENERALES VEHÍCULOS _x000a_2) CONTRATO DE ASEO Y CAFETERÍA_x000a_3) REALIZAR LA CONTRATACIÓN PARA LA ADQUISICIÓN DE FERRETERÍA Y BOMBILLERÍA "/>
    <s v="1) REALIZAR EL MANTENIMIENTO DE LOS DESHUMIDIFICADORES_x000a_2) REALIZAR LA CONTRATACIÓN PARA MANTENIMIENTO DE TRACTORES"/>
    <n v="2"/>
    <n v="2"/>
    <n v="3"/>
    <n v="2"/>
    <n v="0.3"/>
    <n v="2"/>
    <m/>
    <m/>
    <m/>
    <m/>
    <m/>
    <m/>
    <n v="1.968503937007874E-3"/>
    <n v="3.937007874015748E-3"/>
    <n v="5.905511811023622E-3"/>
    <n v="7.874015748031496E-3"/>
    <n v="1.968503937007874E-3"/>
    <n v="2.952755905511811E-4"/>
    <n v="2.2637795275590551E-3"/>
    <n v="1.9403824521934759E-3"/>
    <n v="2.0122484689413822E-3"/>
    <n v="0.15"/>
    <n v="0.57499999999999996"/>
    <n v="0.32857142857142857"/>
    <n v="0.25555555555555554"/>
  </r>
  <r>
    <s v="EVALUACIÓN_DE_RESULTADOS"/>
    <s v="SEGUIMIENTO Y EVALUACIÓN DEL DESEMPEÑO INSTITUCIONAL"/>
    <s v="5. FORTALECER LA GESTIÓN ADMINISTRATIVA INCORPORANDO NUEVAS Y MEJORES PRÁCTICAS QUE PERMITAN GENERAR EFICIENCIA EN EL DESARROLLO DE LAS FUNCIONES INSTITUCIONALES"/>
    <s v="TRANSVERSAL"/>
    <x v="11"/>
    <s v="PLAN DE GASTO PÚBLICO"/>
    <s v="NO APLICA"/>
    <s v="NO APLICA"/>
    <s v="LAS DOS SEDES"/>
    <s v="COORDINADOR(A) GRUPO RECURSOS FÍSICOS"/>
    <s v="NO APLICA"/>
    <s v="NO APLICA"/>
    <n v="69"/>
    <s v="NO"/>
    <s v="NO"/>
    <s v="MOVILIDAD Y DESPLAZAMIENTO DE LOS SERVIDORES PÚBLICOS DEL INSTITUTO CARO Y CUERVO"/>
    <n v="7"/>
    <s v="GARANTIZAR EL DESPLAZAMIENTO DE LOS SERVIDORES PÚBLICOS A LA SEDE HACIENDA YERBABUENA, CON EL FIN DE DESARROLLAR SUS FUNCIONES EN DICHAS INSTALACIONES"/>
    <n v="0"/>
    <s v="REALIZAR ACCIONES  QUE PERMITAN GARANTIZAR LA MOVILIDAD Y DESPLAZAMIENTO DE LOS SERVIDORES PÚBLICOS DEL INSTITUTO CARO Y CUERVO"/>
    <s v="REALIZAR ACCIONES PARA GARANTIZAR EL DESPLAZAMIENTO DE LOS SERVIDORES PÚBLICOS A LA SEDE HACIENDA YERBABUENA, CON EL FIN DE DESARROLLAR SUS FUNCIONES EN DICHAS INSTALACIONES_x000a__x000a_1) REALIZAR LA CONTRATACIÓN PARA EL SERVICIO DE TRANSPORTE TERRESTRE DE IDA Y REGRESO PARA LOS ESTUDIANTES, FUNCIONARIOS, CONTRATISTAS DIRECTOS E INDIRECTOS QUE PRESTAN SERVICIO EN EL  INSTITUTO CARO Y CUERVO QUE TRABAJAN EN LA SEDE DE YERBABUENA._x000a_2) REALIZAR LA GESTIÓN PARA EL PAGO OPORTUNO DEL SOAT _x000a_3) REALIZAR LA CONTRATACIÓN PARA LA COMPRA DE PÓLIZAS DE LOS AUTOMOTORES_x000a_4) REALIZAR LA CONTRATACIÓN PARA EL SUMINISTRO DE GASOLINA_x000a_5) REALIZAR LA CONTRATACIÓN PARA EL SISTEMA PASE YA DE LOS VEHÍCULOS DE LA ENTIDAD (PEAJES)_x000a_6) REALIZAR LA CONTRATACIÓN PARA EL SERVICIO DE PARQUEADERO_x000a_7) REALIZAR LA GESTIÓN PARA EL PAGO OPORTUNO DE IMPUESTOS VEHÍCULOS"/>
    <d v="2020-01-02T00:00:00"/>
    <d v="2020-06-30T00:00:00"/>
    <s v="VER CELDA Z70"/>
    <n v="0"/>
    <n v="0"/>
    <s v="VER CELDA AB70"/>
    <s v="1) REALIZAR LA CONTRATACIÓN PARA EL SERVICIO DE PARQUEADERO_x000a_2) REALIZAR LA CONTRATACIÓN PARA EL SUMINISTRO DE GASOLINA"/>
    <s v="1) REALIZAR LA GESTIÓN PARA EL PAGO OPORTUNO DEL SOAT _x000a_2) REALIZAR LA CONTRATACIÓN PARA LA COMPRA DE PÓLIZAS DE LOS AUTOMOTORES_x000a_3) REALIZAR LA CONTRATACIÓN PARA EL SISTEMA PASE YA DE LOS VEHÍCULOS DE LA ENTIDAD (PEAJES)_x000a_4) REALIZAR LA GESTIÓN PARA EL PAGO OPORTUNO DE IMPUESTOS VEHÍCULOS_x000a_5) CONTRATACIÓN PARA EL SERVICIO DE TRANSPORTE TERRESTRE DE IDA Y REGRESO"/>
    <m/>
    <m/>
    <n v="2"/>
    <n v="5"/>
    <m/>
    <m/>
    <n v="2"/>
    <n v="5"/>
    <m/>
    <m/>
    <m/>
    <m/>
    <m/>
    <m/>
    <n v="3.937007874015748E-3"/>
    <n v="7.874015748031496E-3"/>
    <n v="7.874015748031496E-3"/>
    <n v="7.874015748031496E-3"/>
    <n v="3.937007874015748E-3"/>
    <n v="3.937007874015748E-3"/>
    <n v="7.874015748031496E-3"/>
    <n v="7.874015748031496E-3"/>
    <n v="7.874015748031496E-3"/>
    <n v="1"/>
    <n v="1"/>
    <n v="1"/>
    <n v="1"/>
  </r>
  <r>
    <s v="EVALUACIÓN_DE_RESULTADOS"/>
    <s v="SEGUIMIENTO Y EVALUACIÓN DEL DESEMPEÑO INSTITUCIONAL"/>
    <s v="5. FORTALECER LA GESTIÓN ADMINISTRATIVA INCORPORANDO NUEVAS Y MEJORES PRÁCTICAS QUE PERMITAN GENERAR EFICIENCIA EN EL DESARROLLO DE LAS FUNCIONES INSTITUCIONALES"/>
    <s v="TRANSVERSAL"/>
    <x v="11"/>
    <s v="PLAN DE GASTO PÚBLICO"/>
    <s v="NO APLICA"/>
    <s v="NO APLICA"/>
    <s v="LAS DOS SEDES"/>
    <s v="COORDINADOR(A) GRUPO RECURSOS FÍSICOS"/>
    <s v="NO APLICA"/>
    <s v="NO APLICA"/>
    <n v="70"/>
    <s v="NO"/>
    <s v="SI "/>
    <s v="ADECUACIÓN DE LAS INSTALACIONES DEL INSTITUTO CARO Y CUERVO"/>
    <n v="6"/>
    <s v="PARA CONTINUAR PRESTANDO LOS SERVICIOS Y LA ENTREGA DE LOS BIENES POR PARTE DEL INSTITUTO, SE REQUIERE REALIZAR LA ADECUACIÓN DE LAS INSTALACIONES EN LAS ÁREAS QUE SE REQUIERA DEL INSTITUTO CARO Y CUERVO "/>
    <n v="0"/>
    <s v="  REALIZAR ACCIONES PARA LA ADECUACIÓN DE LAS INSTALACIONES DEL INSTITUTO CARO Y CUERVO"/>
    <s v="1) IMPLEMENTACIÓN PRIMERA FASE DEL PLAN DE SEÑALIZACIÓN DE LA SEDE BOGOTÁ_x000a_2) AUTOMATIZACIÓN DE PLANTA ELÉCTRICA_x000a_3) PRIMERA FASE DE IMPLEMENTACIÓN SISTEMA CONTRA INCENDIOS_x000a_4) INSTALACIÓN DE CIELO RASO EN ÁREA DE HEMEROTECA BIBLIOTECA SEDE YERBABUENA 400  M2_x000a_5) CONTRATACIÓN DE UN ARQUITECTO RESTAURADO_x000a_6)REALIZAR LA CONTRATACIÓN PARA EL MANTENIMIENTO DEL ASCENSOR"/>
    <d v="2020-01-02T00:00:00"/>
    <d v="2020-09-30T00:00:00"/>
    <s v="VER CELDA Z70"/>
    <n v="0"/>
    <n v="0"/>
    <s v="VER CELDA AB70"/>
    <s v="1) CONTRATACIÓN DE UN ARQUITECTO RESTAURADOR_x000a_2) REALIZAR LA CONTRATACIÓN PARA EL MANTENIMIENTO DEL ASCENSOR_x000a_3) IMPLEMENTACIÓN PRIMERA FASE DEL PLAN DE SEÑALIZACIÓN DE LA SEDE BOGOTÁ"/>
    <s v="1) AUTOMATIZACIÓN DE PLANTA ELÉCTRICA_x000a_2) PRIMERA FASE DE IMPLEMENTACIÓN SISTEMA CONTRA INCENDIOS"/>
    <s v="1) INSTALACIÓN DE CIELO RASO EN ÁREA DE HEMEROTECA BIBLIOTECA SEDE YERBABUENA 400  M2"/>
    <m/>
    <n v="3"/>
    <n v="2"/>
    <n v="1"/>
    <m/>
    <n v="3"/>
    <n v="0"/>
    <m/>
    <m/>
    <m/>
    <m/>
    <m/>
    <m/>
    <n v="2.6246719160104987E-3"/>
    <n v="5.2493438320209973E-3"/>
    <n v="7.874015748031496E-3"/>
    <n v="7.874015748031496E-3"/>
    <n v="2.6246719160104987E-3"/>
    <n v="2.6246719160104987E-3"/>
    <n v="3.1496062992125984E-3"/>
    <n v="3.937007874015748E-3"/>
    <n v="3.937007874015748E-3"/>
    <n v="1"/>
    <n v="0.6"/>
    <n v="0.5"/>
    <n v="0.5"/>
  </r>
  <r>
    <s v="EVALUACIÓN_DE_RESULTADOS"/>
    <s v="SEGUIMIENTO Y EVALUACIÓN DEL DESEMPEÑO INSTITUCIONAL"/>
    <s v="5. FORTALECER LA GESTIÓN ADMINISTRATIVA INCORPORANDO NUEVAS Y MEJORES PRÁCTICAS QUE PERMITAN GENERAR EFICIENCIA EN EL DESARROLLO DE LAS FUNCIONES INSTITUCIONALES"/>
    <s v="TRANSVERSAL"/>
    <x v="11"/>
    <s v="PLAN DE GASTO PÚBLICO"/>
    <s v="NO APLICA"/>
    <s v="PLAN ESPECIAL DE MANEJO Y PROTECCIÓN - PEMP"/>
    <s v="HACIENDA YERBABUENA"/>
    <s v="COORDINADOR(A) GRUPO RECURSOS FÍSICOS"/>
    <s v="NO APLICA"/>
    <s v="NO APLICA"/>
    <n v="71"/>
    <s v="NO"/>
    <s v="NO"/>
    <s v="ADELANTAR ACCIONES PARA LA IMPLEMENTACIÓN  DEL PLAN ESPECIAL DE MANEJO Y PROTECCIÓN (PEMP)"/>
    <n v="1"/>
    <s v="VISIBILIZAR EL APORTE AMBIENTAL QUE REALIZA EL INSTITUTO CARO Y CUERVO EN EL MUNICIPIO DE CHÍA"/>
    <n v="1"/>
    <s v="REALIZAR ACCIONES PARA LA IMPLEMENTACIÓN Y EJECUCIÓN DEL CONVENIO INTERADMINISTRATIVO JARDÍN BOTÁNICO - INSTITUTO CARO Y CUERVO"/>
    <s v="EJECUCIÓN DEL CONVENIO INTERADMINISTRATIVO JARDÍN BOTÁNICO - INSTITUTO CARO Y CUERVO"/>
    <d v="2020-01-02T00:00:00"/>
    <d v="2020-06-30T00:00:00"/>
    <s v="VER CELDA Z70"/>
    <n v="0"/>
    <n v="0"/>
    <s v="VER CELDA AB70"/>
    <s v="EJECUCIÓN CONVENIO INTERADMINISTRATIVO JARDÍN BOTÁNICO - ICC_x000a__x000a_No es un entregable"/>
    <s v="1) SERVICIOS PROFESIONALES - URBANÍSTA SOPORTE PEMP"/>
    <m/>
    <m/>
    <n v="1"/>
    <n v="1"/>
    <m/>
    <m/>
    <n v="0.5"/>
    <n v="0"/>
    <m/>
    <m/>
    <m/>
    <m/>
    <m/>
    <m/>
    <n v="3.937007874015748E-3"/>
    <n v="7.874015748031496E-3"/>
    <n v="7.874015748031496E-3"/>
    <n v="7.874015748031496E-3"/>
    <n v="3.937007874015748E-3"/>
    <n v="1.968503937007874E-3"/>
    <n v="1.968503937007874E-3"/>
    <n v="1.968503937007874E-3"/>
    <n v="1.968503937007874E-3"/>
    <n v="0.5"/>
    <n v="0.25"/>
    <n v="0.25"/>
    <n v="0.25"/>
  </r>
  <r>
    <s v="EVALUACIÓN_DE_RESULTADOS"/>
    <s v="SEGUIMIENTO Y EVALUACIÓN DEL DESEMPEÑO INSTITUCIONAL"/>
    <s v="5. FORTALECER LA GESTIÓN ADMINISTRATIVA INCORPORANDO NUEVAS Y MEJORES PRÁCTICAS QUE PERMITAN GENERAR EFICIENCIA EN EL DESARROLLO DE LAS FUNCIONES INSTITUCIONALES"/>
    <s v="TRANSVERSAL"/>
    <x v="11"/>
    <s v="PLAN DE AUSTERIDAD Y GESTIÓN AMBIENTAL"/>
    <s v="NO APLICA"/>
    <s v="PLAN DE GESTIÓN AMBIENTAL"/>
    <s v="LAS DOS SEDES"/>
    <s v="COORDINADOR(A) GRUPO RECURSOS FÍSICOS"/>
    <s v="NO APLICA"/>
    <s v="NO APLICA"/>
    <n v="72"/>
    <s v="NO"/>
    <s v="SI "/>
    <s v="CUMPLIMIENTO DISPOSICIONES NORMATIVAS AMBIENTALES - PLAN INSTITUCIONAL DE GESTIÓN AMBIENTAL (PIGA)"/>
    <n v="19"/>
    <s v="CUMPLIR LA NORMATIVIDAD AMBIENTAL Y AL PLAN INSTITUCIONAL DE GESTIÓN AMBIENTAL"/>
    <n v="0"/>
    <s v="ATENDER EL CUMPLIMIENTO DE LAS DISPOSICIONES NORMATIVAS AMBIENTALES  Y EL PLAN INSTITUCIONAL DE GESTIÓN AMBIENTAL (PIGA)"/>
    <s v="REALIZAR ACCIONES PARA CUMPLIR LA NORMATIVIDAD AMBIENTAL Y EL PLAN INSTITUCIONAL DE GESTIÓN AMBIENTAL_x000a_1) ELABORACIÓN DE PLAN DE USO Y AHORRO EFICIENTE DEL AGUA SEDE HACIENDA YERBBAUENA_x000a_2) CONTRATACIÓN Y SUPERVISIÓN DE EVALUACIÓN DEL VERTIMIENTO_x000a_4) CONSTRUCCIÓN DE SISTEMA DE TRATAMIENTO DE AGUAS RESIDUALES DOMÉSTICAS_x000a_5) CONSTRUCCIÓN DE PRIMERA FASE DE RECOLECCIÓN DE AGUAS LLUVIAS SEDE YERBABUENA_x000a_6) ESTABLECER REQUERIMIENTOS DE VIABILIDAD DE REUSO DE AGUA RESIDUAL TRATADA COLEGIO CALAZANS_x000a_7) CONTRATACIÓN DE DISEÑO DE SISTEMA DE RECOLECCIÓN DE AGUAS LLUVIAS - SEDE CASA CUERVO_x000a_8) CONTRATACIÓN Y SUPERVISIÓN DE DISPOSICIÓN DE RESIDUOS PELIGROSOS_x000a_9) IMPLEMENTACIÓN DE PLAN DE MANEJO DE RESIDUOS_x000a_10) FORMACIÓN DE LÍDERES AMBIENTALES ICC_x000a_11) COMUNICACIONES Y CAPACITACIONES EN SEPARACIÓN DE RESIDUOS SÓLIDOS_x000a_12) COMUNICACIONES EN USO ADECUADO DE PAPEL_x000a_13) BOLETINES AMBIENTALES_x000a_14) IMPLEMENTACIÓN PRIMERA FASE DE COMPRAS VERDES_x000a_15) MESAS DE TRABAJO PARA IDENTIFICACIÓN DE PRÁCTICAS SOSTENIBLES_x000a_16) SUPERVISIÓN DE CONVENIO DE RECICLAJE_x000a_17) CONTRATACIÓN DE UN INGENIERO AMBIENTAL_x000a_18) COMUNICACIONES Y SOCIALIZACIONES EN SEPARACIÓN DE RESIDUOS SÓLIDOS"/>
    <d v="2020-01-02T00:00:00"/>
    <d v="2020-12-31T00:00:00"/>
    <s v="VER CELDA Z70"/>
    <n v="0"/>
    <n v="0"/>
    <s v="VER CELDA AB70"/>
    <s v="1) ELABORACIÓN DE PLAN DE USO Y AHORRO EFICIENTE DEL AGUA SEDE HACIENDA YERBABUENA_x000a_2) CONTRATACIÓN DE UN INGENIERO AMBIENTAL_x000a_3) SUPERVISIÓN DE CONVENIO DE RECICLAJE_x000a_4)  IMPLEMENTACIÓN DE PLAN DE MANEJO DE RESIDUOS_x000a_5) FORMACIÓN DE LÍDERES AMBIENTALES ICC_x000a_6)  COMUNICACIONES Y SOCIALIZACIONES EN SEPARACIÓN DE RESIDUOS SÓLIDOS_x000a_7) COMUNICACIONES EN USO ADECUADO DE PAPEL (FEBRERO Y MARZO)_x000a_8) BOLETINES AMBIENTALES (MARZO)_x000a_9) MESAS DE TRABAJO PARA IDENTIFICACIÓN DE PRÁCTICAS SOSTENIBLES (FEBRERO Y MARZO)_x000a_10) CONSTRUCCIÓN DE PRIMERA FASE DE RECOLECCIÓN DE AGUAS LLUVIAS SEDE YERBABUENA (MARZO)_x000a_CONTRATACIÓN Y SUPERVISIÓN DE DISPOSICIÓN DE RESIDUOS PELIGROSOS"/>
    <s v="1)  CONSTRUCCIÓN DE SISTEMA DE TRATAMIENTO DE AGUAS RESIDUALES DOMÉSTICAS (MAYO)_x000a_2) FORMACIÓN DE LÍDERES AMBIENTALES ICC (ABRIL)_x000a_3) COMUNICACIONES EN USO ADECUADO DE PAPEL (ABRIL)_x000a_4) MESAS DE TRABAJO PARA IDENTIFICACIÓN DE PRÁCTICAS SOSTENIBLES (MAYO)_x000a_5) CONTRATACIÓN DE DISEÑO DE SISTEMA DE RECOLECCIÓN DE AGUAS LLUVIAS - SEDE CASA CUERVO "/>
    <s v="1) FORMACIÓN DE LÍDERES AMBIENTALES ICC (AGOSTO)_x000a_2) COMUNICACIONES Y SOCIALIZACIONES EN SEPARACIÓN DE RESIDUOS SÓLIDOS (JULIO)_x000a_3) COMUNICACIONES EN USO ADECUADO DE PAPEL (AGOSTO)_x000a_4) COMUNICACIONES EN USO ADECUADO DE PAPEL (AGOSTO)_x000a_5) MESAS DE TRABAJO PARA IDENTIFICACIÓN DE PRÁCTICAS 6) ESTABLECER REQUERIMIENTOS DE VIABILIDAD DE REUSO DE AGUA RESIDUAL TRATADA COLEGIO CALAZANS (TERCER TRIMESTRE)_x000a_SOSTENIBLES (JULIO)_x000a_6) CONTRATACIÓN Y SUPERVISIÓN DE EVALUACIÓN DEL VERTIMIENTO (SEPTIEMBRE)"/>
    <s v="1) IMPLEMENTACIÓN PRIMERA FASE DE COMPRAS VERDES_x000a_2) FORMACIÓN DE LÍDERES AMBIENTALES ICC (OCTUBRE)_x000a_3) COMUNICACIONES Y SOCIALIZACIONES EN SEPARACIÓN DE RESIDUOS SÓLIDOS (SEPTIEMBRE) _x000a_4) COMUNICACIONES EN USO ADECUADO DE PAPEL (OCTUBRE)_x000a_5) BOLETINES AMBIENTALES (SEPTIEMBRE)_x000a_6) MESAS DE TRABAJO PARA IDENTIFICACIÓN DE PRÁCTICAS SOSTENIBLES (SEPTIEMBRE)"/>
    <n v="10"/>
    <n v="5"/>
    <n v="6"/>
    <n v="6"/>
    <n v="10"/>
    <n v="5"/>
    <m/>
    <m/>
    <m/>
    <m/>
    <m/>
    <m/>
    <n v="1.968503937007874E-3"/>
    <n v="3.937007874015748E-3"/>
    <n v="5.905511811023622E-3"/>
    <n v="7.874015748031496E-3"/>
    <n v="1.968503937007874E-3"/>
    <n v="1.968503937007874E-3"/>
    <n v="3.937007874015748E-3"/>
    <n v="4.2182227221597302E-3"/>
    <n v="4.3744531933508314E-3"/>
    <n v="1"/>
    <n v="1"/>
    <n v="0.7142857142857143"/>
    <n v="0.55555555555555558"/>
  </r>
  <r>
    <s v="ACTIVIDADES_MISIONALES"/>
    <s v="ACTIVIDADES MISIONALES"/>
    <s v="3. POSICIONAR LAS LÍNEAS DE INVESTIGACIÓN, FORTALECIENDO NEXOS CON LAS MAESTRÍAS Y LAS ACTIVIDADES DE APROPIACIÓN SOCIAL DEL CONOCIMIENTO Y LA COMUNIDAD ACADÉMICA NACIONAL E INTERNACIONAL."/>
    <s v="MISIONAL"/>
    <x v="12"/>
    <s v="PLANES MISIONALES"/>
    <s v="NO APLICA"/>
    <s v="NO APLICA"/>
    <s v="LAS DOS SEDES"/>
    <s v="SUBDIRECTOR(A) ACADÉMICO "/>
    <s v="NO APLICA"/>
    <s v="NO APLICA"/>
    <n v="73"/>
    <s v="NO"/>
    <s v="NO"/>
    <s v="INVESTIGACIÓN"/>
    <n v="29"/>
    <s v="DURANTE ESTA META SE DESARROLLÓ LOS PROYECTOS DE INVESTIGACIÓN APROBADOS. "/>
    <s v="29  PROYECTOS EN DESARROLLO EN 2019"/>
    <s v="EJECUTAR PROYECTOS DE INVESTIGACIÓN EN DESARROLLO "/>
    <s v="PROYECTOS APROBADOS PARA 2020 EN EL COMITÉ DE INVESTIGACIÓN 2019._x000a_SEGUIMIENTOS TRIMESTRALES DE LOS PROYECTOS APROBADOS._x000a_"/>
    <d v="2020-01-25T00:00:00"/>
    <d v="2020-12-05T00:00:00"/>
    <n v="1347733667"/>
    <n v="0"/>
    <n v="75507596"/>
    <n v="1423241263"/>
    <s v="INFORME CONSOLIDADO DE AVANCE TRIMESTRAL DE INVESTIGACIÓN "/>
    <s v="INFORME CONSOLIDADO DE AVANCE TRIMESTRAL DE INVESTIGACIÓN "/>
    <s v="INFORME CONSOLIDADO DE AVANCE TRIMESTRAL DE INVESTIGACIÓN "/>
    <s v="INFORME CONSOLIDADO DE AVANCE TRIMESTRAL DE INVESTIGACIÓN "/>
    <n v="1"/>
    <n v="1"/>
    <n v="1"/>
    <n v="1"/>
    <n v="1"/>
    <n v="1"/>
    <m/>
    <m/>
    <m/>
    <m/>
    <m/>
    <m/>
    <n v="1.968503937007874E-3"/>
    <n v="3.937007874015748E-3"/>
    <n v="5.905511811023622E-3"/>
    <n v="7.874015748031496E-3"/>
    <n v="1.968503937007874E-3"/>
    <n v="1.968503937007874E-3"/>
    <n v="3.937007874015748E-3"/>
    <n v="3.937007874015748E-3"/>
    <n v="3.937007874015748E-3"/>
    <n v="1"/>
    <n v="1"/>
    <n v="0.66666666666666663"/>
    <n v="0.5"/>
  </r>
  <r>
    <s v="ACTIVIDADES_MISIONALES"/>
    <s v="ACTIVIDADES MISIONALES"/>
    <s v="3. POSICIONAR LAS LÍNEAS DE INVESTIGACIÓN, FORTALECIENDO NEXOS CON LAS MAESTRÍAS Y LAS ACTIVIDADES DE APROPIACIÓN SOCIAL DEL CONOCIMIENTO Y LA COMUNIDAD ACADÉMICA NACIONAL E INTERNACIONAL."/>
    <s v="MISIONAL"/>
    <x v="12"/>
    <s v="PLANES MISIONALES"/>
    <s v="NO APLICA"/>
    <s v="NO APLICA"/>
    <s v="CASA CUERVO URISARRI"/>
    <s v="SUBDIRECTOR(A) ACADÉMICO "/>
    <s v="NO APLICA"/>
    <s v="NO APLICA"/>
    <n v="74"/>
    <s v="NO"/>
    <s v="NO"/>
    <s v="GESTIÓN  DE LA INVESTIGACIÓN"/>
    <n v="2"/>
    <s v="DECIR PORQUE ES IMPORTANTE HACER ESO DESDE PUNTO DE VISTA LEGAL  DESDE COLCIENCIAS "/>
    <s v="POLÍTICA  DE INVESTIGACIÓN _x000a_PROCEDIMIENTO DE INVESTIGACIÓN  (EN PROCESO DE ACTUALIZACIÓN)"/>
    <s v="REGULAR LA INVESTIGACIÓN AL INTERIOR DEL INSTITUTO CARO Y CUERVO POR MEDIO DE LA CONSTRUCCIÓN DE UN REGLAMENTO PARA INVESTIGADORES Y LA CREACIÓN DE UN CUERPO COLEGIADO PARA TOMAR DECISIONES EN LOS ASPECTOS ÉTICOS DE LA INVESTIGACIÓN EN EL ICC"/>
    <s v="CAMBIAR LA CONFORMACIÓN DEL COMITÉ DE INVESTIGACIÓN, DE ACUERDO A LAS OBSERVACIONES DE CONTROL INTERNO._x000a_LLEVAR A CABO REUNIONES DEL COMITÉ DE ÉTICA PARA ESTABLECER DIRECTRICES ÉTICAS PARA LA INVESTIGACIÓN Y LAS ACTIVIDADES DE APROPIACIÓN SOCIAL DEL CONOCIMIENTO Y DEL PATRIMONIO._x000a_PROPONER BORRADOR DEL REGLAMENTO DE INVESTIGADORES A COMITÉ DE INVESTIGACIÓN PARA APROBACIÓN._x000a_"/>
    <d v="2020-02-01T00:00:00"/>
    <d v="2020-12-15T00:00:00"/>
    <s v="VER CELDA Z76"/>
    <n v="0"/>
    <n v="0"/>
    <s v="VER CELDA AB76"/>
    <s v="PRIMERA VERSIÓN DEL REGLAMENTO DE INVESTIGADORES PRESENTADA AL COMITÉ DE INVESTIGACIÓN (ACTA DEL COMITÉ)_x000a_SOCIALIZACIÓN EN EL COMITÉ DE INVESTIGACIÓN DE LA NECESIDAD DE CREACIÓN DE UN CUERPO COLEGIADO QUE TOME DECISIONES RELACIONADAS  CON LA ÉTICA DE LA INVESTIGACIÓN DEL ICC (ACTA DEL COMITÉ)"/>
    <s v="VERSIÓN PRE-APROBADA DEL REGLAMENTO DE INVESTIGADORES PARA APROBACIÓN DEL COMITÉ DE INVESTIGACIÓN._x000a_PRIMERA VERSIÓN DE LA ESTRUCTURA, FUNCIONES Y DEMÁS ASPECTOS GENERALES DEL CUERPO COLEGIADO QUE TOME DECISIONES RELACIONADAS  CON LA ÉTICA DE LA INVESTIGACIÓN DEL ICC "/>
    <s v="VERSIÓN APROBADA FINAL POR EL COMITÉ DE INVESTIGACIÓN DEL REGLAMENTO DE INVESTIGADORES _x000a_VERSIÓN PRE-APROBADA DE A ESTRUCTURA, FUNCIONES Y DEMÁS ASPECTOS GENERALES DEL CUERPO COLEGIADO QUE TOME DECISIONES RELACIONADAS  CON LA ÉTICA DE LA INVESTIGACIÓN DEL ICC _x000a_"/>
    <s v="VERSIÓN APROBADA FINAL DE LA ESTRUCTURA, FUNCIONES Y DEMÁS ASPECTOS GENERALES DEL CUERPO COLEGIADO QUE TOME DECISIONES RELACIONADAS  CON LA ÉTICA DE LA INVESTIGACIÓN DEL ICC  (OCTUBRE)"/>
    <n v="1"/>
    <n v="1"/>
    <n v="1"/>
    <n v="1"/>
    <n v="0"/>
    <n v="0"/>
    <m/>
    <m/>
    <m/>
    <m/>
    <m/>
    <m/>
    <n v="1.968503937007874E-3"/>
    <n v="3.937007874015748E-3"/>
    <n v="5.905511811023622E-3"/>
    <n v="7.874015748031496E-3"/>
    <n v="1.968503937007874E-3"/>
    <n v="0"/>
    <n v="0"/>
    <n v="0"/>
    <n v="0"/>
    <n v="0"/>
    <n v="0"/>
    <n v="0"/>
    <n v="0"/>
  </r>
  <r>
    <s v="ACTIVIDADES_MISIONALES"/>
    <s v="ACTIVIDADES MISIONALES"/>
    <s v="5. FORTALECER LA GESTIÓN ADMINISTRATIVA INCORPORANDO NUEVAS Y MEJORES PRÁCTICAS QUE PERMITAN GENERAR EFICIENCIA EN EL DESARROLLO DE LAS FUNCIONES INSTITUCIONALES"/>
    <s v="MISIONAL"/>
    <x v="12"/>
    <s v="PLANES MISIONALES"/>
    <s v="NO APLICA"/>
    <s v="NO APLICA"/>
    <s v="CASA CUERVO URISARRI"/>
    <s v="SUBDIRECTOR(A) ACADÉMICO "/>
    <s v="NO APLICA"/>
    <s v="NO APLICA"/>
    <n v="75"/>
    <s v="NO"/>
    <s v="NO"/>
    <s v="GESTIÓN DEL CONOCIMIENTO"/>
    <n v="1"/>
    <s v="ESTA POLÍTICA ES NECESARIA PARA ACREDITACIÓN INSTITUCIONAL (MEN), ACREDITACIONES FUTURAS ANTE COLCIENCIAS/MINCTEI, Y MIPG"/>
    <s v="DOCUMENTO DE DIAGNÓSTICO_x000a_PROPUESTA DE POLÍTICA DE GESTIÓN DE CONOCIMIENTO PARA SER APROBADA POR RESPECTIVOS COMITÉS"/>
    <s v="REALIZAR DIAGNÓSTICO Y DAR RECOMENDACIONES PARA LA ELABORACIÓN DE UNA POLÍTICA DE LA GESTIÓN DEL CONOCIMIENTO EN EL INSTITUTO CARO Y CUERVO"/>
    <s v="ENCUESTAS PERSONALES A MIEMBROS DE DISTINTOS GRUPOS. SESIONES CONJUNTAS DE IDENTIFICACIÓN DE PROBLEMAS Y PRIORIZACIÓN DE PROPBLEMAS PARA ENFRENTAR EN LA POLÍTICA, DETERMINACIÓN DE LÍNEAS ESTRATÉGICAS, TÁCTICAS Y OPERATIVAS."/>
    <d v="2020-01-20T00:00:00"/>
    <d v="2020-12-15T00:00:00"/>
    <s v="VER CELDA Z76"/>
    <n v="0"/>
    <n v="0"/>
    <s v="VER CELDA AB76"/>
    <s v="ENCUESTAS LLENADAS POR CADA COORDINADOR DE GRUPO_x000a_EVIDENCIAS DE REUNIÓN DE IDENTIFICACIÓN DE PROBLEMAS Y PRIORIZACIÓN"/>
    <s v=" ELABORACIÓN DE LÍNEAS ESTRATÉGICAS, TÁCTICAS Y OPERATIVAS"/>
    <s v="CONFIRMACIÓN POR COORDINADORES Y DIRECTIVOS DE ESAS LÍNEAS Y NIVELES"/>
    <s v="ENTREGA A COMITÉ DEL DOCUMENTO DE POLÍTICA PARA QUE SEA APROBADO."/>
    <n v="1"/>
    <n v="1"/>
    <n v="1"/>
    <n v="1"/>
    <n v="0"/>
    <n v="0.5"/>
    <m/>
    <m/>
    <m/>
    <m/>
    <m/>
    <m/>
    <n v="1.968503937007874E-3"/>
    <n v="3.937007874015748E-3"/>
    <n v="5.905511811023622E-3"/>
    <n v="7.874015748031496E-3"/>
    <n v="1.968503937007874E-3"/>
    <n v="0"/>
    <n v="9.8425196850393699E-4"/>
    <n v="9.8425196850393699E-4"/>
    <n v="9.8425196850393699E-4"/>
    <n v="0"/>
    <n v="0.25"/>
    <n v="0.16666666666666666"/>
    <n v="0.125"/>
  </r>
  <r>
    <s v="DIRECCIONAMIENTO_ESTRATÉGICO_Y_PLANEACIÓN"/>
    <s v="DIRECCIONAMIENTO Y PLANEACIÓN"/>
    <s v="5. FORTALECER LA GESTIÓN ADMINISTRATIVA INCORPORANDO NUEVAS Y MEJORES PRÁCTICAS QUE PERMITAN GENERAR EFICIENCIA EN EL DESARROLLO DE LAS FUNCIONES INSTITUCIONALES"/>
    <s v="EVALUACIÓN"/>
    <x v="13"/>
    <s v="PLANES MISIONALES"/>
    <s v="NO APLICA"/>
    <s v="PLAN IMPLEMENTACIÓN MODELO DE AUTOEVALUACIÓN"/>
    <s v="LAS DOS SEDES"/>
    <s v="COORDINADOR(A) GRUPO DE PLANEACIÓN"/>
    <s v="NO APLICA"/>
    <s v="NO APLICA"/>
    <n v="76"/>
    <s v="NO"/>
    <s v="NO"/>
    <s v="PLANES DE MEJORA"/>
    <n v="3"/>
    <s v="LA META PROPUESTA BUSCA IMPLEMENTAR LOS ELEMENTOS QUE CONFORMAN LA POLÍTICA DE SERVICIO AL CIUDADANO PARA GARANTIZAR EL ACCESO DE LOS CIUDADANOS Y A LOS FUNCIONARIOS DE LA ENTIDAD, CONOCIENDO EL AVANCE DE LOS PLANES DE MEJORAMIENTO QUE SE PROPONEN EN LA ENTIDAD."/>
    <s v="PLANES DE MEJORAMIENTO INSCRITOS 2019"/>
    <s v="REALIZAR REPORTES DE MONITOREO A LOS PLANES DE MEJORAMIENTO INSCRITOS EN EL GRUPO DE PLANEACIÓN"/>
    <s v="1. SOLICITAR REPORTE FRENTE A LOS PLANES DE MEJORAMIENTOS INSCRITOS _x000a_2. CONSOLIDAR LOS REPORTES REMITIDOS POR LOS RESPONSABLES_x000a_3. ELABORAR REPORTE DE MONITOREO"/>
    <d v="2020-01-15T00:00:00"/>
    <d v="2020-12-31T00:00:00"/>
    <n v="0"/>
    <n v="0"/>
    <n v="0"/>
    <n v="0"/>
    <m/>
    <s v="REPORTE DE MONITOREO A LOS PLANES DE MEJORAMIENTO - PRIMER TRIMESTRE"/>
    <s v="REPORTE DE MONITOREO A LOS PLANES DE MEJORAMIENTO - SEGUNDO TRIMESTRE"/>
    <s v="REPORTE DE MONITOREO A LOS PLANES DE MEJORAMIENTO - CUARTO TRIMESTRE"/>
    <m/>
    <n v="1"/>
    <n v="1"/>
    <n v="1"/>
    <n v="0"/>
    <n v="1"/>
    <m/>
    <m/>
    <m/>
    <m/>
    <m/>
    <m/>
    <n v="0"/>
    <n v="2.6246719160104987E-3"/>
    <n v="5.2493438320209973E-3"/>
    <n v="7.874015748031496E-3"/>
    <n v="2.6246719160104987E-3"/>
    <n v="0"/>
    <n v="2.6246719160104987E-3"/>
    <n v="2.6246719160104987E-3"/>
    <n v="2.6246719160104987E-3"/>
    <s v=""/>
    <n v="1"/>
    <n v="0.5"/>
    <n v="0.33333333333333331"/>
  </r>
  <r>
    <s v="DIRECCIONAMIENTO_ESTRATÉGICO_Y_PLANEACIÓN"/>
    <s v="PLANEACIÓN INSTITUCIONAL"/>
    <s v="5. FORTALECER LA GESTIÓN ADMINISTRATIVA INCORPORANDO NUEVAS Y MEJORES PRÁCTICAS QUE PERMITAN GENERAR EFICIENCIA EN EL DESARROLLO DE LAS FUNCIONES INSTITUCIONALES"/>
    <s v="ESTRATÉGICO"/>
    <x v="14"/>
    <s v="PLAN ANTICORRUPCIÓN Y DE ATENCIÓN AL CIUDADANO"/>
    <s v="NO APLICA"/>
    <s v="NO APLICA"/>
    <s v="LAS DOS SEDES"/>
    <s v="SUBDIRECTOR(A) ADMINISTRATIVA Y FINANCIERA"/>
    <s v="PAAC - COMPONENTE 1: GESTIÓN DEL RIESGO DE CORRUPCIÓN - MAPA DE RIESGOS DE CORRUPCIÓN"/>
    <s v="1.1 POLÍTICA DE ADMINISTRACIÓN DE RIESGOS"/>
    <n v="78"/>
    <s v="NO"/>
    <s v="NO"/>
    <s v="PLAN ANTICORRUPCIÓN, ATENCIÓN Y PARTICIPACIÓN CIUDADANA"/>
    <n v="2"/>
    <s v="MOTIVACIÓN CONSTANTE  A LOS SERVIDORES Y COLABORADORES DE LA GESTIÓN DEL RIESGO INSTITUCIONAL Y POSIBILITAR EL DESPLIEGUE DE LA METODOLOGÍA ACTUALIZADA"/>
    <s v="NO APLICA"/>
    <s v="REALIZAR ACCIONES PARA FORTALECER LA CAPACIDAD ADMINISTRATIVA DE LA ENTIDAD E IMPLEMENTAR ACCIONES DE DIVULGACIÓN PARA LA ADMINISTRACIÓN DEL RIESGO "/>
    <s v="ACCIÓN 1. DISEÑO DE LAS PIEZAS PARA DOS (2) COMUNICACIONES INTERNAS_x000a_ACCIÓN 2. ENVIO DE LAS PIEZAS DE COMUNICACIÓN INTERNA VALIDADAS A LOS SERVIDORES PÚBLICOS DEL ICC"/>
    <d v="2020-01-15T00:00:00"/>
    <d v="2020-09-30T00:00:00"/>
    <n v="0"/>
    <n v="96516900"/>
    <n v="0"/>
    <n v="96516900"/>
    <s v="DISEÑO DE LAS PIEZAS PARA DOS (2) COMUNICACIONES INTERNAS"/>
    <s v="AJUSTES SI SE REQUIERE_x000a__x000a_No es un entregable"/>
    <s v="ENVÍO DE LAS PIEZAS DE COMUNICACIÓN INTERNA VALIDADAS A LOS SERVIDORES PÚBLICOS DEL ICC"/>
    <m/>
    <n v="2"/>
    <n v="1"/>
    <n v="1"/>
    <m/>
    <n v="2"/>
    <n v="0"/>
    <m/>
    <m/>
    <m/>
    <m/>
    <m/>
    <m/>
    <n v="2.6246719160104987E-3"/>
    <n v="5.2493438320209973E-3"/>
    <n v="7.874015748031496E-3"/>
    <n v="7.874015748031496E-3"/>
    <n v="2.6246719160104987E-3"/>
    <n v="2.6246719160104987E-3"/>
    <n v="3.4995625546806646E-3"/>
    <n v="3.937007874015748E-3"/>
    <n v="3.937007874015748E-3"/>
    <n v="1"/>
    <n v="0.66666666666666663"/>
    <n v="0.5"/>
    <n v="0.5"/>
  </r>
  <r>
    <s v="GESTIÓN_DEL_CONOCIMIENTO_Y_LA_INNOVACIÓN"/>
    <s v="GESTIÓN DEL CONOCIMIENTO Y LA INNOVACIÓN"/>
    <s v="5. FORTALECER LA GESTIÓN ADMINISTRATIVA INCORPORANDO NUEVAS Y MEJORES PRÁCTICAS QUE PERMITAN GENERAR EFICIENCIA EN EL DESARROLLO DE LAS FUNCIONES INSTITUCIONALES"/>
    <s v="ESTRATÉGICO"/>
    <x v="14"/>
    <s v="PLAN ANTICORRUPCIÓN Y DE ATENCIÓN AL CIUDADANO"/>
    <s v="NO APLICA"/>
    <s v="NO APLICA"/>
    <s v="LAS DOS SEDES"/>
    <s v="COORDINADOR(A) GRUPO DE PLANEACIÓN"/>
    <s v="PAAC - COMPONENTE 1: GESTIÓN DEL RIESGO DE CORRUPCIÓN - MAPA DE RIESGOS DE CORRUPCIÓN"/>
    <s v="1.1 POLÍTICA DE ADMINISTRACIÓN DE RIESGOS"/>
    <n v="79"/>
    <s v="NO"/>
    <s v="NO"/>
    <s v="PLAN ANTICORRUPCIÓN, ATENCIÓN Y PARTICIPACIÓN CIUDADANA"/>
    <n v="4"/>
    <s v="MOTIVACIÓN CONSTANTE  A LOS SERVIDORES Y COLABORADORES DE LA GESTIÓN DEL RIESGO INSTITUCIONAL  Y LOS LINEAMIENTOS SOBRE CORRUPCIÓN  "/>
    <s v="NO APLICA"/>
    <s v="REALIZAR ACCIONES DE SOCIALIZACIÓN AL EQUIPO MIPG EN LA POLÍTICA, METODOLOGÍA Y HERRAMIENTAS PARA LA ADMINISTRACIÓN DE RIESGOS Y LOS LINEAMIENTOS SOBRE CORRUPCIÓN"/>
    <s v="1. DOS SOCIALIZACIONES AL EQUIPO MIPG SOBRE LA POLÍTICA, METODOLOGÍA Y HERRAMIENTAS PARA LA ADMINISTRACIÓN DE RIESGOS Y LOS LINEAMIENTOS SOBRE CORRUPCIÓN_x000a_2. DOS TALLERES AL EQUIPO MIPG SOBRE LA POLÍTICA, METODOLOGÍA Y HERRAMIENTAS PARA LA ADMINISTRACIÓN DE RIESGOS Y LOS LINEAMIENTOS SOBRE CORRUPCIÓN"/>
    <d v="2020-01-15T00:00:00"/>
    <d v="2020-12-23T00:00:00"/>
    <s v="VER CELDA Z81"/>
    <n v="0"/>
    <n v="0"/>
    <s v="VER CELDA B81"/>
    <s v="UNA SOCIALIZACIÓN AL EQUIPO MIPG SOBRE LA POLÍTICA, METODOLOGÍA Y HERRAMIENTAS PARA LA ADMINISTRACIÓN DE RIESGOS Y LOS LINEAMIENTOS SOBRE CORRUPCIÓN"/>
    <m/>
    <s v="UNA SOCIALIZACIÓN AL EQUIPO MIPG SOBRE LA POLÍTICA, METODOLOGÍA Y HERRAMIENTAS PARA LA ADMINISTRACIÓN DE RIESGOS Y LOS LINEAMIENTOS SOBRE CORRUPCIÓN"/>
    <s v="DOS TALLERES AL EQUIPO MIPG SOBRE LA POLÍTICA, METODOLOGÍA Y HERRAMIENTAS PARA LA ADMINISTRACIÓN DE RIESGOS Y LOS LINEAMIENTOS SOBRE CORRUPCIÓN"/>
    <n v="1"/>
    <m/>
    <n v="1"/>
    <n v="2"/>
    <n v="0.5"/>
    <m/>
    <m/>
    <m/>
    <m/>
    <m/>
    <m/>
    <m/>
    <n v="2.6246719160104987E-3"/>
    <n v="2.6246719160104987E-3"/>
    <n v="5.2493438320209973E-3"/>
    <n v="7.874015748031496E-3"/>
    <n v="2.6246719160104987E-3"/>
    <n v="1.3123359580052493E-3"/>
    <n v="1.3123359580052493E-3"/>
    <n v="1.3123359580052493E-3"/>
    <n v="9.8425196850393699E-4"/>
    <n v="0.5"/>
    <n v="0.5"/>
    <n v="0.25"/>
    <n v="0.125"/>
  </r>
  <r>
    <s v="TALENTO_HUMANO"/>
    <s v="TALENTO HUMANO"/>
    <s v="5. FORTALECER LA GESTIÓN ADMINISTRATIVA INCORPORANDO NUEVAS Y MEJORES PRÁCTICAS QUE PERMITAN GENERAR EFICIENCIA EN EL DESARROLLO DE LAS FUNCIONES INSTITUCIONALES"/>
    <s v="ESTRATÉGICO"/>
    <x v="14"/>
    <s v="PLAN ESTRATÉGICO DE TALENTO HUMANO"/>
    <s v="NO APLICA"/>
    <s v="NO APLICA"/>
    <s v="LAS DOS SEDES"/>
    <s v="SUBDIRECTOR(A) ADMINISTRATIVA Y FINANCIERA"/>
    <s v="NO APLICA"/>
    <s v="NO APLICA"/>
    <n v="80"/>
    <s v="NO"/>
    <s v="NO"/>
    <s v="REGULARIZACIÓN DE LA CONTRATACIÓN"/>
    <n v="1"/>
    <s v="A RAÍZ DEL PROCESO DE CONSOLIDACIÒN DEL INSTITUTO CARO Y CUERVO COMO UNA INSTITUCIÓN DE EDUCACIÓN SUPERIOR (IES) INICIADO EN 2019 SURGIÓ EL ACOMPAÑAMIENTO DESDE EL DEPARTAMENTO ADMINISTRATIVO DE LA FUNCIÓN PÚBLICA Y LA ESCUELA SUPERIOR DE ADMINISTRACIÒN PÚBLICA PARA DEFINIR CRITERIOS Y LINEAMIENTOS SOBRE EL MANEJO DE LA PLANTA ADMINISTRATIVA Y EL MANEJO DEL PROFESORADO EN CUMPLIMIENTO DE LA NORMATIVIDAD VIGENTE Y ATENDIENDO LAS PARTICULARIDADES Y LINEAMIENTOS ADMINISTRATIVOS DE LA NACIÓN."/>
    <s v="NO APLICA"/>
    <s v="REALIZAR UNA PROPUESTA PARA LA REGULARIZACIÓN DE LA CONTRATACIÓN DE DOCENTES E INVESTIGADORES DEL INSTITUTO"/>
    <s v="1. RETOMAR EL CONTACTO EN EL MARCO PROCESO DE ACOMPAÑAMIENTO CON LA ESCUELA SUPERIOR DE ADMINISTRACIÓN PÚBLICA Y EL DEPARTAMENTO ADMINISTRATIVO DE LA FUNCIÓN PÚBLICA_x000a_2. CREAR UN GRUPO INTERDISCIPLINARIO AL INTERIOR DEL INSTITUTO CARO Y CUERVO PARA EL DESARROLLO DE LAS ACCIONES Y RECOEMNDACIONES_x000a_3. CONSOLIDAR LA PROPUESTA DE REGULARIZACIÓN DE LA CONTRATACIÓN DE DOCENTES, INVESTIGADORES"/>
    <d v="2020-01-24T00:00:00"/>
    <d v="2020-12-20T00:00:00"/>
    <m/>
    <m/>
    <m/>
    <m/>
    <s v="1. RETOMAR EL CONTACTO EN EL MARCO PROCESO DE ACOMPAÑAMIENTO CON LA ESCUELA SUPERIOR DE ADMINISTRACIÓN PÚBLICA Y EL DEPARTAMENTO ADMINISTRATIVO DE LA FUNCIÓN PÚBLICA_x000a__x000a_No es un entragable"/>
    <s v="2. CREAR UN GRUPO INTERDISCIPLINARIO AL INTERIOR DEL INSTITUTO CARO Y CUERVO PARA EL DESARROLLO DE LAS ACCIONES Y RECOMENDACIONES"/>
    <s v="3. CONSOLIDAR LA PROPUESTA DE REGULARIZACIÓN DE LA CONTRATACIÓN DE DOCENTES, INVESTIGADORES Y PERSONAL ADMINISTRATIVO."/>
    <s v="3. CONSOLIDAR LA PROPUESTA DE REGULARIZACIÓN DE LA CONTRATACIÓN DE DOCENTES, INVESTIGADORES Y PERSONAL ADMINISTRATIVO._x000a__x000a_Mismo entregable del periodo anterior"/>
    <n v="1"/>
    <n v="1"/>
    <n v="1"/>
    <n v="1"/>
    <n v="1"/>
    <n v="0.5"/>
    <m/>
    <m/>
    <m/>
    <m/>
    <m/>
    <m/>
    <n v="1.968503937007874E-3"/>
    <n v="3.937007874015748E-3"/>
    <n v="5.905511811023622E-3"/>
    <n v="7.874015748031496E-3"/>
    <n v="1.968503937007874E-3"/>
    <n v="1.968503937007874E-3"/>
    <n v="2.952755905511811E-3"/>
    <n v="2.952755905511811E-3"/>
    <n v="2.952755905511811E-3"/>
    <n v="1"/>
    <n v="0.75"/>
    <n v="0.5"/>
    <n v="0.375"/>
  </r>
  <r>
    <s v="DIRECCIONAMIENTO_ESTRATÉGICO_Y_PLANEACIÓN"/>
    <s v="PLANEACIÓN INSTITUCIONAL"/>
    <s v="5. FORTALECER LA GESTIÓN ADMINISTRATIVA INCORPORANDO NUEVAS Y MEJORES PRÁCTICAS QUE PERMITAN GENERAR EFICIENCIA EN EL DESARROLLO DE LAS FUNCIONES INSTITUCIONALES"/>
    <s v="ESTRATÉGICO"/>
    <x v="14"/>
    <s v="PLAN ANTICORRUPCIÓN Y DE ATENCIÓN AL CIUDADANO"/>
    <s v="NO APLICA"/>
    <s v="NO APLICA"/>
    <s v="LAS DOS SEDES"/>
    <s v="COORDINADOR(A) GRUPO DE PLANEACIÓN"/>
    <s v="PAAC - COMPONENTE 1: GESTIÓN DEL RIESGO DE CORRUPCIÓN - MAPA DE RIESGOS DE CORRUPCIÓN"/>
    <s v="1.2 CONSTRUCCIÓN DEL MAPA DE RIESGOS DE CORRUPCIÓN"/>
    <n v="81"/>
    <s v="NO"/>
    <s v="NO"/>
    <s v="PLAN ANTICORRUPCIÓN, ATENCIÓN Y PARTICIPACIÓN CIUDADANA"/>
    <n v="1"/>
    <s v="ADMINISTRAR LOS RIESGOS DE CORRUPCIÓN DEL ICC Y GESTIONARLOS DE MANERA SISTEMATICA Y PERIODICA PARA RESPONDER DE LA MANERA  EFCIENTE EN SU POSIBLE MATERIALIZACIÓN"/>
    <s v="NO APLICA"/>
    <s v="CONSTRUIR Y APROBAR MAPA DE RIESGOS DE CORRUPCIÓN "/>
    <s v="1. MESAS DE TRABAJO CON LOS PROCESOS PARA LA CONSTRUCCIÓN DEL MAPA DE RIESGOS DE CORRUPCIÓN_x000a_2. COSOLIDAR EL MAPA DE RIESGOS DE CORRUPCIÓN_x000a_3. APROBAR EL MAPA DE RIESGOS DE CORRUPCIÓN"/>
    <d v="2020-01-15T00:00:00"/>
    <d v="2020-11-15T00:00:00"/>
    <s v="VER CELDA Z81"/>
    <n v="0"/>
    <n v="0"/>
    <s v="VER CELDA B81"/>
    <m/>
    <s v="MESAS DE TRABAJO CON LOS PROCESOS PARA LA CONSTRUCCIÓN DEL MAPA DE RIESGOS DE CORRUPCIÓN_x000a__x000a_No es un entregable"/>
    <s v="COSOLIDAR EL MAPA DE RIESGOS DE CORRUPCIÓN"/>
    <s v="APROBAR EL MAPA DE RIESGOS DE CORRUPCIÓN"/>
    <m/>
    <n v="1"/>
    <n v="1"/>
    <n v="1"/>
    <m/>
    <n v="0.5"/>
    <m/>
    <m/>
    <m/>
    <m/>
    <m/>
    <m/>
    <n v="0"/>
    <n v="2.6246719160104987E-3"/>
    <n v="5.2493438320209973E-3"/>
    <n v="7.874015748031496E-3"/>
    <n v="2.6246719160104987E-3"/>
    <n v="0"/>
    <n v="1.3123359580052493E-3"/>
    <n v="1.3123359580052493E-3"/>
    <n v="1.3123359580052493E-3"/>
    <s v=""/>
    <n v="0.5"/>
    <n v="0.25"/>
    <n v="0.16666666666666666"/>
  </r>
  <r>
    <s v="DIRECCIONAMIENTO_ESTRATÉGICO_Y_PLANEACIÓN"/>
    <s v="PLANEACIÓN INSTITUCIONAL"/>
    <s v="5. FORTALECER LA GESTIÓN ADMINISTRATIVA INCORPORANDO NUEVAS Y MEJORES PRÁCTICAS QUE PERMITAN GENERAR EFICIENCIA EN EL DESARROLLO DE LAS FUNCIONES INSTITUCIONALES"/>
    <s v="ESTRATÉGICO"/>
    <x v="14"/>
    <s v="PLAN ANTICORRUPCIÓN Y DE ATENCIÓN AL CIUDADANO"/>
    <s v="NO APLICA"/>
    <s v="NO APLICA"/>
    <s v="LAS DOS SEDES"/>
    <s v="COORDINADOR(A) GRUPO DE PLANEACIÓN"/>
    <s v="PAAC - COMPONENTE 1: GESTIÓN DEL RIESGO DE CORRUPCIÓN - MAPA DE RIESGOS DE CORRUPCIÓN"/>
    <s v="1.3 CONSULTA Y DIVULGACIÓN"/>
    <n v="82"/>
    <s v="NO"/>
    <s v="NO"/>
    <s v="PLAN ANTICORRUPCIÓN, ATENCIÓN Y PARTICIPACIÓN CIUDADANA"/>
    <n v="1"/>
    <s v="ADMINISTRAR LOS RIESGOS DE CORRUPCIÓN DEL ICC Y GESTIONARLOS DE MANERA SISTEMATICA Y PERIODICA PARA RESPONDER DE LA MANERA  EFCIENTE EN SU POSIBLE MATERIALIZACIÓN"/>
    <s v="NO APLICA"/>
    <s v="PUBLICAR Y SOCIALIZAR LA MATRIZ DE RIESGOS DE CORRUPCIÓN EN PÁGINA WEB "/>
    <s v="PUBLICAR MATRIZ DE RIESGOS DE CORRUPCIÓN PAGINA WEB "/>
    <d v="2020-01-15T00:00:00"/>
    <d v="2020-12-31T00:00:00"/>
    <s v="VER CELDA Z81"/>
    <n v="0"/>
    <n v="0"/>
    <s v="VER CELDA B81"/>
    <m/>
    <m/>
    <m/>
    <s v="PUBLICAR Y SOCIALIZAR MATRIZ DE RIESGOS DE CORRUPCIÓN PAGINA WEB"/>
    <m/>
    <m/>
    <m/>
    <n v="1"/>
    <m/>
    <m/>
    <m/>
    <m/>
    <m/>
    <m/>
    <m/>
    <m/>
    <n v="0"/>
    <n v="0"/>
    <n v="0"/>
    <n v="7.874015748031496E-3"/>
    <n v="7.874015748031496E-3"/>
    <n v="0"/>
    <n v="0"/>
    <n v="0"/>
    <n v="0"/>
    <s v=""/>
    <s v=""/>
    <s v=""/>
    <n v="0"/>
  </r>
  <r>
    <s v="DIRECCIONAMIENTO_ESTRATÉGICO_Y_PLANEACIÓN"/>
    <s v="PLANEACIÓN INSTITUCIONAL"/>
    <s v="5. FORTALECER LA GESTIÓN ADMINISTRATIVA INCORPORANDO NUEVAS Y MEJORES PRÁCTICAS QUE PERMITAN GENERAR EFICIENCIA EN EL DESARROLLO DE LAS FUNCIONES INSTITUCIONALES"/>
    <s v="ESTRATÉGICO"/>
    <x v="14"/>
    <s v="NO APLICA"/>
    <s v="NO APLICA"/>
    <s v="NO APLICA"/>
    <s v="LAS DOS SEDES"/>
    <s v="COORDINADOR(A) DE GESTIÓN CONTRACTUAL"/>
    <s v="NO APLICA"/>
    <s v="NO APLICA"/>
    <n v="83"/>
    <s v="NO"/>
    <s v="NO"/>
    <s v="POLÍTICA DE DEFENSA DE LA ENTIDAD "/>
    <n v="1"/>
    <s v="LLEVAR UNA BUENA DEFENSA DE LA ENTIDAD EN CASO DE SER DEMANDADA EN UN PROCESO JUDICIAL."/>
    <s v="NO APLICA"/>
    <s v="ELABORAR LA POLÍTICA QUE SE DEBE SEGUIR PARA LOS PROCESOS JUDICIALES EN CONTRA DE LA ENTIDAD"/>
    <s v="ANALISIS DE NORMAS,  SEGUIMIENTO A DIRECTRICES DE LA AGENCIA NACIONAL DE DEFENSA JURÍDICA DEL ESTADO Y ELABORACIÓN DE DIRECTRICES QUE SE DEBEN SEGUIR EN CASO SE DAMANDADO EN UN PROCESO JUDICIAL."/>
    <d v="2020-02-01T00:00:00"/>
    <d v="2020-12-31T00:00:00"/>
    <s v="VER CELDA Z81"/>
    <n v="0"/>
    <n v="0"/>
    <s v="VER CELDA B81"/>
    <s v="LISTA DE DIRECTRICES DE LA AGENCIA NACIONAL DE DEFENSA JURÍDICA DEL ESTADO"/>
    <s v="LISTA DE NORMAS RELACIONADAS CON LA META"/>
    <s v="PROYECTO DE POLÍTICA DE DEFENSA DE LA ENTIDAD"/>
    <s v="APROBACIÓN DE LA POLÍTICA DE DEFENSA DE LA ENTIDAD EN CASO DE SER DEMANDADA"/>
    <n v="1"/>
    <n v="1"/>
    <n v="1"/>
    <n v="1"/>
    <n v="1"/>
    <n v="1"/>
    <m/>
    <m/>
    <m/>
    <m/>
    <m/>
    <m/>
    <n v="1.968503937007874E-3"/>
    <n v="3.937007874015748E-3"/>
    <n v="5.905511811023622E-3"/>
    <n v="7.874015748031496E-3"/>
    <n v="1.968503937007874E-3"/>
    <n v="1.968503937007874E-3"/>
    <n v="3.937007874015748E-3"/>
    <n v="3.937007874015748E-3"/>
    <n v="3.937007874015748E-3"/>
    <n v="1"/>
    <n v="1"/>
    <n v="0.66666666666666663"/>
    <n v="0.5"/>
  </r>
  <r>
    <s v="DIRECCIONAMIENTO_ESTRATÉGICO_Y_PLANEACIÓN"/>
    <s v="PLANEACIÓN INSTITUCIONAL"/>
    <s v="5. FORTALECER LA GESTIÓN ADMINISTRATIVA INCORPORANDO NUEVAS Y MEJORES PRÁCTICAS QUE PERMITAN GENERAR EFICIENCIA EN EL DESARROLLO DE LAS FUNCIONES INSTITUCIONALES"/>
    <s v="ESTRATÉGICO"/>
    <x v="14"/>
    <s v="NO APLICA"/>
    <s v="NO APLICA"/>
    <s v="NO APLICA"/>
    <s v="LAS DOS SEDES"/>
    <s v="COORDINADOR(A) DE GESTIÓN CONTRACTUAL"/>
    <s v="NO APLICA"/>
    <s v="NO APLICA"/>
    <n v="84"/>
    <s v="NO"/>
    <s v="NO"/>
    <s v="RESULTADO - POLÍTICA DE PREVENCIÓN DE DAÑO ANTIJURÍDICO"/>
    <n v="1"/>
    <s v="EVALUAR LAS MEDIDAS ADOPTADAS POR EL COMITÉ DE DEFENSA PARA EVITAR DEMANDAS EN CONTRA DE LA ENTIDAD"/>
    <s v="NO APLICA"/>
    <s v="IMPLEMENTAR Y REVISAR LAS ACCIONES APROBADAS PARA PREVENIR EL DAÑO ANTIJURÍDICO DE LA ENTIDAD"/>
    <s v="CONFRONTAR LAS MEDIDAS APROBADAS PARA EVITAR DEMANDAS EN CONTRA DE LA ENTIDAD, FRENTE A LAS ACCIONES QUE SE HAN DESARROLLADO SEGÚN LO APROBADO POR EL COMITÉ DE DEFENSA. "/>
    <d v="2020-02-01T00:00:00"/>
    <d v="2020-12-31T00:00:00"/>
    <s v="VER CELDA Z81"/>
    <n v="0"/>
    <n v="0"/>
    <s v="VER CELDA B81"/>
    <s v="LISTA DE MEDIDAS APROBADAS POR EL COMITÉ DE DEFENSA "/>
    <s v="LISTA DE ACCIONES EJECUTADAS SEGÚN LAS MEDIDAS APROBADAS"/>
    <s v="ANÁLISIS DE RESULTADOS Y MEJORAMIENTO DE ACCIONES"/>
    <s v="REPORTE A LA AGENCIA NACIONAL DE DEFENSA JURÍDICA DEL ESTADO."/>
    <n v="1"/>
    <n v="1"/>
    <n v="1"/>
    <n v="1"/>
    <n v="1"/>
    <n v="1"/>
    <m/>
    <m/>
    <m/>
    <m/>
    <m/>
    <m/>
    <n v="1.968503937007874E-3"/>
    <n v="3.937007874015748E-3"/>
    <n v="5.905511811023622E-3"/>
    <n v="7.874015748031496E-3"/>
    <n v="1.968503937007874E-3"/>
    <n v="1.968503937007874E-3"/>
    <n v="3.937007874015748E-3"/>
    <n v="3.937007874015748E-3"/>
    <n v="3.937007874015748E-3"/>
    <n v="1"/>
    <n v="1"/>
    <n v="0.66666666666666663"/>
    <n v="0.5"/>
  </r>
  <r>
    <s v="GESTIÓN_CON_VALORES_PARA_RESULTADOS"/>
    <s v="SEGURIDAD DIGITAL"/>
    <s v="5. FORTALECER LA GESTIÓN ADMINISTRATIVA INCORPORANDO NUEVAS Y MEJORES PRÁCTICAS QUE PERMITAN GENERAR EFICIENCIA EN EL DESARROLLO DE LAS FUNCIONES INSTITUCIONALES"/>
    <s v="ESTRATÉGICO"/>
    <x v="14"/>
    <s v="PLAN ANTICORRUPCIÓN Y DE ATENCIÓN AL CIUDADANO"/>
    <s v="NO APLICA"/>
    <s v="NO APLICA"/>
    <s v="LAS DOS SEDES"/>
    <s v="ASESOR JURÍDICO EXTERNO"/>
    <s v="PAAC - COMPONENTE 5: TRANSPARENCIA Y ACCESO DE LA INFORMACIÓN"/>
    <s v="5.3 ELABORACIÓN LOS INSTRUMENTOS DE GESTIÓN DE LA INFORMACIÓN"/>
    <n v="85"/>
    <s v="NO"/>
    <s v="NO"/>
    <s v="INSTRUMENTOS DE GESTIÓN DE LA INFORMACIÓN"/>
    <n v="1"/>
    <s v="AJUSTE ANUAL DEL ÍNDICE DE INFORMACIÓN CLASIFICADA Y RESERVADA ATENDIENDO EL CAMBIO DE NORMAS Y PERIODOS DE RESERVA DE LA INFORMACIÓN "/>
    <s v="RESOLUCIÓN ÍNDICE DE INFORMACIÓN CLASIFICADA Y RESERVADA:  RESOLUCIÓN 283 DE 2019"/>
    <s v="APROBAR EL ÍNDICE DE INFORMACIÓN CLASIFICADA Y RESERVADA"/>
    <s v="REVISIÓN ACTIVOS DE INFORMACIÓN PARA LA ACTUALIZACIÓN DEL ÍNDICE DE INFORMACIÓN RESERVADA Y CLASIFICADA_x000a_PROPUESTA DE ACTUALIZACIÓN DEL ÍNDICE DE INFORMACIÓN RESERVADA Y CLASIFICADA_x000a_APROBACIÓN DE LA ACTULIZACIÓN DEL  ÍNDICE DE INFORMACIÓN RESERVADA Y CLASIFICADA_x000a_PUBLICACIÓN DEL  ÍNDICE DE INFORMACIÓN RESERVADA Y CLASIFICADA ACTUALIZADO"/>
    <d v="2020-02-01T00:00:00"/>
    <d v="2020-06-30T00:00:00"/>
    <m/>
    <m/>
    <m/>
    <m/>
    <s v="REVISIÓN ACTIVOS DE INFORMACIÓN PARA LA ACTUALIZACIÓN DEL ÍNDICE DE INFORMACIÓN RESERVADA Y CLADIFICADA"/>
    <s v="PROPUESTA DE ACTUALIZACIÓN DEL ÍNDICE DE INFORMACIÓN RESERVADA Y CLASIFICADA_x000a__x000a_APROBACIÓN DE LA ACTUALIZACIÓN DEL  ÍNDICE DE INFORMACIÓN RESERVADA Y CLASIFICADA_x000a__x000a_PUBLICACIÓN DEL  ÍNDICE DE INFORMACIÓN RESERVADA Y CLASIFICADA ACTUALIZADO"/>
    <m/>
    <m/>
    <n v="1"/>
    <n v="1"/>
    <m/>
    <m/>
    <n v="1"/>
    <n v="0.5"/>
    <m/>
    <m/>
    <m/>
    <m/>
    <m/>
    <m/>
    <n v="3.937007874015748E-3"/>
    <n v="7.874015748031496E-3"/>
    <n v="7.874015748031496E-3"/>
    <n v="7.874015748031496E-3"/>
    <n v="3.937007874015748E-3"/>
    <n v="3.937007874015748E-3"/>
    <n v="5.905511811023622E-3"/>
    <n v="5.905511811023622E-3"/>
    <n v="5.905511811023622E-3"/>
    <n v="1"/>
    <n v="0.75"/>
    <n v="0.75"/>
    <n v="0.75"/>
  </r>
  <r>
    <s v="INFORMACIÓN_Y_COMUNICACIÓN"/>
    <s v="TRANSPARENCIA, ACCESO A LA INFORMACIÓN PÚBLICA Y LUCHA CONTRA LA CORRUPCIÓN"/>
    <s v="5. FORTALECER LA GESTIÓN ADMINISTRATIVA INCORPORANDO NUEVAS Y MEJORES PRÁCTICAS QUE PERMITAN GENERAR EFICIENCIA EN EL DESARROLLO DE LAS FUNCIONES INSTITUCIONALES"/>
    <s v="ESTRATÉGICO"/>
    <x v="15"/>
    <s v="PLAN ANTICORRUPCIÓN Y DE ATENCIÓN AL CIUDADANO"/>
    <s v="PLAN DE PARTICIPACIÓN CIUDADANA"/>
    <s v="NO APLICA"/>
    <s v="LAS DOS SEDES"/>
    <s v="COORDINADOR(A) GRUPO DE PLANEACIÓN"/>
    <s v="PAAC - COMPONENTE 3: RENDICIÓN DE CUENTAS"/>
    <s v="3.1. INFORMACIÓN"/>
    <n v="86"/>
    <s v="NO"/>
    <s v="NO"/>
    <s v="RENDICIÓN DE CUENTAS"/>
    <n v="1"/>
    <s v="FACILITAR A LOS GRUPOS DE INTERÉS ESPACIOS EN DIFERENTES CANALES, QUE PERMITAN A LA ENTIDAD DAR A CONOCER SU GESTIÓN"/>
    <n v="1"/>
    <s v="REALIZAR Y SOCIALIZAR EL INFORME DE GESTIÓN DE LA VIGENCIA 2019 "/>
    <s v="* PREPARAR LA INFORMACIÓN SOBRE EL CUMPLIMIENTO DE METAS (PLAN DE ACCIÓN, POAI) DE LOS PROGRAMAS, PROYECTOS Y SERVICIOS IMPLEMENTADOS, CON SUS RESPECTIVOS INDICADORES, VERIFICANDO LA CALIDAD DE LA MISMA Y ASOCIÁNDOLA A LOS DIVERSOS GRUPOS POBLACIONALES BENEFICIADOS._x000a_* PREPARAR LA INFORMACIÓN SOBRE LA GESTIÓN (INFORMES DE GESTIÓN, METAS E INDICADORES DE GESTIÓN, INFORMES DE LOS ENTES DE CONTROL QUE VIGILAN A LA ENTIDAD) DE LOS PROGRAMAS, PROYECTOS Y SERVICIOS IMPLEMENTADOS, VERIFICANDO LA CALIDAD DE LA MISMA._x000a_* PREPARAR LA INFORMACIÓN SOBRE CONTRATACIÓN (PROCESOS CONTRACTUALES Y GESTIÓN CONTRACTUAL) ASOCIADA A LOS PROGRAMAS, PROYECTOS Y SERVICIOS IMPLEMENTADOS, VERIFICANDO LA CALIDAD DE LA MISMA Y A LOS DIVERSOS GRUPOS POBLACIONALES BENEFICIADOS."/>
    <d v="2020-01-01T00:00:00"/>
    <d v="2020-03-31T00:00:00"/>
    <m/>
    <m/>
    <m/>
    <m/>
    <s v="DOCUMENTO CON LAS ACTIVIDADES DE GESTIÓN REALIZADAS EN EL ICC, PUBLICADO EN LA PÁGINA WEB EN EL ESPACIO DE TRANSPARENCIA Y ACCESO A LA INFORMACIÓN PÚBLICA"/>
    <m/>
    <m/>
    <m/>
    <n v="1"/>
    <m/>
    <m/>
    <m/>
    <n v="1"/>
    <m/>
    <m/>
    <m/>
    <m/>
    <m/>
    <m/>
    <m/>
    <n v="7.874015748031496E-3"/>
    <n v="7.874015748031496E-3"/>
    <n v="7.874015748031496E-3"/>
    <n v="7.874015748031496E-3"/>
    <n v="7.874015748031496E-3"/>
    <n v="7.874015748031496E-3"/>
    <n v="7.874015748031496E-3"/>
    <n v="7.874015748031496E-3"/>
    <n v="7.874015748031496E-3"/>
    <n v="1"/>
    <n v="1"/>
    <n v="1"/>
    <n v="1"/>
  </r>
  <r>
    <s v="INFORMACIÓN_Y_COMUNICACIÓN"/>
    <s v="TRANSPARENCIA, ACCESO A LA INFORMACIÓN PÚBLICA Y LUCHA CONTRA LA CORRUPCIÓN"/>
    <s v="5. FORTALECER LA GESTIÓN ADMINISTRATIVA INCORPORANDO NUEVAS Y MEJORES PRÁCTICAS QUE PERMITAN GENERAR EFICIENCIA EN EL DESARROLLO DE LAS FUNCIONES INSTITUCIONALES"/>
    <s v="ESTRATÉGICO"/>
    <x v="15"/>
    <s v="PLAN ANTICORRUPCIÓN Y DE ATENCIÓN AL CIUDADANO"/>
    <s v="PLAN DE PARTICIPACIÓN CIUDADANA"/>
    <s v="NO APLICA"/>
    <s v="LAS DOS SEDES"/>
    <s v="COORDINADOR(A) GRUPO DE PLANEACIÓN"/>
    <s v="PAAC - COMPONENTE 3: RENDICIÓN DE CUENTAS"/>
    <s v="3.1. INFORMACIÓN"/>
    <n v="87"/>
    <s v="NO"/>
    <s v="NO"/>
    <s v="RENDICIÓN DE CUENTAS"/>
    <n v="1"/>
    <s v="FACILITAR A LOS GRUPOS DE INTERÉS ESPACIOS EN DIFERENTES CANALES, QUE PERMITAN A LA ENTIDAD DAR A CONOCER SU GESTIÓN"/>
    <n v="1"/>
    <s v="ACTUALIZAR Y SOCIALIZAR AUTODIAGNÓSTICO DE RENDICIÓN DE CUENTAS MIPG"/>
    <s v="SOCIALIZAR AL INTERIOR DE LA ENTIDAD, LOS RESULTADOS DEL DIAGNÓSTICO DEL PROCESO DE RENDICIÓN DE CUENTAS INSTITUCIONAL."/>
    <d v="2020-01-01T00:00:00"/>
    <d v="2020-12-15T00:00:00"/>
    <m/>
    <m/>
    <m/>
    <m/>
    <s v="AUTODIAGNÓSTICO REALIZADO DE ACUERDO CON LAS CARACTERÍSTICAS EVALUADAS A TRAVÉS DEL FURAG"/>
    <s v="DIVULGACIÓN DEL AUTODIAGNÓSTICO AL EQUIPO LÍDER DE RENDICIÓN DE CUENTAS"/>
    <m/>
    <s v="SOCIALIZACIÓN DEL INFORME DE LA ESTRATEGIA DE RENDICIÓN DE CUENTAS 2019-2020"/>
    <n v="1"/>
    <n v="1"/>
    <m/>
    <n v="1"/>
    <n v="0.7"/>
    <n v="1"/>
    <m/>
    <m/>
    <m/>
    <m/>
    <m/>
    <m/>
    <n v="2.6246719160104987E-3"/>
    <n v="5.2493438320209973E-3"/>
    <n v="5.2493438320209973E-3"/>
    <n v="7.874015748031496E-3"/>
    <n v="2.6246719160104987E-3"/>
    <n v="1.8372703412073488E-3"/>
    <n v="4.4619422572178477E-3"/>
    <n v="4.4619422572178477E-3"/>
    <n v="4.4619422572178477E-3"/>
    <n v="0.7"/>
    <n v="0.85"/>
    <n v="0.85"/>
    <n v="0.56666666666666665"/>
  </r>
  <r>
    <s v="INFORMACIÓN_Y_COMUNICACIÓN"/>
    <s v="TRANSPARENCIA, ACCESO A LA INFORMACIÓN PÚBLICA Y LUCHA CONTRA LA CORRUPCIÓN"/>
    <s v="5. FORTALECER LA GESTIÓN ADMINISTRATIVA INCORPORANDO NUEVAS Y MEJORES PRÁCTICAS QUE PERMITAN GENERAR EFICIENCIA EN EL DESARROLLO DE LAS FUNCIONES INSTITUCIONALES"/>
    <s v="ESTRATÉGICO"/>
    <x v="15"/>
    <s v="PLAN ANTICORRUPCIÓN Y DE ATENCIÓN AL CIUDADANO"/>
    <s v="PLAN DE PARTICIPACIÓN CIUDADANA"/>
    <s v="NO APLICA"/>
    <s v="LAS DOS SEDES"/>
    <s v="COORDINADOR(A) GRUPO DE PLANEACIÓN"/>
    <s v="PAAC - COMPONENTE 3: RENDICIÓN DE CUENTAS"/>
    <s v="3.1. INFORMACIÓN"/>
    <n v="88"/>
    <s v="NO"/>
    <s v="NO"/>
    <s v="RENDICIÓN DE CUENTAS"/>
    <n v="2"/>
    <s v="FACILITAR A LOS GRUPOS DE INTERÉS ESPACIOS EN DIFERENTES CANALES, QUE PERMITAN A LA ENTIDAD DAR A CONOCER SU GESTIÓN"/>
    <n v="2"/>
    <s v="REALIZAR ACCIONES DE INFORMACIÓN DIRIGIDA A:_x000a_* ESTUDIANTES DE LA ENTIDAD_x000a_* UN GRUPO DE INTERÉS MISIONAL "/>
    <s v="IMPLEMENTAR DOS ACCIONES DE INFORMACIÓN"/>
    <d v="2020-04-01T00:00:00"/>
    <d v="2020-06-30T00:00:00"/>
    <m/>
    <m/>
    <m/>
    <m/>
    <m/>
    <s v="DOS ACCIONES DE INFORMACIÓN IMPLEMENTADAS"/>
    <m/>
    <m/>
    <m/>
    <n v="2"/>
    <m/>
    <m/>
    <m/>
    <n v="2"/>
    <m/>
    <m/>
    <m/>
    <m/>
    <m/>
    <m/>
    <n v="0"/>
    <n v="7.874015748031496E-3"/>
    <n v="7.874015748031496E-3"/>
    <n v="7.874015748031496E-3"/>
    <n v="7.874015748031496E-3"/>
    <n v="0"/>
    <n v="7.874015748031496E-3"/>
    <n v="7.874015748031496E-3"/>
    <n v="7.874015748031496E-3"/>
    <s v=""/>
    <n v="1"/>
    <n v="1"/>
    <n v="1"/>
  </r>
  <r>
    <s v="INFORMACIÓN_Y_COMUNICACIÓN"/>
    <s v="TRANSPARENCIA, ACCESO A LA INFORMACIÓN PÚBLICA Y LUCHA CONTRA LA CORRUPCIÓN"/>
    <s v="5. FORTALECER LA GESTIÓN ADMINISTRATIVA INCORPORANDO NUEVAS Y MEJORES PRÁCTICAS QUE PERMITAN GENERAR EFICIENCIA EN EL DESARROLLO DE LAS FUNCIONES INSTITUCIONALES"/>
    <s v="ESTRATÉGICO"/>
    <x v="15"/>
    <s v="PLAN ANTICORRUPCIÓN Y DE ATENCIÓN AL CIUDADANO"/>
    <s v="PLAN DE PARTICIPACIÓN CIUDADANA"/>
    <s v="NO APLICA"/>
    <s v="LAS DOS SEDES"/>
    <s v="COORDINADOR(A) GRUPO DE PLANEACIÓN"/>
    <s v="PAAC - COMPONENTE 3: RENDICIÓN DE CUENTAS"/>
    <s v="3.1. INFORMACIÓN"/>
    <n v="90"/>
    <s v="NO"/>
    <s v="NO"/>
    <s v="RENDICIÓN DE CUENTAS"/>
    <n v="6"/>
    <s v="FACILITAR A LOS GRUPOS DE INTERÉS ESPACIOS EN DIFERENTES CANALES, QUE PERMITAN A LA ENTIDAD DAR A CONOCER SU GESTIÓN"/>
    <n v="4"/>
    <s v="GENERAR PIEZAS COMUNICATIVAS PARA PUBLICAR INFORMACIÓN DE LA GESTIÓN MISIONAL A TRAVÉS DE REDES SOCIALES, PÁGINA WEB Y MICROSITIO"/>
    <s v="IMPLEMENTAR LOS CANALES Y MECANISMOS VIRTUALES QUE COMPLEMENTARÁN LAS ACCIONES DE DIÁLOGO DEFINIDAS PARA LA RENDICIÓN DE CUENTAS SOBRE TEMAS ESPECÍFICOS Y PARA LOS TEMAS GENERALES."/>
    <d v="2020-01-01T00:00:00"/>
    <d v="2020-12-20T00:00:00"/>
    <m/>
    <m/>
    <m/>
    <m/>
    <m/>
    <s v="2_x000a__x000a_No hay texto"/>
    <s v="2_x000a__x000a_No hay texto"/>
    <s v="2_x000a__x000a_No hay texto"/>
    <m/>
    <n v="2"/>
    <n v="2"/>
    <n v="2"/>
    <m/>
    <n v="2"/>
    <m/>
    <m/>
    <m/>
    <m/>
    <m/>
    <m/>
    <n v="0"/>
    <n v="2.6246719160104987E-3"/>
    <n v="5.2493438320209973E-3"/>
    <n v="7.874015748031496E-3"/>
    <n v="2.6246719160104987E-3"/>
    <n v="0"/>
    <n v="2.6246719160104987E-3"/>
    <n v="2.6246719160104987E-3"/>
    <n v="2.6246719160104987E-3"/>
    <s v=""/>
    <n v="1"/>
    <n v="0.5"/>
    <n v="0.33333333333333331"/>
  </r>
  <r>
    <s v="INFORMACIÓN_Y_COMUNICACIÓN"/>
    <s v="TRANSPARENCIA, ACCESO A LA INFORMACIÓN PÚBLICA Y LUCHA CONTRA LA CORRUPCIÓN"/>
    <s v="5. FORTALECER LA GESTIÓN ADMINISTRATIVA INCORPORANDO NUEVAS Y MEJORES PRÁCTICAS QUE PERMITAN GENERAR EFICIENCIA EN EL DESARROLLO DE LAS FUNCIONES INSTITUCIONALES"/>
    <s v="ESTRATÉGICO"/>
    <x v="15"/>
    <s v="PLAN ANTICORRUPCIÓN Y DE ATENCIÓN AL CIUDADANO"/>
    <s v="PLAN DE PARTICIPACIÓN CIUDADANA"/>
    <s v="NO APLICA"/>
    <s v="LAS DOS SEDES"/>
    <s v="COORDINADOR(A) GRUPO DE PLANEACIÓN"/>
    <s v="PAAC - COMPONENTE 3: RENDICIÓN DE CUENTAS"/>
    <s v="3.3 RESPONSABILIDAD"/>
    <n v="91"/>
    <s v="NO"/>
    <s v="NO"/>
    <s v="RENDICIÓN DE CUENTAS"/>
    <n v="1"/>
    <s v="FACILITAR A LOS GRUPOS DE INTERÉS ESPACIOS EN DIFERENTES CANALES, QUE PERMITAN A LA ENTIDAD DAR A CONOCER SU GESTIÓN"/>
    <n v="0"/>
    <s v="SUSCRIBIR PLAN DE MEJORAMIENTO, CON LOS RESULTADOS DE LA EVALUACIÓN DE LA RENDICIÓN DE CUENTAS"/>
    <s v="PREPARAR LA INFORMACIÓN SOBRE ACCIONES DE MEJORAMIENTO DE LA ENTIDAD (PLANES DE MEJORA) ASOCIADOS A LA GESTIÓN REALIZADA, VERIFICANDO LA CALIDAD DE LA MISMA._x000a_* FORMULAR, PREVIA EVALUACIÓN POR PARTE DE LOS RESPONSABLES, PLANES DE MEJORAMIENTO A LA GESTIÓN INSTITUCIONAL A PARTIR DE LAS OBSERVACIONES, PROPUESTAS Y RECOMENDACIONES CIUDADANAS."/>
    <d v="2020-10-10T00:00:00"/>
    <d v="2020-12-23T00:00:00"/>
    <n v="110086400"/>
    <n v="0"/>
    <n v="0"/>
    <n v="110086400"/>
    <m/>
    <m/>
    <m/>
    <s v="PLAN DE MEJORAMIENTO SUSCRITO, CON LOS RESULTADOS DE LA EVALUACIÓN DE LA RENDICIÓN DE CUENTAS"/>
    <m/>
    <m/>
    <m/>
    <n v="1"/>
    <m/>
    <m/>
    <m/>
    <m/>
    <m/>
    <m/>
    <m/>
    <m/>
    <n v="0"/>
    <n v="0"/>
    <n v="0"/>
    <n v="7.874015748031496E-3"/>
    <n v="7.874015748031496E-3"/>
    <n v="0"/>
    <n v="0"/>
    <n v="0"/>
    <n v="0"/>
    <s v=""/>
    <s v=""/>
    <s v=""/>
    <n v="0"/>
  </r>
  <r>
    <s v="INFORMACIÓN_Y_COMUNICACIÓN"/>
    <s v="TRANSPARENCIA, ACCESO A LA INFORMACIÓN PÚBLICA Y LUCHA CONTRA LA CORRUPCIÓN"/>
    <s v="5. FORTALECER LA GESTIÓN ADMINISTRATIVA INCORPORANDO NUEVAS Y MEJORES PRÁCTICAS QUE PERMITAN GENERAR EFICIENCIA EN EL DESARROLLO DE LAS FUNCIONES INSTITUCIONALES"/>
    <s v="ESTRATÉGICO"/>
    <x v="15"/>
    <s v="PLAN ANTICORRUPCIÓN Y DE ATENCIÓN AL CIUDADANO"/>
    <s v="PLAN DE PARTICIPACIÓN CIUDADANA"/>
    <s v="NO APLICA"/>
    <s v="LAS DOS SEDES"/>
    <s v="COORDINADOR(A) GRUPO DE PLANEACIÓN"/>
    <s v="PAAC - COMPONENTE 3: RENDICIÓN DE CUENTAS"/>
    <s v="3.3 RESPONSABILIDAD"/>
    <n v="92"/>
    <s v="NO"/>
    <s v="NO"/>
    <s v="RENDICIÓN DE CUENTAS"/>
    <n v="2"/>
    <s v="FACILITAR A LOS GRUPOS DE INTERÉS ESPACIOS EN DIFERENTES CANALES, QUE PERMITAN A LA ENTIDAD DAR A CONOCER SU GESTIÓN"/>
    <n v="0"/>
    <s v="_x000a_ESTANDARIZAR  FORMATOS  INTERNOS DE REPORTE DE INFORMACIÓN PARA LA RENDICIÓN DE CUENTAS."/>
    <s v="* ESTANDARIZAR   FORMATOS  INTERNOS DE REPORTE DE  LAS ACTIVIDADES DE RENDICIÓN DE CUENTAS QUE SE REALIZARÁN EN TODA LA ENTIDAD QUE COMO MÍNIMO CONTENGA: ACTIVIDADES REALIZADAS, GRUPOS DE VALOR INVOLUCRADOS, APORTES, RESULTADOS, OBSERVACIONES, PROPUESTAS Y RECOMENDACIONES CIUDADANAS._x000a_* DILIGENCIAR EL FORMATO INTERNO DE REPORTE DEFINIDO CON LOS RESULTADOS OBTENIDOS EN EL EJERCICIO, Y ENTREGARLO AL ÁREA DE PLANEACIÓN."/>
    <d v="2020-10-10T00:00:00"/>
    <d v="2020-12-23T00:00:00"/>
    <m/>
    <m/>
    <m/>
    <m/>
    <m/>
    <m/>
    <m/>
    <s v="FORMATOS  INTERNOS DE REPORTE DE INFORMACIÓN PARA LA RENDICIÓN DE CUENTAS ESTANDARIZADOS PARA LA SUBDIRECCIÓN ACADEMICA Y SUBDIRECCIÓN ADMINISTRATIVA"/>
    <m/>
    <m/>
    <m/>
    <n v="1"/>
    <m/>
    <m/>
    <m/>
    <m/>
    <m/>
    <m/>
    <m/>
    <m/>
    <n v="0"/>
    <n v="0"/>
    <n v="0"/>
    <n v="7.874015748031496E-3"/>
    <n v="7.874015748031496E-3"/>
    <n v="0"/>
    <n v="0"/>
    <n v="0"/>
    <n v="0"/>
    <s v=""/>
    <s v=""/>
    <s v=""/>
    <n v="0"/>
  </r>
  <r>
    <s v="INFORMACIÓN_Y_COMUNICACIÓN"/>
    <s v="TRANSPARENCIA, ACCESO A LA INFORMACIÓN PÚBLICA Y LUCHA CONTRA LA CORRUPCIÓN"/>
    <s v="5. FORTALECER LA GESTIÓN ADMINISTRATIVA INCORPORANDO NUEVAS Y MEJORES PRÁCTICAS QUE PERMITAN GENERAR EFICIENCIA EN EL DESARROLLO DE LAS FUNCIONES INSTITUCIONALES"/>
    <s v="ESTRATÉGICO"/>
    <x v="15"/>
    <s v="PLAN ANTICORRUPCIÓN Y DE ATENCIÓN AL CIUDADANO"/>
    <s v="PLAN DE PARTICIPACIÓN CIUDADANA"/>
    <s v="NO APLICA"/>
    <s v="LAS DOS SEDES"/>
    <s v="COORDINADOR(A) GRUPO DE PLANEACIÓN"/>
    <s v="PAAC - COMPONENTE 3: RENDICIÓN DE CUENTAS"/>
    <s v="3.3 RESPONSABILIDAD"/>
    <n v="93"/>
    <s v="NO"/>
    <s v="NO"/>
    <s v="RENDICIÓN DE CUENTAS"/>
    <n v="1"/>
    <s v="FOMENTAR INTERACCIÓN ENTRE EL ICC Y LOS CIUDADANOS"/>
    <n v="1"/>
    <s v="SOCIALIZAR  LA EVALUACIÓN DE LA ESTRATEGIA DE RENDICIÓN DE CUENTAS"/>
    <s v="* ANALIZAR LAS EVALUACIONES, RECOMENDACIONES U OBJECIONES RECIBIDAS EN EL ESPACIO DE DIÁLOGO PARA LA RENDICIÓN DE CUENTAS._x000a_* ANALIZAR LOS RESULTADOS OBTENIDOS EN LA IMPLEMENTACIÓN DE LA ESTRATEGIA DE RENDICIÓN DE CUENTAS, CON BASE EN LA CONSOLIDACIÓN DE LOS FORMATOS INTERNOS DE REPORTE APORTADOS POR LAS ÁREAS MISIONALES Y DE APOYO, PARA:_x000a_1. IDENTIFICAR EL NÚMERO DE ESPACIOS DE DIÁLOGO EN LOS QUE SE RINDIÓ CUENTAS_x000a_2. GRUPOS DE VALOR INVOLUCRADOS_x000a_3. FASES DEL CICLO SOBRE LOS QUE SE RINDIÓ CUENTAS._x000a_4. EVALUACIÓN Y RECOMENDACIONES DE CADA ESPACIO DE RENDICIÓN DE CUENTAS._x000a_* PUBLICAR  LOS RESULTADOS DE LA RENDICIÓN DE CUENTAS CLASIFICANDO POR CATEGORÍAS, LAS OBSERVACIONES Y COMENTARIOS DE LOS CIUDADANOS, LOS GRUPOS DE VALOR Y ORGANISMOS DE CONTROL, LOS CUALES DEBERÁN SER VISIBILIZADOS DE FORMA MASIVA Y MEDIANTE EL MECANISMO QUE EMPLEÓ PARA CONVOCAR A LOS GRUPOS DE VALOR QUE PARTICIPARON._x000a_* EVALUAR Y VERIFICAR LOS RESULTADOS DE LA IMPLEMENTACIÓN DE LA ESTRATEGIA DE RENDICIÓN DE CUENTAS, VALORANDO EL CUMPLIMIENTO DE LAS METAS DEFINIDAS FRENTE AL RETO Y OBJETIVOS DE LA ESTRATEGIA._x000a_* EVALUAR Y VERIFICAR POR PARTE DE LA OFICINA DE CONTROL INTERNO QUE SE GARANTICEN LOS MECANISMOS DE PARTICIPACIÓN CIUDADANA EN LA RENDICIÓN DE CUENTAS. "/>
    <d v="2020-10-10T00:00:00"/>
    <d v="2020-12-23T00:00:00"/>
    <m/>
    <m/>
    <m/>
    <m/>
    <m/>
    <m/>
    <m/>
    <s v="EVALUACIÓN SOCIALIZADA DE LA ESTRATEGIA DE RENDICIÓN DE CUENTAS"/>
    <m/>
    <m/>
    <m/>
    <n v="1"/>
    <m/>
    <m/>
    <m/>
    <m/>
    <m/>
    <m/>
    <m/>
    <m/>
    <n v="0"/>
    <n v="0"/>
    <n v="0"/>
    <n v="7.874015748031496E-3"/>
    <n v="7.874015748031496E-3"/>
    <n v="0"/>
    <n v="0"/>
    <n v="0"/>
    <n v="0"/>
    <s v=""/>
    <s v=""/>
    <s v=""/>
    <n v="0"/>
  </r>
  <r>
    <s v="INFORMACIÓN_Y_COMUNICACIÓN"/>
    <s v="TRANSPARENCIA, ACCESO A LA INFORMACIÓN PÚBLICA Y LUCHA CONTRA LA CORRUPCIÓN"/>
    <s v="5. FORTALECER LA GESTIÓN ADMINISTRATIVA INCORPORANDO NUEVAS Y MEJORES PRÁCTICAS QUE PERMITAN GENERAR EFICIENCIA EN EL DESARROLLO DE LAS FUNCIONES INSTITUCIONALES"/>
    <s v="ESTRATÉGICO"/>
    <x v="15"/>
    <s v="PLAN ANTICORRUPCIÓN Y DE ATENCIÓN AL CIUDADANO"/>
    <s v="PLAN DE PARTICIPACIÓN CIUDADANA"/>
    <s v="NO APLICA"/>
    <s v="LAS DOS SEDES"/>
    <s v="COORDINADOR(A) GRUPO DE PLANEACIÓN"/>
    <s v="PAAC - COMPONENTE 3: RENDICIÓN DE CUENTAS"/>
    <s v="3.2 DIÁLOGO DE DOBLE VÍA CON LA CIUDADANÍA Y SUS ORGANIZACIONES"/>
    <n v="94"/>
    <s v="NO"/>
    <s v="NO"/>
    <s v="RENDICIÓN DE CUENTAS"/>
    <n v="1"/>
    <s v="FOMENTAR INTERACCIÓN ENTRE EL ICC Y LOS CIUDADANOS"/>
    <n v="1"/>
    <s v="DIVULGAR ESTRATEGIA DE RENDICION DE CUENTAS PARA CONSULTA A LA CIUDADANÍA PARA LA RECOLECCION DE COMENTARIOS, AJUSTES Y SUGERENCIAS SOBRE LA MISMA."/>
    <s v="VALIDAR CON LOS GRUPOS DE INTERÉS LA ESTRATEGIA DE RENDICIÓN DE CUENTAS. "/>
    <d v="2020-01-15T00:00:00"/>
    <d v="2020-03-31T00:00:00"/>
    <m/>
    <m/>
    <m/>
    <m/>
    <s v="ESTRATEGIA VALIDADA CON LA CIUDADANÍA"/>
    <m/>
    <m/>
    <m/>
    <n v="1"/>
    <m/>
    <m/>
    <m/>
    <n v="1"/>
    <m/>
    <m/>
    <m/>
    <m/>
    <m/>
    <m/>
    <m/>
    <n v="7.874015748031496E-3"/>
    <n v="7.874015748031496E-3"/>
    <n v="7.874015748031496E-3"/>
    <n v="7.874015748031496E-3"/>
    <n v="7.874015748031496E-3"/>
    <n v="7.874015748031496E-3"/>
    <n v="7.874015748031496E-3"/>
    <n v="7.874015748031496E-3"/>
    <n v="7.874015748031496E-3"/>
    <n v="1"/>
    <n v="1"/>
    <n v="1"/>
    <n v="1"/>
  </r>
  <r>
    <s v="INFORMACIÓN_Y_COMUNICACIÓN"/>
    <s v="TRANSPARENCIA, ACCESO A LA INFORMACIÓN PÚBLICA Y LUCHA CONTRA LA CORRUPCIÓN"/>
    <s v="5. FORTALECER LA GESTIÓN ADMINISTRATIVA INCORPORANDO NUEVAS Y MEJORES PRÁCTICAS QUE PERMITAN GENERAR EFICIENCIA EN EL DESARROLLO DE LAS FUNCIONES INSTITUCIONALES"/>
    <s v="ESTRATÉGICO"/>
    <x v="15"/>
    <s v="PLAN ANTICORRUPCIÓN Y DE ATENCIÓN AL CIUDADANO"/>
    <s v="PLAN DE PARTICIPACIÓN CIUDADANA"/>
    <s v="NO APLICA"/>
    <s v="LAS DOS SEDES"/>
    <s v="COORDINADOR(A) GRUPO DE PLANEACIÓN"/>
    <s v="PAAC - COMPONENTE 3: RENDICIÓN DE CUENTAS"/>
    <s v="3.2 DIÁLOGO DE DOBLE VÍA CON LA CIUDADANÍA Y SUS ORGANIZACIONES"/>
    <n v="95"/>
    <s v="NO"/>
    <s v="NO"/>
    <s v="RENDICIÓN DE CUENTAS"/>
    <n v="2"/>
    <s v="IMPULSAR EL DIÁLOGO Y LA PARTICIPACIÓN DE LA CIUDADANÍA Y GRUPOS DE INTERÉS SOBRE LAS ACTIVIDADES ADELANTADAS POR EL ICC"/>
    <n v="2"/>
    <s v="IMPLEMENTAR ACCIONES DE DIÁLOGO"/>
    <s v="REALIZAR ACCIONES DE DIÁLOGO DIRIGIDA A:_x000a_* LA CIUDADANÍA_x000a_* GRUPOS DE INTERÉS MISIONAL"/>
    <d v="2020-01-15T00:00:00"/>
    <d v="2020-06-30T00:00:00"/>
    <m/>
    <m/>
    <m/>
    <m/>
    <m/>
    <s v="DOS ACCIONES DE DIÁLOGO IMPLEMENTADAS"/>
    <m/>
    <m/>
    <m/>
    <n v="2"/>
    <m/>
    <m/>
    <m/>
    <n v="2"/>
    <m/>
    <m/>
    <m/>
    <m/>
    <m/>
    <m/>
    <n v="0"/>
    <n v="7.874015748031496E-3"/>
    <n v="7.874015748031496E-3"/>
    <n v="7.874015748031496E-3"/>
    <n v="7.874015748031496E-3"/>
    <n v="0"/>
    <n v="7.874015748031496E-3"/>
    <n v="7.874015748031496E-3"/>
    <n v="7.874015748031496E-3"/>
    <s v=""/>
    <n v="1"/>
    <n v="1"/>
    <n v="1"/>
  </r>
  <r>
    <s v="INFORMACIÓN_Y_COMUNICACIÓN"/>
    <s v="TRANSPARENCIA, ACCESO A LA INFORMACIÓN PÚBLICA Y LUCHA CONTRA LA CORRUPCIÓN"/>
    <s v="5. FORTALECER LA GESTIÓN ADMINISTRATIVA INCORPORANDO NUEVAS Y MEJORES PRÁCTICAS QUE PERMITAN GENERAR EFICIENCIA EN EL DESARROLLO DE LAS FUNCIONES INSTITUCIONALES"/>
    <s v="ESTRATÉGICO"/>
    <x v="15"/>
    <s v="PLAN ANTICORRUPCIÓN Y DE ATENCIÓN AL CIUDADANO"/>
    <s v="PLAN DE PARTICIPACIÓN CIUDADANA"/>
    <s v="NO APLICA"/>
    <s v="LAS DOS SEDES"/>
    <s v="COORDINADOR(A) GRUPO DE PLANEACIÓN"/>
    <s v="PAAC - COMPONENTE 3: RENDICIÓN DE CUENTAS"/>
    <s v="3.2 DIÁLOGO DE DOBLE VÍA CON LA CIUDADANÍA Y SUS ORGANIZACIONES"/>
    <n v="96"/>
    <s v="NO"/>
    <s v="NO"/>
    <s v="RENDICIÓN DE CUENTAS"/>
    <n v="1"/>
    <s v="IMPULSAR EL DIÁLOGO Y LA PARTICIPACIÓN DE LA CIUDADANÍA Y GRUPOS DE INTERÉS SOBRE LAS ACTIVIDADES ADELANTADAS POR EL ICC"/>
    <n v="1"/>
    <s v="REALIZAR SONDEO PARA LA PROMOCIÓN DE LA PARTICIPACIÓN EN EL PROCESO DE RENDICION DE CUENTAS PUBLICADO "/>
    <s v="* PREPARAR LA INFORMACIÓN CON BASE EN LOS TEMAS DE INTERÉS PRIORIZADOS POR LA CIUDADANA Y GRUPOS DE VALOR EN LA CONSULTA REALIZADA._x000a_* DISPONER DE MECANISMOS PARA QUE LOS GRUPOS DE INTERÉS COLABOREN  EN LA GENERACIÓN, ANÁLISIS Y DIVULGACIÓN DE LA INFORMACIÓN PARA LA RENDICIÓN DE CUENTAS._x000a_* ASEGURAR EL SUMINISTRO Y ACCESO DE INFORMACIÓN DE FORMA PREVIA  A LOS CIUDADANOS Y GRUPOS DE VALOR  CONVOCADOS, CON RELACIÓN A LOS TEMAS A TRATAR EN LOS EJERCICIOS DE RENDICIÓN DE CUENTAS DEFINIDOS."/>
    <d v="2020-01-15T00:00:00"/>
    <d v="2020-06-30T00:00:00"/>
    <m/>
    <m/>
    <m/>
    <m/>
    <m/>
    <s v="SONDEO PARA LA PROMOCIÓN DE LA PARTICIPACIÓN EN EL PROCESO DE RENDICIÓN DE CUENTAS PUBLICADO "/>
    <m/>
    <m/>
    <m/>
    <n v="2"/>
    <m/>
    <m/>
    <m/>
    <n v="2"/>
    <m/>
    <m/>
    <m/>
    <m/>
    <m/>
    <m/>
    <n v="0"/>
    <n v="7.874015748031496E-3"/>
    <n v="7.874015748031496E-3"/>
    <n v="7.874015748031496E-3"/>
    <n v="7.874015748031496E-3"/>
    <n v="0"/>
    <n v="7.874015748031496E-3"/>
    <n v="7.874015748031496E-3"/>
    <n v="7.874015748031496E-3"/>
    <s v=""/>
    <n v="1"/>
    <n v="1"/>
    <n v="1"/>
  </r>
  <r>
    <s v="INFORMACIÓN_Y_COMUNICACIÓN"/>
    <s v="TRANSPARENCIA, ACCESO A LA INFORMACIÓN PÚBLICA Y LUCHA CONTRA LA CORRUPCIÓN"/>
    <s v="5. FORTALECER LA GESTIÓN ADMINISTRATIVA INCORPORANDO NUEVAS Y MEJORES PRÁCTICAS QUE PERMITAN GENERAR EFICIENCIA EN EL DESARROLLO DE LAS FUNCIONES INSTITUCIONALES"/>
    <s v="ESTRATÉGICO"/>
    <x v="15"/>
    <s v="PLAN ANTICORRUPCIÓN Y DE ATENCIÓN AL CIUDADANO"/>
    <s v="PLAN DE PARTICIPACIÓN CIUDADANA"/>
    <s v="NO APLICA"/>
    <s v="LAS DOS SEDES"/>
    <s v="COORDINADOR(A) GRUPO DE PLANEACIÓN"/>
    <s v="PAAC - COMPONENTE 3: RENDICIÓN DE CUENTAS"/>
    <s v="3.3 RESPONSABILIDAD"/>
    <n v="97"/>
    <s v="NO"/>
    <s v="SI "/>
    <s v="RENDICIÓN DE CUENTAS"/>
    <n v="1"/>
    <s v="_x000a_IMPULSAR EL DIÁLOGO Y LA PARTICIPACIÓN DE LA CIUDADANÍA Y GRUPOS DE INTERÉS SOBRE LAS ACTIVIDADES ADELANTADAS POR EL ICC_x000a_SE PROPONEN METAS QUE BUSCAN LA ADOPCIÓN DE UN PROCESO TRANSVERSAL PERMANENTE DE INTERACCIÓN ENTRE SERVIDORES PÚBLICOS —ENTIDADES— CIUDADANOS Y LOS ACTORES INTERESADOS EN LA GESTIÓN DE LOS PRIMEROS Y_x000a_SUS RESULTADOS. ASÍ MISMO, BUSCA LA TRANSPARENCIA DE LA GESTIÓN DE LA ADMINISTRACIÓN PÚBLICA PARA LOGRAR LA ADOPCIÓN DE LOS PRINCIPIOS DE BUEN GOBIERNO. "/>
    <s v="NO APLICA"/>
    <s v="DISEÑAR METODOLOGÍA DE PARTICIPACIÓN EN LOS ESPACIOS DE RENDICIÓN DE CUENTAS "/>
    <s v="* EFECTUAR LA PUBLICIDAD SOBRE LA METODOLOGÍA DE PARTICIPACIÓN EN LOS ESPACIOS DE RENDICIÓN DE CUENTAS DEFINIDOS_x000a_* DISEÑAR LA METODOLOGÍA DE DIÁLOGO PARA CADA EVENTO DE RENDICIÓN DE CUENTAS QUE GARANTICE LA INTERVENCIÓN DE CIUDADANOS Y GRUPOS DE INTERÉS CON SU EVALUACIÓN Y PROPUESTAS A LAS MEJORAS DE LA GESTIÓN._x000a_DISEÑAR LA METODOLOGÍA DE DIÁLOGO LAS ACTIVIDADES DE RENDICIÓN DE CUENTAS, GARANTIZANDO MOMENTOS DE INTERVENCIÓN DE CIUDADANOS Y GRUPOS DE INTERÉS CON SU EVALUACIÓN Y PROPUESTAS"/>
    <d v="2020-02-03T00:00:00"/>
    <d v="2020-07-31T00:00:00"/>
    <m/>
    <m/>
    <m/>
    <m/>
    <s v="TALLER DE CONSTRUCCIÓN DE METODOLOGÍA_x000a_"/>
    <s v="BORRADOR DEL DOCUMENTO"/>
    <s v="DOCUMENTO PRESENTADO PARA APROBACIÓN"/>
    <m/>
    <n v="1"/>
    <n v="1"/>
    <n v="1"/>
    <m/>
    <n v="0.7"/>
    <n v="1"/>
    <m/>
    <m/>
    <m/>
    <m/>
    <m/>
    <m/>
    <n v="2.6246719160104987E-3"/>
    <n v="5.2493438320209973E-3"/>
    <n v="7.874015748031496E-3"/>
    <n v="7.874015748031496E-3"/>
    <n v="2.6246719160104987E-3"/>
    <n v="1.8372703412073488E-3"/>
    <n v="4.4619422572178477E-3"/>
    <n v="4.4619422572178477E-3"/>
    <n v="4.4619422572178477E-3"/>
    <n v="0.7"/>
    <n v="0.85"/>
    <n v="0.56666666666666665"/>
    <n v="0.56666666666666665"/>
  </r>
  <r>
    <s v="INFORMACIÓN_Y_COMUNICACIÓN"/>
    <s v="TRANSPARENCIA, ACCESO A LA INFORMACIÓN PÚBLICA Y LUCHA CONTRA LA CORRUPCIÓN"/>
    <s v="5. FORTALECER LA GESTIÓN ADMINISTRATIVA INCORPORANDO NUEVAS Y MEJORES PRÁCTICAS QUE PERMITAN GENERAR EFICIENCIA EN EL DESARROLLO DE LAS FUNCIONES INSTITUCIONALES"/>
    <s v="ESTRATÉGICO"/>
    <x v="14"/>
    <s v="PLAN ANTICORRUPCIÓN Y DE ATENCIÓN AL CIUDADANO"/>
    <s v="PLAN DE PARTICIPACIÓN CIUDADANA"/>
    <s v="NO APLICA"/>
    <s v="LAS DOS SEDES"/>
    <s v="ASESOR JURÍDICO EXTERNO"/>
    <s v="PAAC - COMPONENTE 5: TRANSPARENCIA Y ACCESO DE LA INFORMACIÓN"/>
    <s v="5.2. LINEAMIENTOS DE TRANSPARENCIA PASIVA"/>
    <n v="98"/>
    <s v="NO"/>
    <s v="NO"/>
    <s v="GESTIÓN JURÍDICA"/>
    <n v="1"/>
    <s v="ACTUALIZAR RESOLUCIÓN DE COSTOS DE REPRODUCCIÓN DE INFORMACIÓN  AJUSTANDO EL VALOR POR CADA COPIA, NÚMERO DE COPIAS GRATUITAS E INFORMACIÓN DIGITAL"/>
    <n v="1"/>
    <s v="ACTUALIZAR RESOLUCIÓN DE COSTOS DE REPRODUCCIÓN DE INFORMACIÓN "/>
    <s v="ELABORACIÓN, APROBACIÓN PUBLICACIÓN DE LA RESOLUCIÓN"/>
    <d v="2020-02-01T00:00:00"/>
    <d v="2020-02-28T00:00:00"/>
    <n v="0"/>
    <n v="0"/>
    <n v="0"/>
    <n v="0"/>
    <s v="RESOLUCIÓN ACTUALIZADA, APROBADA Y PUBLICADA"/>
    <m/>
    <m/>
    <m/>
    <n v="1"/>
    <m/>
    <m/>
    <m/>
    <n v="0.7"/>
    <m/>
    <m/>
    <m/>
    <m/>
    <m/>
    <m/>
    <m/>
    <n v="7.874015748031496E-3"/>
    <n v="7.874015748031496E-3"/>
    <n v="7.874015748031496E-3"/>
    <n v="7.874015748031496E-3"/>
    <n v="7.874015748031496E-3"/>
    <n v="5.5118110236220472E-3"/>
    <n v="5.5118110236220472E-3"/>
    <n v="5.5118110236220472E-3"/>
    <n v="5.5118110236220472E-3"/>
    <n v="0.7"/>
    <n v="0.7"/>
    <n v="0.7"/>
    <n v="0.7"/>
  </r>
  <r>
    <s v="DIRECCIONAMIENTO_ESTRATÉGICO_Y_PLANEACIÓN"/>
    <s v="PLANEACIÓN INSTITUCIONAL"/>
    <s v="5. FORTALECER LA GESTIÓN ADMINISTRATIVA INCORPORANDO NUEVAS Y MEJORES PRÁCTICAS QUE PERMITAN GENERAR EFICIENCIA EN EL DESARROLLO DE LAS FUNCIONES INSTITUCIONALES"/>
    <s v="ESTRATÉGICO"/>
    <x v="15"/>
    <s v="PLAN ANTICORRUPCIÓN Y DE ATENCIÓN AL CIUDADANO"/>
    <s v="NO APLICA"/>
    <s v="PLAN DE MEJORA AUTOEVALUACIÓN"/>
    <s v="LAS DOS SEDES"/>
    <s v="COORDINADOR(A) GRUPO DE PLANEACIÓN"/>
    <s v="PAAC - COMPONENTE 4: ATENCIÓN AL CIUDADANO"/>
    <s v="4.5 RELACIÓN CON EL CIUDADANO"/>
    <n v="99"/>
    <s v="NO"/>
    <s v="NO"/>
    <s v="PLAN DE MEJORA  APROBADOAPM-1_2019"/>
    <n v="1"/>
    <s v="SE PROGRAMA DE ACUERDO A LOS RESULTADOS Y CALIFICACIÓN RESULTANTES DEL DILIGENCIAMIENTO DE LOS AUTODIAGNÓSTICOS DE LAS POLÍTICAS DE 2.1 &quot;DIRECCIONAMIENTO Y PLANEACIÓN&quot;, 2.2 &quot;PLAN ANTICORRUPCIÓN&quot; 3.6 &quot;PARTICIPACIÓN CIUDADANA&quot; Y 3.7 &quot;RENDICIÓN DE CUENTAS&quot; , 3.4 &quot;SERVICIO AL CIUDADANO&quot; Y 4 &quot;SEGUIMIENTO Y EVALUACIÓN DEL DESEMPEÑO INSTITUCIONAL&quot;"/>
    <s v="NO APLICA"/>
    <s v="DOCUMENTO FINAL DE CARACTERIZACIÓN ELABORADO, PUBLICADO Y SOCIALIZADO"/>
    <s v="1. PRESENTAR A LA CIUDADANÍA PARA SUS SUGERENCIAS Y OBSERVACIONES LA PROPUESTA DE CARACTERIZACIÓN DE USUARIOS _x000a_2. APROBAR EL DOCUMENTO FINAL DE CARECTERIZACIÓN _x000a_2. PUBLICAR Y SOCIALIZAR EL DOCUMENTO DE CARACTERIZACIÓN DE USUARIOS ACTUALIZADO Y APROBADO "/>
    <d v="2020-01-15T00:00:00"/>
    <d v="2020-09-01T00:00:00"/>
    <s v="VER CELDA Z89"/>
    <n v="0"/>
    <n v="0"/>
    <s v="VER CELDA AB89"/>
    <m/>
    <s v="3. DESPLIEGUE DE LA ACTIVIDAD_x000a__x000a_No es un entregable"/>
    <s v="APROBAR Y PUBLICAR EL DOCUMENTO FINAL DE CARACTERIZACIÓN "/>
    <m/>
    <m/>
    <n v="1"/>
    <n v="1"/>
    <m/>
    <m/>
    <n v="1"/>
    <m/>
    <m/>
    <m/>
    <m/>
    <m/>
    <m/>
    <n v="0"/>
    <n v="3.937007874015748E-3"/>
    <n v="7.874015748031496E-3"/>
    <n v="7.874015748031496E-3"/>
    <n v="3.937007874015748E-3"/>
    <n v="0"/>
    <n v="3.937007874015748E-3"/>
    <n v="3.937007874015748E-3"/>
    <n v="3.937007874015748E-3"/>
    <s v=""/>
    <n v="1"/>
    <n v="0.5"/>
    <n v="0.5"/>
  </r>
  <r>
    <s v="DIRECCIONAMIENTO_ESTRATÉGICO_Y_PLANEACIÓN"/>
    <s v="DIRECCIONAMIENTO Y PLANEACIÓN"/>
    <s v="5. FORTALECER LA GESTIÓN ADMINISTRATIVA INCORPORANDO NUEVAS Y MEJORES PRÁCTICAS QUE PERMITAN GENERAR EFICIENCIA EN EL DESARROLLO DE LAS FUNCIONES INSTITUCIONALES"/>
    <s v="ESTRATÉGICO"/>
    <x v="15"/>
    <s v="PLAN ANTICORRUPCIÓN Y DE ATENCIÓN AL CIUDADANO"/>
    <s v="NO APLICA"/>
    <s v="NO APLICA"/>
    <s v="LAS DOS SEDES"/>
    <s v="COORDINADOR(A) GRUPO DE PLANEACIÓN"/>
    <s v="PAAC - COMPONENTE 6: INICIATIVAS ADICIONALES"/>
    <s v="6.1 INICIATIVAS ADICIONALES"/>
    <n v="100"/>
    <s v="NO"/>
    <s v="NO"/>
    <s v="PLAN DE MEJORA  APROBADOAPM-1_2019"/>
    <n v="1"/>
    <s v="SE PROGRAMA DE ACUERDO A LOS RESULTADOS Y CALIFICACIÓN RESULTANTES DEL DILIGENCIAMIENTO DE LOS AUTODIAGNÓSTICOS DE LAS POLÍTICAS DE 2.1 &quot;DIRECCIONAMIENTO Y PLANEACIÓN&quot;, 2.2 &quot;PLAN ANTICORRUPCIÓN&quot; 3.6 &quot;PARTICIPACIÓN CIUDADANA&quot; Y 3.7 &quot;RENDICIÓN DE CUENTAS&quot; , 3.4 &quot;SERVICIO AL CIUDADANO&quot; Y 4 &quot;SEGUIMIENTO Y EVALUACIÓN DEL DESEMPEÑO INSTITUCIONAL&quot;"/>
    <s v="NO APLICA"/>
    <s v=" METODOLOGÍA DE AUTOEVALUACIÓN PARA LOS PLANES A CARGO DEL GRUPO DE PLANEACIÓN"/>
    <s v="DISEÑO DE LA METODOLOGÍA DE INCORPORACIÓN DE AUTOEVALUACIÓN EN LA PLANEACIÓN INSTITUCIONAL ( ACCIÓN Y ADQUISICIONES)"/>
    <d v="2020-02-03T00:00:00"/>
    <d v="2020-07-31T00:00:00"/>
    <s v="VER CELDA Z89"/>
    <n v="0"/>
    <n v="0"/>
    <s v="VER CELDA AB89"/>
    <s v="TALLER DE CONSTRUCCIÓN DE METODOLOGÍA"/>
    <s v="BORRADOR DEL DOCUMENTO"/>
    <s v="DOCUMENTO PRESENTADO PARA APROBACIÓN - -GUÍA"/>
    <m/>
    <n v="1"/>
    <n v="1"/>
    <n v="1"/>
    <m/>
    <m/>
    <n v="1"/>
    <m/>
    <m/>
    <m/>
    <m/>
    <m/>
    <m/>
    <n v="2.6246719160104987E-3"/>
    <n v="5.2493438320209973E-3"/>
    <n v="7.874015748031496E-3"/>
    <n v="7.874015748031496E-3"/>
    <n v="2.6246719160104987E-3"/>
    <n v="0"/>
    <n v="2.6246719160104987E-3"/>
    <n v="2.6246719160104987E-3"/>
    <n v="2.6246719160104987E-3"/>
    <n v="0"/>
    <n v="0.5"/>
    <n v="0.33333333333333331"/>
    <n v="0.33333333333333331"/>
  </r>
  <r>
    <s v="DIRECCIONAMIENTO_ESTRATÉGICO_Y_PLANEACIÓN"/>
    <s v="DIRECCIONAMIENTO Y PLANEACIÓN"/>
    <s v="5. FORTALECER LA GESTIÓN ADMINISTRATIVA INCORPORANDO NUEVAS Y MEJORES PRÁCTICAS QUE PERMITAN GENERAR EFICIENCIA EN EL DESARROLLO DE LAS FUNCIONES INSTITUCIONALES"/>
    <s v="ESTRATÉGICO"/>
    <x v="15"/>
    <s v="PLAN ANTICORRUPCIÓN Y DE ATENCIÓN AL CIUDADANO"/>
    <s v="NO APLICA"/>
    <s v="NO APLICA"/>
    <s v="LAS DOS SEDES"/>
    <s v="COORDINADOR(A) GRUPO DE PLANEACIÓN"/>
    <s v="PAAC - COMPONENTE 3: RENDICIÓN DE CUENTAS"/>
    <s v="3.3 RESPONSABILIDAD"/>
    <n v="101"/>
    <s v="NO"/>
    <s v="NO"/>
    <s v="RENDICIÓN DE CUENTAS"/>
    <n v="1"/>
    <s v="FOMENTAR LA INTERACCIÓN ENTRE EL INSTITUTO Y LA CIUDADANÍA "/>
    <n v="1"/>
    <s v="REALIZAR ACCIÓN PEDAGOGICA AL INTERIOR DE LA ENTIDAD SOBRE RENDICIÓN DE CUENTAS "/>
    <s v="1, DISEÑAR LA ACTIVIDAD_x000a_2, ESTABLECER PARTICIPANTES_x000a_3, DESPLIEGUE DE LA ACTIVIDAD_x000a_4, ANÁLISIS DE LA ACTIVIDAD_x000a_"/>
    <d v="2020-02-03T00:00:00"/>
    <d v="2020-06-30T00:00:00"/>
    <m/>
    <m/>
    <m/>
    <m/>
    <s v="1, DISEÑAR LA ACTIVIDAD"/>
    <s v="2, ESTABLECER PARTICIPANTES_x000a_3, DESPLIEGUE DE LA ACTIVIDAD_x000a_4, ANÁLISIS DE LA ACTIVIDAD"/>
    <m/>
    <m/>
    <n v="1"/>
    <n v="3"/>
    <m/>
    <m/>
    <n v="1"/>
    <n v="3"/>
    <m/>
    <m/>
    <m/>
    <m/>
    <m/>
    <m/>
    <n v="3.937007874015748E-3"/>
    <n v="7.874015748031496E-3"/>
    <n v="7.874015748031496E-3"/>
    <n v="7.874015748031496E-3"/>
    <n v="3.937007874015748E-3"/>
    <n v="3.937007874015748E-3"/>
    <n v="7.874015748031496E-3"/>
    <n v="7.874015748031496E-3"/>
    <n v="7.874015748031496E-3"/>
    <n v="1"/>
    <n v="1"/>
    <n v="1"/>
    <n v="1"/>
  </r>
  <r>
    <s v="INFORMACIÓN_Y_COMUNICACIÓN"/>
    <s v="TRANSPARENCIA, ACCESO A LA INFORMACIÓN PÚBLICA Y LUCHA CONTRA LA CORRUPCIÓN"/>
    <s v="5. FORTALECER LA GESTIÓN ADMINISTRATIVA INCORPORANDO NUEVAS Y MEJORES PRÁCTICAS QUE PERMITAN GENERAR EFICIENCIA EN EL DESARROLLO DE LAS FUNCIONES INSTITUCIONALES"/>
    <s v="TRANSVERSAL"/>
    <x v="16"/>
    <s v="PLAN ANTICORRUPCIÓN Y DE ATENCIÓN AL CIUDADANO"/>
    <s v="PLAN DE PARTICIPACIÓN CIUDADANA"/>
    <s v="NO APLICA"/>
    <s v="LAS DOS SEDES"/>
    <s v="COORDINADOR(A) GRUPO DE PLANEACIÓN"/>
    <s v="PAAC - COMPONENTE 4: ATENCIÓN AL CIUDADANO"/>
    <s v="4.5 RELACIÓN CON EL CIUDADANO"/>
    <n v="102"/>
    <s v="NO"/>
    <s v="NO"/>
    <s v="PARTICIPACIÓN CIUDADANA "/>
    <n v="8"/>
    <s v="MOTIVACIÓN CONSTANTE  A LOS SERVIDORES Y COLABORADORES DE LOS DEBERES Y DERECHOS  FRENTE AL CIUDADANO POR MEDIO DE LAS CÁPSULAS DE SERVICIO AL CIUDADANO. "/>
    <n v="10"/>
    <s v="PUBLICAR CÁPSULAS DE SERVICIO AL CIUDADANO "/>
    <s v="ELABORACIÓN Y PRESENTACIÓN DEL CRONOGRAMA CON LOS TEMAS PARA PUBLICAR CADA MES._x000a_CONTROL Y REGISTRO DE LAS PUBLICACIONES _x000a_UNA VEZ POR MES SEGÚN  LO ESTABLEZCA COMUNICACIONES "/>
    <d v="2020-02-01T00:00:00"/>
    <d v="2020-11-30T00:00:00"/>
    <n v="0"/>
    <n v="0"/>
    <n v="0"/>
    <n v="0"/>
    <s v="_x000a_ CRONOGRAMA _x000a_2 CÁPSULAS  01/03/2020"/>
    <s v="_x000a__x000a_2 CÁPSULAS_x000a_06/30/2020"/>
    <s v="_x000a__x000a_2CÁPSULAS_x000a_09/30/2020 "/>
    <s v="_x000a_2 CÁPSULAS_x000a_12/30/2020 "/>
    <n v="1"/>
    <n v="2"/>
    <n v="2"/>
    <n v="2"/>
    <n v="1"/>
    <n v="2"/>
    <m/>
    <m/>
    <m/>
    <m/>
    <m/>
    <m/>
    <n v="1.968503937007874E-3"/>
    <n v="3.937007874015748E-3"/>
    <n v="5.905511811023622E-3"/>
    <n v="7.874015748031496E-3"/>
    <n v="1.968503937007874E-3"/>
    <n v="1.968503937007874E-3"/>
    <n v="3.937007874015748E-3"/>
    <n v="3.5433070866141732E-3"/>
    <n v="3.3745781777277839E-3"/>
    <n v="1"/>
    <n v="1"/>
    <n v="0.6"/>
    <n v="0.42857142857142855"/>
  </r>
  <r>
    <s v="INFORMACIÓN_Y_COMUNICACIÓN"/>
    <s v="TRANSPARENCIA, ACCESO A LA INFORMACIÓN PÚBLICA Y LUCHA CONTRA LA CORRUPCIÓN"/>
    <s v="5. FORTALECER LA GESTIÓN ADMINISTRATIVA INCORPORANDO NUEVAS Y MEJORES PRÁCTICAS QUE PERMITAN GENERAR EFICIENCIA EN EL DESARROLLO DE LAS FUNCIONES INSTITUCIONALES"/>
    <s v="TRANSVERSAL"/>
    <x v="16"/>
    <s v="PLAN ANTICORRUPCIÓN Y DE ATENCIÓN AL CIUDADANO"/>
    <s v="PLAN DE PARTICIPACIÓN CIUDADANA"/>
    <s v="NO APLICA"/>
    <s v="LAS DOS SEDES"/>
    <s v="COORDINADOR(A) GRUPO DE PLANEACIÓN"/>
    <s v="PAAC - COMPONENTE 4: ATENCIÓN AL CIUDADANO"/>
    <s v="4.3 TALENTO HUMANO"/>
    <n v="103"/>
    <s v="NO"/>
    <s v="NO"/>
    <s v="PARTICIPACIÓN CIUDADANA "/>
    <n v="8"/>
    <s v="CUALIFICAR  A LOS SERVIDORES PÚBLICOS Y COLABORADORES   EN LA ATENCIÓN  A PERSONAS SORDAS  EN NUESTRA EN EL INSTITUTO CARO Y CUERVO "/>
    <n v="10"/>
    <s v="REALIZAR VIDEOS DE ENSEÑANZA  EN LENGUA DE SEÑAS UNA O DOS PALABRAS POR VIDEO. "/>
    <s v="1.ENTREGA DE VIDEOS PARAV EDITAR A COMUNICACIONES_x000a_UNA VEZ POR MES SEGÚN  LO ESTABLEZCA COMUNICACIONES "/>
    <d v="2020-02-01T00:00:00"/>
    <d v="2020-11-30T00:00:00"/>
    <n v="0"/>
    <n v="0"/>
    <n v="0"/>
    <n v="0"/>
    <s v="ENTREGA  DE LOS 2 VIDEOS   "/>
    <s v="ENTREGA  DE LOS 2 VIDEOS"/>
    <s v="ENTREGA  DE LOS 2 VIDEOS  "/>
    <s v="ENTREGA  DE LOS 2 VIDEOS "/>
    <n v="2"/>
    <n v="2"/>
    <n v="2"/>
    <n v="2"/>
    <n v="2"/>
    <n v="2"/>
    <m/>
    <m/>
    <m/>
    <m/>
    <m/>
    <m/>
    <n v="1.968503937007874E-3"/>
    <n v="3.937007874015748E-3"/>
    <n v="5.905511811023622E-3"/>
    <n v="7.874015748031496E-3"/>
    <n v="1.968503937007874E-3"/>
    <n v="1.968503937007874E-3"/>
    <n v="3.937007874015748E-3"/>
    <n v="3.937007874015748E-3"/>
    <n v="3.937007874015748E-3"/>
    <n v="1"/>
    <n v="1"/>
    <n v="0.66666666666666663"/>
    <n v="0.5"/>
  </r>
  <r>
    <s v="INFORMACIÓN_Y_COMUNICACIÓN"/>
    <s v="TRANSPARENCIA, ACCESO A LA INFORMACIÓN PÚBLICA Y LUCHA CONTRA LA CORRUPCIÓN"/>
    <s v="5. FORTALECER LA GESTIÓN ADMINISTRATIVA INCORPORANDO NUEVAS Y MEJORES PRÁCTICAS QUE PERMITAN GENERAR EFICIENCIA EN EL DESARROLLO DE LAS FUNCIONES INSTITUCIONALES"/>
    <s v="TRANSVERSAL"/>
    <x v="16"/>
    <s v="PLAN ANTICORRUPCIÓN Y DE ATENCIÓN AL CIUDADANO"/>
    <s v="NO APLICA"/>
    <s v="NO APLICA"/>
    <s v="CASA CUERVO URISARRI"/>
    <s v="COORDINADOR(A) GRUPO DE PLANEACIÓN"/>
    <s v="PAAC - COMPONENTE 4: ATENCIÓN AL CIUDADANO"/>
    <s v="4.2. FORTALECIMIENTO DE LOS CANALES DE ATENCIÓN"/>
    <n v="104"/>
    <s v="NO"/>
    <s v="NO"/>
    <s v="PLAN ANTICORRUPCIÓN, ATENCIÓN Y PARTICIPACIÓN CIUDADANA"/>
    <n v="24"/>
    <s v="ARTÍCULO 76 LEY 1474 DE 2011                        FORTALECER LOS MECANISMOS DE PREVENCIÓN, INVESTIGACIÓN Y SANCIÓN DE ACTOS DE CORRUPCIÓN Y LA EFECTIVIDAD DEL CONTROL DE LA GESTIÓN PÚBLICA.&quot; OFICINA DE QUEJAS, SUGERENCIAS Y RECLAMOS"/>
    <n v="24"/>
    <s v="REALIZAR SEGUIMIENTO , CONTROL  Y  ALARMAS TEMPRANAS  A  PETICIONES, QUEJAS  Y RECLAMOS CADA 15 DÍAS A EXCEPCIÓN DEL VENCIMIENTO A LAS PETICIONES DE TRES DÍAS HÁBILES. "/>
    <s v="REALIZAR CADA 15 DÍAS  SEGUIMIENTOS DE ALARMAS TEMPRANAS A EXCEPCIÓN  DE LAS PETICIONES CON VENCIMIENTO DE TRES DÍAS HÁBILES Y LAS DE ATENCIÓN A PERSONAS VULNERABLES. "/>
    <d v="2020-01-01T00:00:00"/>
    <d v="2020-12-29T00:00:00"/>
    <n v="0"/>
    <n v="0"/>
    <n v="0"/>
    <n v="0"/>
    <s v="ENERO_x000a_15/01/2020_x000a_29/01/2020_x000a_FEBRERO_x000a_12/02/2020_x000a_26/02/2020_x000a_MARZO_x000a_11/03/2020_x000a_25/03/2020_x000a_"/>
    <s v="ABRIL_x000a_08/042020_x000a_22/04/2020_x000a_MAYO_x000a_06/05/2020_x000a_20/05/2020_x000a_JUNIO_x000a_10/06/2020_x000a_24/06/2020_x000a_"/>
    <s v="JULIO_x000a_15/07/2020_x000a_29/07/2020_x000a_AGOSTO_x000a_12/08/2020_x000a_26/08/2020_x000a_SEPTIEMBRE_x000a_11/09/2020_x000a_23/09/2020_x000a_"/>
    <s v="OCTUBRE_x000a_14/102020_x000a_28/10/2020_x000a_NOVIEMBRE_x000a_11/11/2020_x000a_25/11/2020_x000a_DICIEMBRE_x000a_9/12/2020_x000a_23/12/2020_x000a_"/>
    <n v="6"/>
    <n v="6"/>
    <n v="6"/>
    <n v="6"/>
    <n v="6"/>
    <n v="6"/>
    <m/>
    <m/>
    <m/>
    <m/>
    <m/>
    <m/>
    <n v="1.968503937007874E-3"/>
    <n v="3.937007874015748E-3"/>
    <n v="5.905511811023622E-3"/>
    <n v="7.874015748031496E-3"/>
    <n v="1.968503937007874E-3"/>
    <n v="1.968503937007874E-3"/>
    <n v="3.937007874015748E-3"/>
    <n v="3.937007874015748E-3"/>
    <n v="3.937007874015748E-3"/>
    <n v="1"/>
    <n v="1"/>
    <n v="0.66666666666666663"/>
    <n v="0.5"/>
  </r>
  <r>
    <s v="INFORMACIÓN_Y_COMUNICACIÓN"/>
    <s v="TRANSPARENCIA, ACCESO A LA INFORMACIÓN PÚBLICA Y LUCHA CONTRA LA CORRUPCIÓN"/>
    <s v="5. FORTALECER LA GESTIÓN ADMINISTRATIVA INCORPORANDO NUEVAS Y MEJORES PRÁCTICAS QUE PERMITAN GENERAR EFICIENCIA EN EL DESARROLLO DE LAS FUNCIONES INSTITUCIONALES"/>
    <s v="TRANSVERSAL"/>
    <x v="16"/>
    <s v="PLAN ANTICORRUPCIÓN Y DE ATENCIÓN AL CIUDADANO"/>
    <s v="NO APLICA"/>
    <s v="NO APLICA"/>
    <s v="LAS DOS SEDES"/>
    <s v="COORDINADOR(A) GRUPO DE PLANEACIÓN"/>
    <s v="PAAC - COMPONENTE 4: ATENCIÓN AL CIUDADANO"/>
    <s v="4.1 ESTRUCTURA ADMINISTRATIVA Y DIRECCIONAMIENTO ESTRATÉGICO"/>
    <n v="105"/>
    <s v="NO"/>
    <s v="NO"/>
    <s v="PLAN ANTICORRUPCIÓN, ATENCIÓN Y PARTICIPACIÓN CIUDADANA"/>
    <n v="1"/>
    <s v="LA META PROPUESTA BUSCA  IMPLEMENTAR INSTRUMENTOS QUE CONFORMEN LA POLÍTICA DE SERVICIO AL CIUDADANO PARA GARANTIZAR EL ACCESO DE LOS CIUDADANOS A LOS TRÁMITES Y SERVICIOS DE LA ADMINISTRACIÓN PÚBLICA CONFORME A LOS PRINCIPIOS DE INFORMACIÓN COMPLETA, CLARA, CONSISTENTE, CON ALTOS NIVELES DE CALIDAD, OPORTUNIDAD EN EL SERVICIO Y AJUSTE A LAS NECESIDADES, REALIDADES Y EXPECTATIVAS DEL CIUDADANO."/>
    <n v="4"/>
    <s v="DISEÑAR  DOCUMENTO DE PROTOCOLO DE SERVICIO  PARA LA OFERTA INSTITUCIONAL ACTUALIZADO Y SOCIALIZADO  PARA LOGRA ARTICULACIÓN DE LOS PUNTOS DE ATENCIÓN BAJO LOS LINEAMIENTOS DEL PROGRAMA NACIONAL DE SERVICIO AL CIUDADANO"/>
    <s v="ELABORAR EL DOCUMENTO DE PROTOCOLOS DE SERVICIO PARA LA OFERTA INSTITUCIONAL_x000a_SOCIALIZAR EL DOCUMENTO A LAS DIFERENTES ÁREAS DE SERVICIO"/>
    <d v="2020-01-01T00:00:00"/>
    <d v="2020-12-18T00:00:00"/>
    <n v="0"/>
    <n v="0"/>
    <n v="0"/>
    <n v="0"/>
    <m/>
    <m/>
    <s v="ELABORACIÓN DEL DOCUMENTO DE PROTOCOLO DE SERVICIO"/>
    <s v="SOCIALIZACIÓN DEL DOCUMENTOS A LÁS ÁREAS MISIONALES"/>
    <m/>
    <m/>
    <n v="1"/>
    <n v="1"/>
    <m/>
    <m/>
    <m/>
    <m/>
    <m/>
    <m/>
    <m/>
    <m/>
    <n v="0"/>
    <n v="0"/>
    <n v="3.937007874015748E-3"/>
    <n v="7.874015748031496E-3"/>
    <n v="3.937007874015748E-3"/>
    <n v="0"/>
    <n v="0"/>
    <n v="0"/>
    <n v="0"/>
    <s v=""/>
    <s v=""/>
    <n v="0"/>
    <n v="0"/>
  </r>
  <r>
    <s v="INFORMACIÓN_Y_COMUNICACIÓN"/>
    <s v="TRANSPARENCIA, ACCESO A LA INFORMACIÓN PÚBLICA Y LUCHA CONTRA LA CORRUPCIÓN"/>
    <s v="5. FORTALECER LA GESTIÓN ADMINISTRATIVA INCORPORANDO NUEVAS Y MEJORES PRÁCTICAS QUE PERMITAN GENERAR EFICIENCIA EN EL DESARROLLO DE LAS FUNCIONES INSTITUCIONALES"/>
    <s v="TRANSVERSAL"/>
    <x v="16"/>
    <s v="PLAN ANTICORRUPCIÓN Y DE ATENCIÓN AL CIUDADANO"/>
    <s v="NO APLICA"/>
    <s v="NO APLICA"/>
    <s v="LAS DOS SEDES"/>
    <s v="COORDINADOR(A) GRUPO DE PLANEACIÓN"/>
    <s v="PAAC - COMPONENTE 4: ATENCIÓN AL CIUDADANO"/>
    <s v="4.4 NORMATIVO Y PROCEDIMENTAL"/>
    <n v="106"/>
    <s v="NO"/>
    <s v="NO"/>
    <s v="PLAN ANTICORRUPCIÓN, ATENCIÓN Y PARTICIPACIÓN CIUDADANA"/>
    <n v="1"/>
    <s v="ESTA META BUSCA IMPLEMENTAR INSTRUMENTOS QUE GARANTICEN EL ACCESO DE LOS CIUDADANOS A LOS TRÁMITES Y SERVICIOS DE LA ADMINISTRACIÓN PÚBLICA CONFORME A LOS PRINCIPIOS DE INFORMACIÓN COMPLETA, CLARA, CONSISTENTE, CON ALTOS NIVELES DE CALIDAD, OPORTUNIDAD EN EL SERVICIO Y AJUSTE A LAS NECESIDADES, REALIDADES Y EXPECTATIVAS DEL CIUDADANO."/>
    <n v="0"/>
    <s v="DISEÑAR DOCUMENTO DE LINEAMIENTOS PARA HACER MÁS EFICAZ LA ATENCIÓN POR EL CANAL DE CORREO ELECTRÓNICO"/>
    <s v="ELABORAR EL DOCUMENTO DE LINEAMIENTOS DE RESPUESTA A TRAVES DEL CORREO ELECTRÓNICO _x000a_"/>
    <d v="2020-01-01T00:00:00"/>
    <d v="2020-09-30T00:00:00"/>
    <n v="0"/>
    <n v="0"/>
    <n v="0"/>
    <n v="0"/>
    <m/>
    <s v="ELABORACIÓN DEL DOCUMENTO DE LINEAMIENTO DE RESPUESTA"/>
    <s v="SOCIALIZACIÓN DEL DOCUMENTO DE LINEAMIENTOS DE RESPUESTA A CORREOS ELECTRÓNICOS "/>
    <m/>
    <m/>
    <n v="1"/>
    <n v="1"/>
    <m/>
    <m/>
    <n v="0.85"/>
    <m/>
    <m/>
    <m/>
    <m/>
    <m/>
    <m/>
    <n v="0"/>
    <n v="3.937007874015748E-3"/>
    <n v="7.874015748031496E-3"/>
    <n v="7.874015748031496E-3"/>
    <n v="3.937007874015748E-3"/>
    <n v="0"/>
    <n v="3.3464566929133858E-3"/>
    <n v="3.3464566929133858E-3"/>
    <n v="3.3464566929133858E-3"/>
    <s v=""/>
    <n v="0.85"/>
    <n v="0.42499999999999999"/>
    <n v="0.42499999999999999"/>
  </r>
  <r>
    <s v="GESTIÓN_DEL_CONOCIMIENTO_Y_LA_INNOVACIÓN"/>
    <s v="GESTIÓN DEL CONOCIMIENTO Y LA INNOVACIÓN"/>
    <s v="5. FORTALECER LA GESTIÓN ADMINISTRATIVA INCORPORANDO NUEVAS Y MEJORES PRÁCTICAS QUE PERMITAN GENERAR EFICIENCIA EN EL DESARROLLO DE LAS FUNCIONES INSTITUCIONALES"/>
    <s v="TRANSVERSAL"/>
    <x v="16"/>
    <s v="PLAN ANTICORRUPCIÓN Y DE ATENCIÓN AL CIUDADANO"/>
    <s v="PLAN DE PARTICIPACIÓN CIUDADANA"/>
    <s v="NO APLICA"/>
    <s v="LAS DOS SEDES"/>
    <s v="COORDINADOR(A) GRUPO DE PLANEACIÓN"/>
    <s v="PAAC - COMPONENTE 4: ATENCIÓN AL CIUDADANO"/>
    <s v="4.4 NORMATIVO Y PROCEDIMENTAL"/>
    <n v="107"/>
    <s v="NO"/>
    <s v="NO"/>
    <s v="PLAN ANTICORRUPCIÓN, ATENCIÓN Y PARTICIPACIÓN CIUDADANA"/>
    <n v="1"/>
    <s v="SE DEBE REALIZAR LA ACTUALIZACIÓN DEL PROCEDIMEINRO DE GESTION DE PETICIONES, QUEJAS, RECLAMOS, SUGERENCIAS Y DENUCNUAS DE ACUERDO A LA NORMATIVIDAD VIGENTE Y A LOS INSTRUMENTOS DE CONTROL Y SEGUIMIENTO A LAS PETICIONES  ESTABLECIDOS INSTITUCIONALMENTE "/>
    <n v="1"/>
    <s v="ACTUALIZAR EL PROCEDIMIENTO DE SERVICIO AL CIUDADANO: GESTIÓN DE PETICIONES, QUEJAS, RECLAMOS, SUGERENCIAS Y DENUNCIAS   DE ACUERDO CON LA NORMATIVIDAD VIGENTE"/>
    <s v="1. REVISION NORMATIVA_x000a_2. CONSOLIDACIÓN DE INSTRUMENTOS PARA EL SEGUIMIENTO A PQRSD_x000a_3. ACTUALIZACIÓN DEL PROCEDIMIENTO_x000a_4.PRESENTACIÓN PARA SU APROBACIÓN"/>
    <d v="2020-02-01T00:00:00"/>
    <d v="2020-09-30T00:00:00"/>
    <n v="0"/>
    <n v="0"/>
    <n v="0"/>
    <n v="0"/>
    <s v="1. REVISIÓN NORMATIVA"/>
    <s v="2. CONSOLIDACIÓN DE INSTRUMENTOS PARA EL SEGUIMEINTO A PQRSD_x000a__x000a_3. ACTUALIZACIÓN DEL PROCEDIMIENTO"/>
    <s v="4.PRESENTACIÓN PARA SU APROBACIÓN"/>
    <m/>
    <n v="1"/>
    <n v="2"/>
    <n v="3"/>
    <m/>
    <n v="0.75"/>
    <n v="2"/>
    <m/>
    <m/>
    <m/>
    <m/>
    <m/>
    <m/>
    <n v="2.6246719160104987E-3"/>
    <n v="5.2493438320209973E-3"/>
    <n v="7.874015748031496E-3"/>
    <n v="7.874015748031496E-3"/>
    <n v="2.6246719160104987E-3"/>
    <n v="1.968503937007874E-3"/>
    <n v="4.8118985126859139E-3"/>
    <n v="3.6089238845144356E-3"/>
    <n v="3.6089238845144356E-3"/>
    <n v="0.75"/>
    <n v="0.91666666666666663"/>
    <n v="0.45833333333333331"/>
    <n v="0.45833333333333331"/>
  </r>
  <r>
    <s v="INFORMACIÓN_Y_COMUNICACIÓN"/>
    <s v="TRANSPARENCIA, ACCESO A LA INFORMACIÓN PÚBLICA Y LUCHA CONTRA LA CORRUPCIÓN"/>
    <s v="5. FORTALECER LA GESTIÓN ADMINISTRATIVA INCORPORANDO NUEVAS Y MEJORES PRÁCTICAS QUE PERMITAN GENERAR EFICIENCIA EN EL DESARROLLO DE LAS FUNCIONES INSTITUCIONALES"/>
    <s v="TRANSVERSAL"/>
    <x v="16"/>
    <s v="PLAN ANTICORRUPCIÓN Y DE ATENCIÓN AL CIUDADANO"/>
    <s v="NO APLICA"/>
    <s v="NO APLICA"/>
    <s v="LAS DOS SEDES"/>
    <s v="COORDINADOR(A) GRUPO DE PLANEACIÓN"/>
    <s v="PAAC - COMPONENTE 1: GESTIÓN DEL RIESGO DE CORRUPCIÓN - MAPA DE RIESGOS DE CORRUPCIÓN"/>
    <s v="4.5 RELACIÓN CON EL CIUDADANO"/>
    <n v="108"/>
    <s v="NO"/>
    <s v="NO"/>
    <s v="PLAN ANTICORRUPCIÓN, ATENCIÓN Y PARTICIPACIÓN CIUDADANA"/>
    <n v="1"/>
    <s v="ESTABLECER LOS LINEAMIENTOS Y PROTOCOLOS INSTITUCIONALES PARA LA PROMOCIÓN DEL PORTAFOLIO DE SERVICIOS DEL INSTITUTO"/>
    <s v="NO APLICA"/>
    <s v="CONSOLIDAR EL PORTAFOLIO DE SERVICIOS INSTITUCIONALES"/>
    <s v="1. RECOLECCIÓN DE INFORMACIÓN_x000a_2. PROCESAMIENTO DE INFORMACIÓN_x000a_3. DISEÑO DEL PORTAFOLIO DE SERVICIOS_x000a_4. APROBACIÓN DEL PORTAFOLIO_x000a_5. DIVULGACIÓN DEL PORTAFOIO"/>
    <d v="2020-01-15T00:00:00"/>
    <d v="2020-09-30T00:00:00"/>
    <n v="0"/>
    <n v="0"/>
    <n v="0"/>
    <n v="0"/>
    <s v="RECOLECCIÓN DE INFORMACIÓN EN EL INSTRUMENTO DISEÑADO POR SERVICIO AL CIUDADANO"/>
    <s v="2. PROCESAMIENTO DE INFORMACIÓN_x000a_3. DISEÑO DEL PORTAFOLIO DE SERVICIOS"/>
    <s v="4. APROBACIÓN DEL PORTAFOLIO_x000a_5. DIVULGACIÓN DEL PORTAFOIO"/>
    <m/>
    <n v="1"/>
    <n v="2"/>
    <n v="2"/>
    <m/>
    <n v="1"/>
    <n v="2"/>
    <m/>
    <m/>
    <m/>
    <m/>
    <m/>
    <m/>
    <n v="2.6246719160104987E-3"/>
    <n v="5.2493438320209973E-3"/>
    <n v="7.874015748031496E-3"/>
    <n v="7.874015748031496E-3"/>
    <n v="2.6246719160104987E-3"/>
    <n v="2.6246719160104987E-3"/>
    <n v="5.2493438320209973E-3"/>
    <n v="4.7244094488188976E-3"/>
    <n v="4.7244094488188976E-3"/>
    <n v="1"/>
    <n v="1"/>
    <n v="0.6"/>
    <n v="0.6"/>
  </r>
  <r>
    <s v="TALENTO_HUMANO"/>
    <s v="TALENTO HUMANO"/>
    <s v="5. FORTALECER LA GESTIÓN ADMINISTRATIVA INCORPORANDO NUEVAS Y MEJORES PRÁCTICAS QUE PERMITAN GENERAR EFICIENCIA EN EL DESARROLLO DE LAS FUNCIONES INSTITUCIONALES"/>
    <s v="TRANSVERSAL"/>
    <x v="17"/>
    <s v="PLAN INSTITUCIONAL DE CAPACITACIÓN"/>
    <s v="NO APLICA"/>
    <s v="NO APLICA"/>
    <s v="LAS DOS SEDES"/>
    <s v="COORDINADOR(A) DE TALENTO HUMANO "/>
    <s v="NO APLICA"/>
    <s v="NO APLICA"/>
    <n v="109"/>
    <s v="NO"/>
    <s v="NO"/>
    <s v="CUMPLIMIENTO PLANES TALENTO HUMANO "/>
    <n v="50"/>
    <s v="DECRETO 612 DE 2018 Y DEMÁS NORMATIVIDAD REFERIDA  AL DEBER DE ESTRUCTURAR UN PLAN INSTITUCIONAL DE CAPACITACIÓN"/>
    <s v="50"/>
    <s v="CAPACITAR FUNCIONARIOS"/>
    <s v="IDENTIFICACIÓN DE FUNCIONARIOS A CAPACITAR"/>
    <d v="2020-01-02T00:00:00"/>
    <d v="2020-12-15T00:00:00"/>
    <n v="0"/>
    <n v="127743921"/>
    <n v="0"/>
    <n v="127743921"/>
    <s v="RESOLUCIÓN Y PLAN ESTRATÉGICO DE TALENTO HUMANO"/>
    <s v="17 FUNCIONARIOS CAPACITADOS"/>
    <s v="17 FUNCIONARIOS CAPACITADOS"/>
    <s v="16 FUNCIONARIOS CAPACITADOS"/>
    <n v="1"/>
    <n v="17"/>
    <n v="17"/>
    <n v="16"/>
    <n v="0.9"/>
    <n v="17"/>
    <m/>
    <m/>
    <m/>
    <m/>
    <m/>
    <m/>
    <n v="1.968503937007874E-3"/>
    <n v="3.937007874015748E-3"/>
    <n v="5.905511811023622E-3"/>
    <n v="7.874015748031496E-3"/>
    <n v="1.968503937007874E-3"/>
    <n v="1.7716535433070866E-3"/>
    <n v="3.9151356080489932E-3"/>
    <n v="3.0202474690663663E-3"/>
    <n v="2.7636251350934074E-3"/>
    <n v="0.9"/>
    <n v="0.99444444444444424"/>
    <n v="0.51142857142857134"/>
    <n v="0.35098039215686272"/>
  </r>
  <r>
    <s v="TALENTO_HUMANO"/>
    <s v="INTEGRIDAD"/>
    <s v="5. FORTALECER LA GESTIÓN ADMINISTRATIVA INCORPORANDO NUEVAS Y MEJORES PRÁCTICAS QUE PERMITAN GENERAR EFICIENCIA EN EL DESARROLLO DE LAS FUNCIONES INSTITUCIONALES"/>
    <s v="TRANSVERSAL"/>
    <x v="17"/>
    <s v="PLAN DE INCENTIVOS INSTITUCIONALES"/>
    <s v="NO APLICA"/>
    <s v="NO APLICA"/>
    <s v="LAS DOS SEDES"/>
    <s v="COORDINADOR(A) DE TALENTO HUMANO "/>
    <s v="NO APLICA"/>
    <s v="NO APLICA"/>
    <n v="110"/>
    <s v="NO"/>
    <s v="NO"/>
    <s v="CUMPLIMIENTO PLANES TALENTO HUMANO "/>
    <n v="1"/>
    <s v="DECRETO 612 DE 2018 Y DEMÁS NORMATIVIDAD REFERIDA  AL DEBER DE ESTRUCTURAR UN PLAN INSTITUCIONAL DE CAPACITACIÓN"/>
    <n v="1"/>
    <s v="REALIZAR UNA JORNADA DE EXALTACIÓN DE FUNCIONARIOS "/>
    <s v="1)  SEGUIMIENTO A LA EVALUACIÓN DEL DESEMPEÑO _x000a_2) PROYECCCIÓNN DE ACTO ADMINISTRATIVO DE OTORGAMIENTO DE INCENTIVOS _x000a_3) ENTREGA DE INCENTIVOS EN EVENTO PÚBLICO "/>
    <d v="2020-01-02T00:00:00"/>
    <d v="2020-06-30T00:00:00"/>
    <s v="VER CELDA Z103"/>
    <n v="0"/>
    <n v="0"/>
    <s v="VER CELDA AB103"/>
    <s v="1) SEGUIMIENTO A LA EVALUACIÓN DEL DESEMPEÑO _x000a_2) ELABORACIÓN DEL PLAN DE INCENTIVOS INSTITUCIONALES _x000a_3) ADOPCIÓN MEDIANTE ACTO ADMINISTRATIVO DEL SISTEMA DE ESTIMULOS"/>
    <s v="ENTREGA DE INCENTIVOS "/>
    <m/>
    <m/>
    <n v="3"/>
    <n v="1"/>
    <m/>
    <m/>
    <n v="3"/>
    <n v="1"/>
    <m/>
    <m/>
    <m/>
    <m/>
    <m/>
    <m/>
    <n v="3.937007874015748E-3"/>
    <n v="7.874015748031496E-3"/>
    <n v="7.874015748031496E-3"/>
    <n v="7.874015748031496E-3"/>
    <n v="3.937007874015748E-3"/>
    <n v="3.937007874015748E-3"/>
    <n v="7.874015748031496E-3"/>
    <n v="7.874015748031496E-3"/>
    <n v="7.874015748031496E-3"/>
    <n v="1"/>
    <n v="1"/>
    <n v="1"/>
    <n v="1"/>
  </r>
  <r>
    <s v="TALENTO_HUMANO"/>
    <s v="TALENTO HUMANO"/>
    <s v="5. FORTALECER LA GESTIÓN ADMINISTRATIVA INCORPORANDO NUEVAS Y MEJORES PRÁCTICAS QUE PERMITAN GENERAR EFICIENCIA EN EL DESARROLLO DE LAS FUNCIONES INSTITUCIONALES"/>
    <s v="TRANSVERSAL"/>
    <x v="17"/>
    <s v="PLAN ESTRATÉGICO DE TALENTO HUMANO"/>
    <s v="NO APLICA"/>
    <s v="NO APLICA"/>
    <s v="LAS DOS SEDES"/>
    <s v="COORDINADOR(A) DE TALENTO HUMANO "/>
    <s v="NO APLICA"/>
    <s v="NO APLICA"/>
    <n v="111"/>
    <s v="NO"/>
    <s v="NO"/>
    <s v="CUMPLIMIENTO PLANES TALENTO HUMANO "/>
    <n v="1"/>
    <s v="DECRETO 612 DE 2018 Y DEMÁS NORMATIVIDAD REFERIDA  AL DEBER DE ESTRUCTURAR UN PLAN DE PREVSIÓN DEL RECURSO HUMANO"/>
    <n v="1"/>
    <s v="EJECUTAR EL PLAN DE BIENESTAR "/>
    <s v="1)TABULACIÓN DEL DIAGNÓSTICO  DE NECESIDADES CON BASE EN UN INSTRUMENTO DE RECOLECCIÓN DE INFORMACIÓN APLICADO A LOS SERVIDORES PÚBLICOS DE LA ENTIDAD_x000a_2) PROYECCIÓN DEL ACTO ADMINISTRATIVO POR EL CUAL SE APRUEBA EL PLAN DE BIENESTAR _x000a_3) PUBLICACIÓN DEL PLAN _x000a_4) CRONOGRAMA DE ACTIVIDADES _x000a_5) ELABORACIÓN DEL LOS ESTUDIOS PREVIOS _x000a_6) EJECUCIÓN DEL PLAN SEGUN PROGRAMACIÓN _x000a_7) INFORME FINAL DE ACTIVIDADES "/>
    <d v="2020-01-02T00:00:00"/>
    <d v="2020-12-15T00:00:00"/>
    <s v="VER CELDA Z103"/>
    <n v="0"/>
    <n v="0"/>
    <s v="VER CELDA AB103"/>
    <s v="1)TABULACIÓN DEL DIAGNÓSTICO  DE NECESIDADES CON BASE EN UN INSTRUMENTO DE RECOLECCIÓN DE INFORMACIÓN APLICADO A LOS SERVIDORES PÚBLICOS DE LA ENTIDAD TENIENDO EN CUENTA ACTIVIDADES: DEPORTIVOS, RECREATIVOS Y VACACIONALES, ARTÍSTICOS Y CULTURALES, PROMOCIÓN Y PREVENCIÓN DE LA SALUD, EDUCACIÓN EN ARTES Y ARTESANÍAS, PROMOCIÓN DE PROGRAMAS DE VIVIENDA, CLIMA LABORAL, CAMBIO ORGANIZACIONAL, ADAPTACIÓN LABORAL, PREPARACIÓN A LOS PREPENSIONADOS PARA EL RETIRO DEL SERVICIO, CULTURA ORGANIZACIONAL, TRABAJO EN EQUIPO, LA CAPACIDAD PROFESIONAL, EL AMBIENTE FÍSICO, MANEJO DE CONFLICTOS _x000a_2) PROYECCIÓN DEL ACTO ADMINISTRATIVO POR EL CUAL SE APRUEBA EL PLAN DE BIENESTAR _x000a_3) PUBLICACIÓN DEL PLAN EN EL ESPACIO DE TRANSPARENCIA DEL LA PAGINA WED DEL INSTITUTO _x000a_4) CRONOGRAMA DE ACTIVIDADES "/>
    <s v="1) ELABORACIÓN DEL LOS ESTUDIOS PREVIOS _x000a_2) EJECUCIÓN DEL PLAN SEGÚN PROGRAMACIÓN _x000a_3) INFORME TRIMESTRAL DE ACTIVIDADES REALIZADAS REPORTADO A CONTROL INTERNO  "/>
    <s v="1) EJECUCIÓN DEL PLAN SEGÚN PROGRAMACIÓN _x000a_2) INFORME TRIMESTRAL DE ACTIVIDADES REALIZADAS REPORTADO A CONTROL INTERNO  "/>
    <s v="1) EJECUCIÓN DEL PLAN SEGÚN PROGRAMACIÓN _x000a_2) INFORME TRIMESTRAL DE ACTIVIDADES REALIZADAS REPORTADO A CONTROL INTERNO  "/>
    <n v="3"/>
    <n v="3"/>
    <n v="2"/>
    <n v="2"/>
    <n v="3"/>
    <n v="3"/>
    <m/>
    <m/>
    <m/>
    <m/>
    <m/>
    <m/>
    <n v="1.968503937007874E-3"/>
    <n v="3.937007874015748E-3"/>
    <n v="5.905511811023622E-3"/>
    <n v="7.874015748031496E-3"/>
    <n v="1.968503937007874E-3"/>
    <n v="1.968503937007874E-3"/>
    <n v="3.937007874015748E-3"/>
    <n v="4.4291338582677165E-3"/>
    <n v="4.7244094488188976E-3"/>
    <n v="1"/>
    <n v="1"/>
    <n v="0.75"/>
    <n v="0.6"/>
  </r>
  <r>
    <s v="TALENTO_HUMANO"/>
    <s v="TALENTO HUMANO"/>
    <s v="5. FORTALECER LA GESTIÓN ADMINISTRATIVA INCORPORANDO NUEVAS Y MEJORES PRÁCTICAS QUE PERMITAN GENERAR EFICIENCIA EN EL DESARROLLO DE LAS FUNCIONES INSTITUCIONALES"/>
    <s v="TRANSVERSAL"/>
    <x v="17"/>
    <s v="PLAN ESTRATÉGICO DE TALENTO HUMANO"/>
    <s v="NO APLICA"/>
    <s v="NO APLICA"/>
    <s v="LAS DOS SEDES"/>
    <s v="COORDINADOR(A) DE TALENTO HUMANO "/>
    <s v="NO APLICA"/>
    <s v="NO APLICA"/>
    <n v="112"/>
    <s v="NO"/>
    <s v="NO"/>
    <s v="CUMPLIMIENTO PLANES TALENTO HUMANO "/>
    <n v="1"/>
    <s v="LEY 1221 DE 2008 "/>
    <s v="RESULTADOS PLAN PILOTO SUBDIRECCIÓN ACADEMICA "/>
    <s v="IMPLEMENTAR SEGUNDA FASE DEL PLAN DE TELETRABAJO"/>
    <s v="1)ELABORACIÓN DE LOS ACTOS ADMINISTRATIVOS _x000a_2)INVITACIÓN PARA  POSTULACIÓN _x000a_3) PROGRAMACIÓN DE VISITAS  _x000a_4) APROBACIÓN DE SOLICITUDES _x000a_5) APLICACIÓN DE PRUEBAS _x000a_6) INFORME AL MINISTERIO DE TRABAJO _x000a_7) COMUNICACIÓN A LA ARL _x000a_8) CONCERTACIÓN DE COMPROMISOS _x000a_9) INFORME DE RESULTADOS."/>
    <d v="2020-01-02T00:00:00"/>
    <d v="2020-09-30T00:00:00"/>
    <s v="VER CELDA Z103"/>
    <n v="0"/>
    <n v="0"/>
    <s v="VER CELDA AB103"/>
    <s v="1)ELABORACIÓN DE LOS ACTOS ADMINISTRATIVOS SEGUNDA FASE PLAN PILOTO "/>
    <s v="1) INVITACIÓN A LOS FUNCIONARIOS DE LA SUBDIRECCIÓN ADMINISTRATIVA PARA POSTULARSE EN TELETRABAJO _x000a_2) PROGRAMACIÓN DE VISITAS DOMICILIARIAS _x000a_3) APROBACIÓN DE SOLICITUDES _x000a_4) APLICACIÓN DE PRUEBA PSICOTÉCNICA _x000a_5) INFORME AL MINISTERIO DE TRABAJO _x000a_6) COMUNICACIÓN A LA ARL "/>
    <s v="1) ELABORACIÓN DE LOS ACTOS ADMINISTRATIVOS  DE TELETRABAJO INDIVIDUAL _x000a_2) CONCERTACIÓN DE COMPROMISOS CON EL PERSONAL TELETRABAJADOR _x000a_3) INFORME DE RESULTADOS."/>
    <m/>
    <n v="1"/>
    <n v="6"/>
    <n v="3"/>
    <m/>
    <n v="0.9"/>
    <n v="0"/>
    <m/>
    <m/>
    <m/>
    <m/>
    <m/>
    <m/>
    <n v="2.6246719160104987E-3"/>
    <n v="5.2493438320209973E-3"/>
    <n v="7.874015748031496E-3"/>
    <n v="7.874015748031496E-3"/>
    <n v="2.6246719160104987E-3"/>
    <n v="2.3622047244094488E-3"/>
    <n v="6.7491563554555683E-4"/>
    <n v="7.0866141732283457E-4"/>
    <n v="7.0866141732283457E-4"/>
    <n v="0.9"/>
    <n v="0.12857142857142859"/>
    <n v="0.09"/>
    <n v="0.09"/>
  </r>
  <r>
    <s v="TALENTO_HUMANO"/>
    <s v="TALENTO HUMANO"/>
    <s v="5. FORTALECER LA GESTIÓN ADMINISTRATIVA INCORPORANDO NUEVAS Y MEJORES PRÁCTICAS QUE PERMITAN GENERAR EFICIENCIA EN EL DESARROLLO DE LAS FUNCIONES INSTITUCIONALES"/>
    <s v="TRANSVERSAL"/>
    <x v="17"/>
    <s v="PLAN DE TRABAJO ANUAL EN SEGURIDAD Y SALUD EN EL TRABAJO"/>
    <s v="NO APLICA"/>
    <s v="NO APLICA"/>
    <s v="LAS DOS SEDES"/>
    <s v="COORDINADOR(A) DE TALENTO HUMANO "/>
    <s v="NO APLICA"/>
    <s v="NO APLICA"/>
    <n v="113"/>
    <s v="NO"/>
    <s v="NO"/>
    <s v="CUMPLIMIENTO PLANES TALENTO HUMANO "/>
    <n v="1"/>
    <s v="SISTEMA DE GESTION DE SEGURIDAD Y SALUD EN EL TRABAJO_x000a_CUMPLIMIENTO DE LA  RESOLUCION 0312 DE 2019 ESTANDARES MINIMOS_x000a_"/>
    <s v="NO APLICA"/>
    <s v="EJECUTAR EL PLAN DE SEGURIDAD Y SALUD EN EL TRABAJO"/>
    <s v="1) CAPACITACIONES DEL PLAN DE ACCION DE RIESGO PSICOSOCIAL 2019,  PARA BRIGADISTAS,  COPASST, COMITE DE CONVIVENCIA LABORAL_x000a_2) PLAN ESTRATEGICO DE SEGURIDAD VIAL Y EJECUCION PLAN DE TRABAJO CON EL COMITE VIAL Y ACTOES VIALES_x000a_3) ENTREGA DE ELEMENTOS DE PROTECCIÓN PERSONAL - SOPORTES DE LOS FORMATOS DE ENTREGA _x000a_4) EFECTUAR EXÁMANES MÉDICOS PERIODICOS, INGRESO Y EGRESO Y ACITVIDADES DE LA SEMANA DE LA SALUD_x000a_5) REPORTE DE ACCIDENTES LABORALES Y REALIZACION DE INVESTIGACIONES DE ACCIDENTES_x000a_6) SEGUIMIENTO A PLAN DE ACCION DE INFORMES DE RUIDO, ILUMINACION, CONFORT TERMICO, PUESTOS DE TRABAJO_x000a_"/>
    <d v="2020-01-02T00:00:00"/>
    <d v="2020-12-31T00:00:00"/>
    <s v="VER CELDA Z103"/>
    <n v="0"/>
    <n v="0"/>
    <s v="VER CELDA AB103"/>
    <s v="1) CAPACITACIONES DEL PLAN DE ACCIÓN DE RIESGO PSICOSOCIAL 2019_x000a_2) CAPACITACIONES PARA BRIGADISTAS_x000a_3) REPORTE DE ACCIDENTES LABORALES Y REALIZACION DE INVESTIGACIONES DE ACCIDENTES_x000a_4) CAPACITACIÓN A COPASST_x000a_5) CAPACITACIÓN A COMITÉ DE CONVIVENCIA LABORAL"/>
    <s v="6) PROGRAMA DE PREVENCIÓN DE ALCOHOL Y DROGAS._x000a_7) DIVULGACIÓN DOCUMENTO DE PLAN ESTRATÉGICO DE SEGURIDAD VIAL Y EJECUCIÓN PLAN DE TRABAJO CON EL COMITÉ VIAL Y ACTORES VIALES_x000a_8) SEGUIMIENTO A PLAN DE ACCIÓN DE INFORMES DE RUIDO, ILUMINACIÓN, CONFORT TÉRMICO, PUESTOS DE TRABAJO"/>
    <s v="9) PREPARACION Y DESARROLLO DE LA SEMANA DE LA SALUD_x000a_10) ENTREGA DE ELEMENTOS DE PROTECCIÓN PERSONAL - SOPORTES DE LOS FORMATOS DE ENTREGA "/>
    <s v="11) SEGUIMIENTO A PLAN DE ACCION DE INFORMES DE RUIDO, ILUMINACION, CONFORT TERMICO, PUESTOS DE TRABAJO_x000a_12) EFECTUAR EXÁMANES MÉDICOS PERIODICOS, INGRESO Y EGRESO_x000a_13) REPORTE DE ACCIDENTES LABORALES Y REALIZACION DE INVESTIGACIONES DE ACCIDENTES"/>
    <n v="5"/>
    <n v="3"/>
    <n v="2"/>
    <n v="3"/>
    <n v="5"/>
    <n v="3"/>
    <m/>
    <m/>
    <m/>
    <m/>
    <m/>
    <m/>
    <n v="1.968503937007874E-3"/>
    <n v="3.937007874015748E-3"/>
    <n v="5.905511811023622E-3"/>
    <n v="7.874015748031496E-3"/>
    <n v="1.968503937007874E-3"/>
    <n v="1.968503937007874E-3"/>
    <n v="3.937007874015748E-3"/>
    <n v="4.7244094488188976E-3"/>
    <n v="4.8455481526347667E-3"/>
    <n v="1"/>
    <n v="1"/>
    <n v="0.8"/>
    <n v="0.61538461538461542"/>
  </r>
  <r>
    <s v="GESTIÓN_DEL_CONOCIMIENTO_Y_LA_INNOVACIÓN"/>
    <s v="GESTIÓN DEL CONOCIMIENTO Y LA INNOVACIÓN"/>
    <s v="2. ACTUALIZAR LOS PROGRAMAS ACADÉMICOS QUE OFRECE EL INSTITUTO CON CARACTERÍSTICAS SENSIBLES A LAS CRISIS DEL SECTOR EDUCATIVO GARANTIZANDO LA GESTIÓN DE REDUCCIÓN DEL RIESGO DE DESERCIÓN."/>
    <s v="ESTRATÉGICO"/>
    <x v="18"/>
    <s v="PLAN ESTRATÉGICO DE TECNOLOGÍAS DE LA INFORMACIÓN Y LAS COMUNICACIONES ¬ PETI"/>
    <s v="NO APLICA"/>
    <s v="PLAN DE FORMACIÓN"/>
    <s v="CASA CUERVO URISARRI"/>
    <s v="COORDINADOR(A) GRUPO TECNOLOGÍAS DE INFORMACIÓN"/>
    <s v="NO APLICA"/>
    <s v="NO APLICA"/>
    <n v="114"/>
    <s v="NO"/>
    <s v="NO"/>
    <s v="DIPLOMADOS VIRTUALES INSTITUTO CARO Y CUERVO"/>
    <n v="2"/>
    <s v="SE REQUIERE PARA POSICIONAR AL INSTITITUO CARO Y CUERVO EN FORMACIÓN VIRTUAL A NIVEL TERRITORIAL."/>
    <n v="0"/>
    <s v="CREACIÓN DE 3 DIPLOMADOS VIRTUALES PARA LA VIGENCIA"/>
    <s v="* DISEÑO_x000a_* PROTOTIPO_x000a_* MAQUETACIÓN_x000a_* CARGA DE CONTENIDOS_x000a_* CREACIÓN DE ACTIVIDADES EN LA PLATAFORMA"/>
    <d v="2020-02-01T00:00:00"/>
    <d v="2020-12-26T00:00:00"/>
    <n v="444942468"/>
    <n v="77933988"/>
    <n v="100500000"/>
    <n v="623376456"/>
    <s v="CRONOGRAMA DE TRABAJO DEL PRIMER Y SEGUNDO DIPLOMADO VIRTUAL"/>
    <s v="* DISEÑO  DIPLOMADO 1_x000a_* PROTOTIPO DIPLOMADO 1_x000a_* MAQUETACIÓN DIPLOMADO 1 FASE 1_x000a_* CARGA DE CONTENIDOS DIPLOMADO 1 FASE 1 "/>
    <s v=" * MAQUETACIÓN DIPLOMADO 1 FASE 2_x000a_* CARGA DE CONTENIDOS DIPLOMADO 1 FASE 2 _x000a_* CRONOGRAMA DE TRABAJO DEL SEGUNDO DIPLOMADO VIRTUAL y DISEÑO TERCER DIPLOMADO"/>
    <s v="* DISEÑO  DIPLOMADO 3_x000a_* PROTOTIPO DIPLOMADO 3"/>
    <n v="1"/>
    <n v="4"/>
    <n v="3"/>
    <n v="2"/>
    <n v="0.1"/>
    <n v="4"/>
    <m/>
    <m/>
    <m/>
    <m/>
    <m/>
    <m/>
    <n v="1.968503937007874E-3"/>
    <n v="3.937007874015748E-3"/>
    <n v="5.905511811023622E-3"/>
    <n v="7.874015748031496E-3"/>
    <n v="1.968503937007874E-3"/>
    <n v="1.968503937007874E-4"/>
    <n v="3.2283464566929131E-3"/>
    <n v="3.026574803149606E-3"/>
    <n v="3.2283464566929131E-3"/>
    <n v="0.1"/>
    <n v="0.82"/>
    <n v="0.51249999999999996"/>
    <n v="0.41"/>
  </r>
  <r>
    <s v="GESTIÓN_DEL_CONOCIMIENTO_Y_LA_INNOVACIÓN"/>
    <s v="GESTIÓN DEL CONOCIMIENTO Y LA INNOVACIÓN"/>
    <s v="2. ACTUALIZAR LOS PROGRAMAS ACADÉMICOS QUE OFRECE EL INSTITUTO CON CARACTERÍSTICAS SENSIBLES A LAS CRISIS DEL SECTOR EDUCATIVO GARANTIZANDO LA GESTIÓN DE REDUCCIÓN DEL RIESGO DE DESERCIÓN."/>
    <s v="ESTRATÉGICO"/>
    <x v="18"/>
    <s v="PLAN ESTRATÉGICO DE TECNOLOGÍAS DE LA INFORMACIÓN Y LAS COMUNICACIONES ¬ PETI"/>
    <s v="NO APLICA"/>
    <s v="NO APLICA"/>
    <s v="CASA CUERVO URISARRI"/>
    <s v="COORDINADOR(A) GRUPO TECNOLOGÍAS DE INFORMACIÓN"/>
    <s v="NO APLICA"/>
    <s v="NO APLICA"/>
    <n v="115"/>
    <s v="NO"/>
    <s v="NO"/>
    <s v="MAQUETA ÚNICA PARA LOS CURSOS DE EDUCACIÓN VIRTUAL"/>
    <n v="1"/>
    <s v="ES NECESARIO CONTAR CON UNA MAQUETA ÚNICA QUE FACILITE LA GENERACIÓN DE NUEVOS CURSOS DE MANERA MAS HAGIL."/>
    <n v="0"/>
    <s v="DISEÑAR, MAQUETA Y PLANTILLA EN MOODLE PARA LA FORMACIÓN VIRTUAL DEL ICC"/>
    <s v="* DISEÑO_x000a_* PROTOTIPO_x000a_* MAQUETACIÓN_x000a_"/>
    <d v="2020-01-15T00:00:00"/>
    <d v="2020-12-26T00:00:00"/>
    <s v="VER CELDA Z108"/>
    <n v="0"/>
    <n v="0"/>
    <s v="VER CELDA AB108"/>
    <m/>
    <s v="CRONOGRAMA DE TRABAJO "/>
    <s v="* DISEÑO MAQUETA_x000a_* DISEÑO PROTOTIPO"/>
    <s v="* CARGA MAQUETA BASE_x000a_*CAMBIO APARIENCIA GRÁFICA SITIO AULAS VIRTUALES_x000a_* CARGUE PREGUNTAS BASE"/>
    <m/>
    <n v="1"/>
    <n v="2"/>
    <n v="3"/>
    <m/>
    <n v="1"/>
    <m/>
    <m/>
    <m/>
    <m/>
    <m/>
    <m/>
    <n v="0"/>
    <n v="2.6246719160104987E-3"/>
    <n v="5.2493438320209973E-3"/>
    <n v="7.874015748031496E-3"/>
    <n v="2.6246719160104987E-3"/>
    <n v="0"/>
    <n v="2.6246719160104987E-3"/>
    <n v="1.7497812773403323E-3"/>
    <n v="1.3123359580052493E-3"/>
    <s v=""/>
    <n v="1"/>
    <n v="0.33333333333333331"/>
    <n v="0.16666666666666666"/>
  </r>
  <r>
    <s v="GESTIÓN_CON_VALORES_PARA_RESULTADOS"/>
    <s v="FORTALECIMIENTO ORGANIZACIONAL Y SIMPLIFICACIÓN DE PROCESOS"/>
    <s v="1. FORTALECER LOS PROGRAMAS ACADÉMICOS DE POSGRADO PARA CONSTRUIR UNA COMUNIDAD ACADÉMICA QUE CONTRIBUYA A LA SALVAGUARDIA DEL PATRIMONIO LINGÜÍSTICO"/>
    <s v="ESTRATÉGICO"/>
    <x v="18"/>
    <s v="PLAN ESTRATÉGICO DE TECNOLOGÍAS DE LA INFORMACIÓN Y LAS COMUNICACIONES ¬ PETI"/>
    <s v="NO APLICA"/>
    <s v="PLAN DE FORMACIÓN"/>
    <s v="CASA CUERVO URISARRI"/>
    <s v="COORDINADOR(A) GRUPO TECNOLOGÍAS DE INFORMACIÓN"/>
    <s v="NO APLICA"/>
    <s v="NO APLICA"/>
    <n v="116"/>
    <s v="NO"/>
    <s v="NO"/>
    <s v="ADMINISTRACIÓN PLATAFORMAS VIRTUALES"/>
    <n v="6"/>
    <s v="SE REQUIERE CONTAR DE MANERA PERMANENTE CON UNA PERSONA QUE ADMINISTRE LA PLATAFORMA PARA CADA UNA DE LAS CORTES."/>
    <n v="2"/>
    <s v="GENERAR  INSCRIPCIONES DE ESTUDIANTES, COPIAS DE LA PLATAFORMA Y ENTREGA DE RESULTADSO DE ENCUESTAS"/>
    <s v="* COPIA DE CURSO PARA LA SIGUIENTE COHORTE_x000a_* GENERACIÓN DE LAS INSCRIPCIONES DE LOS DIPLOMADOS_x000a_* TABULACIÓN DE LAS ENCUESTAS"/>
    <d v="2020-01-12T00:00:00"/>
    <s v="31/11/2020"/>
    <s v="VER CELDA Z108"/>
    <n v="0"/>
    <n v="0"/>
    <s v="VER CELDA AB108"/>
    <s v="COPIA AULA VIRTUAL PARA PREPARAR LA COHORTE"/>
    <s v="INSCRIPCIÓN DE ESTUDIANTES_x000a_TABULACIÓN DE LAS ENCUESTAS_x000a_COPIA AULA VIRTUAL PARA PREPARAR LA COHORTE"/>
    <s v="COPIA AULA VIRTUAL PARA PREPARAR LA COHORTE"/>
    <s v="INSCRIPCIÓN DE ESTUDIANTES_x000a_TABULACIÓN DE LAS ENCUESTAS_x000a_COPIA AULA VIRTUAL PARA PREPARAR LA COHORTE"/>
    <n v="1"/>
    <n v="3"/>
    <n v="1"/>
    <n v="3"/>
    <n v="1"/>
    <n v="3"/>
    <m/>
    <m/>
    <m/>
    <m/>
    <m/>
    <m/>
    <n v="1.968503937007874E-3"/>
    <n v="3.937007874015748E-3"/>
    <n v="5.905511811023622E-3"/>
    <n v="7.874015748031496E-3"/>
    <n v="1.968503937007874E-3"/>
    <n v="1.968503937007874E-3"/>
    <n v="3.937007874015748E-3"/>
    <n v="4.7244094488188976E-3"/>
    <n v="3.937007874015748E-3"/>
    <n v="1"/>
    <n v="1"/>
    <n v="0.8"/>
    <n v="0.5"/>
  </r>
  <r>
    <s v="DIRECCIONAMIENTO_ESTRATÉGICO_Y_PLANEACIÓN"/>
    <s v="PLANEACIÓN INSTITUCIONAL"/>
    <s v="5. FORTALECER LA GESTIÓN ADMINISTRATIVA INCORPORANDO NUEVAS Y MEJORES PRÁCTICAS QUE PERMITAN GENERAR EFICIENCIA EN EL DESARROLLO DE LAS FUNCIONES INSTITUCIONALES"/>
    <s v="ESTRATÉGICO"/>
    <x v="18"/>
    <s v="PLAN ESTRATÉGICO DE TECNOLOGÍAS DE LA INFORMACIÓN Y LAS COMUNICACIONES ¬ PETI"/>
    <s v="NO APLICA"/>
    <s v="NO APLICA"/>
    <s v="CASA CUERVO URISARRI"/>
    <s v="COORDINADOR(A) GRUPO TECNOLOGÍAS DE INFORMACIÓN"/>
    <s v="NO APLICA"/>
    <s v="NO APLICA"/>
    <n v="118"/>
    <s v="NO"/>
    <s v="NO"/>
    <s v="REDISEÑO Y CREACIÓN DEL PORTAL INSTITUCIONAL"/>
    <n v="1"/>
    <s v="SE REQUEIRE MODIFICAR LA PÁGIAN WEB DEL INSTITITUTO PARA QUE COMPLA TODAS LAS NORMAS DE USABILIDAD Y ACCESIBILIDAD ESTABLECIDAS POR MINTIC"/>
    <n v="1"/>
    <s v="REDISEÑAR EL NUEVO PORTAL INSTITUCIONAL DEL INSTITUTO CARO Y CUERVO"/>
    <s v="* DISEÑO_x000a_* PROTOTIPO_x000a_* CONFIGURACIÓN Y ACTUALIZACIÓN DE LA BASE DE DATOS_x000a_* CARGA DEL NUEVO DISEÑO Y CONTENIDO ACTUALIZADO DE LA ENTIDAD"/>
    <d v="2020-04-13T00:00:00"/>
    <d v="2020-12-26T00:00:00"/>
    <s v="VER CELDA Z108"/>
    <n v="0"/>
    <n v="0"/>
    <s v="VER CELDA AB108"/>
    <s v="* DISEÑO ARQUITECTURA CMS"/>
    <m/>
    <s v="* CREACIÓN DE LA BASE DE DATOS DE LA PÁGINA WEB INSTITUCIONAL_x000a_* MONTAJE EN PRUEBAS NUEVO CMS"/>
    <s v="* DISEÑO DE LA ARQUITECTURA DE LA PAGINA WEB"/>
    <n v="1"/>
    <m/>
    <n v="2"/>
    <n v="1"/>
    <m/>
    <m/>
    <m/>
    <m/>
    <m/>
    <m/>
    <m/>
    <m/>
    <n v="2.6246719160104987E-3"/>
    <n v="2.6246719160104987E-3"/>
    <n v="5.2493438320209973E-3"/>
    <n v="7.874015748031496E-3"/>
    <n v="2.6246719160104987E-3"/>
    <n v="0"/>
    <n v="0"/>
    <n v="0"/>
    <n v="0"/>
    <n v="0"/>
    <n v="0"/>
    <n v="0"/>
    <n v="0"/>
  </r>
  <r>
    <s v="INFORMACIÓN_Y_COMUNICACIÓN"/>
    <s v="TRANSPARENCIA, ACCESO A LA INFORMACIÓN PÚBLICA Y LUCHA CONTRA LA CORRUPCIÓN"/>
    <s v="5. FORTALECER LA GESTIÓN ADMINISTRATIVA INCORPORANDO NUEVAS Y MEJORES PRÁCTICAS QUE PERMITAN GENERAR EFICIENCIA EN EL DESARROLLO DE LAS FUNCIONES INSTITUCIONALES"/>
    <s v="ESTRATÉGICO"/>
    <x v="18"/>
    <s v="PLAN DE TRATAMIENTO DE RIESGOS DE SEGURIDAD Y PRIVACIDAD DE LA INFORMACIÓN"/>
    <s v="PLAN DE MANTENIMIENTO DE SERVICIOS TECNOLÒGICOS"/>
    <s v="NO APLICA"/>
    <s v="CASA CUERVO URISARRI"/>
    <s v="COORDINADOR(A) GRUPO TECNOLOGÍAS DE INFORMACIÓN"/>
    <s v="NO APLICA"/>
    <s v="NO APLICA"/>
    <n v="119"/>
    <s v="NO"/>
    <s v="NO"/>
    <s v="DISEÑO Y PUESTA EN MARCHA DE LA BASE DE DATOS ÚNICA DEL INSTITUTO CARO Y CUERVO FASE 1"/>
    <n v="1"/>
    <s v="SE HACE NECESARIO TENER UNA BASE DE DATOS ÚNIFICADA QUE PERMITA LA RELACIÓN DE TODOS LOS SISTEMAS DE INFORMACIÓN PROPIOS DEL INSTITUTO CARO Y CUERVO"/>
    <n v="1"/>
    <s v="DISEÑAR BASE DE DATOS RELACINAL DOCUMENTADA Y FUNCIONAL"/>
    <s v="* DISEÑO MODELO ENTIDAD RELACIÓN_x000a_* DICCIONARIO DE DATOS"/>
    <d v="2020-01-10T00:00:00"/>
    <d v="2020-12-26T00:00:00"/>
    <s v="VER CELDA Z108"/>
    <n v="0"/>
    <n v="0"/>
    <s v="VER CELDA AB108"/>
    <s v="LISTADO DE LAS BASES DE DATOS CON QUE CUENTA LA ENTIDAD"/>
    <s v="* MODELO ENTIDAD RELACIÓN BASES DE DATOS PRINCIPALES_x000a_* DICCIONARIO DE DATOS DE LAS TABLAS PRINCIPALES_x000a_* PUESTA EN PRUEBAS Y PRODUCCIÓN DE LAS BASES DE DATOS CON LOS SISTEMAS DE INFORMACIÓN SELECCIONADOS"/>
    <s v="* MODELO ENTIDAD RELACIÓN BASES DE DATOS SECUNDARIAS_x000a_* DICCIONARIO DE DATOS DE LAS TABLAS SECUNDARIAS_x000a_* PUESTA EN PRUEBAS Y PRODUCCIÓN DE LAS BASES DE DATOS CON LOS SISTEMAS DE INFORMACIÓN SELECCIONADOS"/>
    <s v="* MODELO ENTIDAD RELACIÓN BASES DE DATOS TERCIARIAS _x000a_* DICCIONARIO DE DATOS DE LAS TABLAS TERCIARIAS"/>
    <n v="1"/>
    <n v="3"/>
    <n v="3"/>
    <n v="2"/>
    <n v="0.8"/>
    <n v="0.25"/>
    <m/>
    <m/>
    <m/>
    <m/>
    <m/>
    <m/>
    <n v="1.968503937007874E-3"/>
    <n v="3.937007874015748E-3"/>
    <n v="5.905511811023622E-3"/>
    <n v="7.874015748031496E-3"/>
    <n v="1.968503937007874E-3"/>
    <n v="1.5748031496062992E-3"/>
    <n v="1.0334645669291338E-3"/>
    <n v="8.8582677165354329E-4"/>
    <n v="9.1863517060367453E-4"/>
    <n v="0.8"/>
    <n v="0.26250000000000001"/>
    <n v="0.15"/>
    <n v="0.11666666666666667"/>
  </r>
  <r>
    <s v="INFORMACIÓN_Y_COMUNICACIÓN"/>
    <s v="TRANSPARENCIA, ACCESO A LA INFORMACIÓN PÚBLICA Y LUCHA CONTRA LA CORRUPCIÓN"/>
    <s v="5. FORTALECER LA GESTIÓN ADMINISTRATIVA INCORPORANDO NUEVAS Y MEJORES PRÁCTICAS QUE PERMITAN GENERAR EFICIENCIA EN EL DESARROLLO DE LAS FUNCIONES INSTITUCIONALES"/>
    <s v="ESTRATÉGICO"/>
    <x v="18"/>
    <s v="PLAN ESTRATÉGICO DE TECNOLOGÍAS DE LA INFORMACIÓN Y LAS COMUNICACIONES ¬ PETI"/>
    <s v="NO APLICA"/>
    <s v="NO APLICA"/>
    <s v="CASA CUERVO URISARRI"/>
    <s v="COORDINADOR(A) GRUPO TECNOLOGÍAS DE INFORMACIÓN"/>
    <s v="NO APLICA"/>
    <s v="NO APLICA"/>
    <n v="120"/>
    <s v="NO"/>
    <s v="NO"/>
    <s v="ALINEACIÓN CON GOV.CO"/>
    <n v="1"/>
    <s v="POR POLÍTICA DE MINTIC  EL INSTITIUTO CARO Y CUERVO DEBE TENER LOS TRAMITÉS PÚBLICOS ALINEADOS AL SITIO GOV.CO"/>
    <n v="0"/>
    <s v="ALINEAR LOS TRAMITES DEL INSTITUTO EN GOV.CO"/>
    <s v="* SEGUIMIENTO PLAN DE TRABAJO_x000a_* DISEÑO PARA GOV.CO_x000a_* SEGUIMIENTO TRÁMITES"/>
    <d v="2020-01-10T00:00:00"/>
    <d v="2020-09-30T00:00:00"/>
    <s v="VER CELDA Z108"/>
    <n v="0"/>
    <n v="0"/>
    <s v="VER CELDA AB108"/>
    <s v="CRONOGRAMA DE ACTIVIDADES PARA ASOCIAR A LA ENTIDAD A GOV.CO"/>
    <s v="PUESTA EN MARCHA DE LOS TRÁMITES FASE 1"/>
    <s v="PUESTA EN MARCHA DE LOS TRÁMITES FASE 1"/>
    <m/>
    <n v="1"/>
    <n v="1"/>
    <n v="1"/>
    <m/>
    <n v="0.8"/>
    <n v="0.8"/>
    <m/>
    <m/>
    <m/>
    <m/>
    <m/>
    <m/>
    <n v="2.6246719160104987E-3"/>
    <n v="5.2493438320209973E-3"/>
    <n v="7.874015748031496E-3"/>
    <n v="7.874015748031496E-3"/>
    <n v="2.6246719160104987E-3"/>
    <n v="2.0997375328083989E-3"/>
    <n v="4.1994750656167978E-3"/>
    <n v="4.1994750656167978E-3"/>
    <n v="4.1994750656167978E-3"/>
    <n v="0.8"/>
    <n v="0.8"/>
    <n v="0.53333333333333333"/>
    <n v="0.53333333333333333"/>
  </r>
  <r>
    <s v="GESTIÓN_DEL_CONOCIMIENTO_Y_LA_INNOVACIÓN"/>
    <s v="GESTIÓN DEL CONOCIMIENTO Y LA INNOVACIÓN"/>
    <s v="3. POSICIONAR LAS LÍNEAS DE INVESTIGACIÓN, FORTALECIENDO NEXOS CON LAS MAESTRÍAS Y LAS ACTIVIDADES DE APROPIACIÓN SOCIAL DEL CONOCIMIENTO Y LA COMUNIDAD ACADÉMICA NACIONAL E INTERNACIONAL."/>
    <s v="ESTRATÉGICO"/>
    <x v="18"/>
    <s v="PLAN ESTRATÉGICO DE TECNOLOGÍAS DE LA INFORMACIÓN Y LAS COMUNICACIONES ¬ PETI"/>
    <s v="NO APLICA"/>
    <s v="NO APLICA"/>
    <s v="CASA CUERVO URISARRI"/>
    <s v="COORDINADOR(A) GRUPO TECNOLOGÍAS DE INFORMACIÓN"/>
    <s v="NO APLICA"/>
    <s v="NO APLICA"/>
    <n v="121"/>
    <s v="NO"/>
    <s v="NO"/>
    <s v="MANTENIMIENTO Y SOPORTE DE CLICC (CORPUS INSTITUTO CARO Y CUERVO)"/>
    <n v="1"/>
    <s v="PARA LA PROTECCIÓN DE LA INFORMACIÓN HISTORICA DEL INSTITITUTO CARO Y CUERVO SE DEBEN ESTAR HACIENDO MANTENIMIENTO Y ACTUALIZACIÓN DE LOS CORPUS DEL INSTITUTO CARO Y CUERVO."/>
    <n v="1"/>
    <s v="CARGAR Y ADMINISTRAR  3 CORPUS NUEVOS EN LA PLATAFORMA"/>
    <s v="* LISTADO DE CORPUS_x000a_* DOCUMENTO ACTUALIZADO CON INVENTARIO DE CORPUS"/>
    <d v="2020-03-10T00:00:00"/>
    <d v="2020-12-26T00:00:00"/>
    <s v="VER CELDA Z108"/>
    <n v="0"/>
    <n v="0"/>
    <s v="VER CELDA AB108"/>
    <s v="CRONOGRAMA DE TRABAJO"/>
    <s v="DOCUMENTO ACTUALIZACIÓN CARGA FASE 1"/>
    <s v="DOCUMENTO ACTUALIZACIÓN CARGA FASE 2"/>
    <s v="DOCUMENTO ACTUALIZACIÓN CARGA FASE 3"/>
    <n v="1"/>
    <n v="1"/>
    <n v="1"/>
    <n v="1"/>
    <n v="1"/>
    <n v="1"/>
    <m/>
    <m/>
    <m/>
    <m/>
    <m/>
    <m/>
    <n v="1.968503937007874E-3"/>
    <n v="3.937007874015748E-3"/>
    <n v="5.905511811023622E-3"/>
    <n v="7.874015748031496E-3"/>
    <n v="1.968503937007874E-3"/>
    <n v="1.968503937007874E-3"/>
    <n v="3.937007874015748E-3"/>
    <n v="3.937007874015748E-3"/>
    <n v="3.937007874015748E-3"/>
    <n v="1"/>
    <n v="1"/>
    <n v="0.66666666666666663"/>
    <n v="0.5"/>
  </r>
  <r>
    <s v="GESTIÓN_CON_VALORES_PARA_RESULTADOS"/>
    <s v="FORTALECIMIENTO ORGANIZACIONAL Y SIMPLIFICACIÓN DE PROCESOS"/>
    <s v="5. FORTALECER LA GESTIÓN ADMINISTRATIVA INCORPORANDO NUEVAS Y MEJORES PRÁCTICAS QUE PERMITAN GENERAR EFICIENCIA EN EL DESARROLLO DE LAS FUNCIONES INSTITUCIONALES"/>
    <s v="ESTRATÉGICO"/>
    <x v="18"/>
    <s v="PLAN ESTRATÉGICO DE TECNOLOGÍAS DE LA INFORMACIÓN Y LAS COMUNICACIONES ¬ PETI"/>
    <s v="NO APLICA"/>
    <s v="NO APLICA"/>
    <s v="CASA CUERVO URISARRI"/>
    <s v="COORDINADOR(A) GRUPO TECNOLOGÍAS DE INFORMACIÓN"/>
    <s v="NO APLICA"/>
    <s v="NO APLICA"/>
    <n v="122"/>
    <s v="NO"/>
    <s v="NO"/>
    <s v="FASE 2 DE ACTUALIZACIÓN Y MEJORAS DEL SIGICC"/>
    <n v="1"/>
    <s v="SE DEBE CAMBIAR EL ALEC QUE TIENEN ACTUALMENTE EL INSTITUTO CARO Y CUERVO, DEBIDO A QUE EL EXISTENTE NO CUMPLE CON LA NECESIDAD DEL INSTITUTO."/>
    <n v="1"/>
    <s v="REDISEÑAR LA  BASE DE DATOS Y LA PÁGINA DEL SIGICC"/>
    <s v="* DISEÑO_x000a_* MAQUETA Y PROTOTIPO_x000a_* REQUERIMIENTO_x000a_* BASE DE DATOS MODELO ENTIDAD RELACIÓN_x000a_* DICCIONARIO DE DATOS"/>
    <d v="2020-02-10T00:00:00"/>
    <d v="2020-12-26T00:00:00"/>
    <s v="VER CELDA Z108"/>
    <n v="0"/>
    <n v="0"/>
    <s v="VER CELDA AB108"/>
    <s v="CRONOGRAMA DE TRABAJO_x000a_REQUERIMIENTO"/>
    <s v="DISEÑO FASE 1_x000a_PROTOTIPO FASE 1"/>
    <s v="* MODELO ENTIDAD RELACIÓN BASES DE DATOS _x000a_* DICCIONARIO DE DATOS DE LAS TABLAS "/>
    <s v="ALISTAMIENTO  Y REVISIÓN EN AMBIENTE DE PRUEBAS Y PUESTA EN PRODUCCIÓN DEL SIGICC"/>
    <n v="1"/>
    <n v="2"/>
    <n v="2"/>
    <n v="1"/>
    <n v="0"/>
    <n v="0"/>
    <m/>
    <m/>
    <m/>
    <m/>
    <m/>
    <m/>
    <n v="1.968503937007874E-3"/>
    <n v="3.937007874015748E-3"/>
    <n v="5.905511811023622E-3"/>
    <n v="7.874015748031496E-3"/>
    <n v="1.968503937007874E-3"/>
    <n v="0"/>
    <n v="0"/>
    <n v="0"/>
    <n v="0"/>
    <n v="0"/>
    <n v="0"/>
    <n v="0"/>
    <n v="0"/>
  </r>
  <r>
    <s v="GESTIÓN_CON_VALORES_PARA_RESULTADOS"/>
    <s v="FORTALECIMIENTO ORGANIZACIONAL Y SIMPLIFICACIÓN DE PROCESOS"/>
    <s v="4. DESARROLLAR LA RELACIÓN ENTRE PATRIMONIO Y CULTURA PARA GENERAR SENTIDOS, SIGNIFICADOS E INTERPRETACIONES DE NUESTRO ENTORNO Y DIARIO VIVIR MEDIANTE LA PROMOCIÓN, VALORIZACIÓN Y TRANSMISIÓN DE LAS DISTINTAS FORMAS DEL PATRIMONIO"/>
    <s v="ESTRATÉGICO"/>
    <x v="18"/>
    <s v="PLAN DE TRATAMIENTO DE RIESGOS DE SEGURIDAD Y PRIVACIDAD DE LA INFORMACIÓN"/>
    <s v="NO APLICA"/>
    <s v="NO APLICA"/>
    <s v="CASA CUERVO URISARRI"/>
    <s v="COORDINADOR(A) GRUPO TECNOLOGÍAS DE INFORMACIÓN"/>
    <s v="NO APLICA"/>
    <s v="NO APLICA"/>
    <n v="123"/>
    <s v="NO"/>
    <s v="NO"/>
    <s v="FASE 1 DE LA CREACCIÓN DEL DICCIONARIO DEL INSTITUTO CARO Y CUERVO LEXICC"/>
    <n v="1"/>
    <s v="PENSANDO EN EL ALEC DEL SIGLO 21, SE DA INICIO A LA CREACIÓN DE UN DICCIONARIO PROPIO DEL INSTITUTO QUE MANEJE LOS DIFERENTES DICCIONARIOS CREADOS HASTA LA FECHA. EN UNA SOLA BASE DE DATOS DE INFORMACIÓN"/>
    <n v="1"/>
    <s v="CREAR LA BASE DE DATOS Y SITIO DEL DICCIONARIO DEL INSTITITUTO CARO Y CUERVO"/>
    <s v="* DISEÑO_x000a_* MAQUETA Y PROTOTIPO_x000a_* REQUERIMIENTO_x000a_* BASE DE DATOS MODELO ENTIDAD RELACIÓN_x000a_* DICCIONARIO DE DATOS"/>
    <d v="2020-01-10T00:00:00"/>
    <d v="2020-12-26T00:00:00"/>
    <s v="VER CELDA Z108"/>
    <n v="0"/>
    <n v="0"/>
    <s v="VER CELDA AB108"/>
    <s v="REQUERIMIENTO_x000a_CRONOGRAMA DE TRABAJO"/>
    <s v="DISEÑO FASE 1_x000a_PROTOTIPO FASE 1"/>
    <s v="* MODELO ENTIDAD RELACIÓN BASES DE DATOS _x000a_* DICCIONARIO DE DATOS DE LAS TABLAS "/>
    <s v="ALISTAMIENTO  Y REVISIÓN EN AMBIENTE DE PRUEBAS Y PUESTA EN PRODUCCIÓN DEL LEXICC"/>
    <n v="1"/>
    <n v="2"/>
    <n v="2"/>
    <n v="1"/>
    <n v="1"/>
    <n v="0"/>
    <m/>
    <m/>
    <m/>
    <m/>
    <m/>
    <m/>
    <n v="1.968503937007874E-3"/>
    <n v="3.937007874015748E-3"/>
    <n v="5.905511811023622E-3"/>
    <n v="7.874015748031496E-3"/>
    <n v="1.968503937007874E-3"/>
    <n v="1.968503937007874E-3"/>
    <n v="1.3123359580052493E-3"/>
    <n v="1.1811023622047244E-3"/>
    <n v="1.3123359580052493E-3"/>
    <n v="1"/>
    <n v="0.33333333333333331"/>
    <n v="0.2"/>
    <n v="0.16666666666666666"/>
  </r>
  <r>
    <s v="INFORMACIÓN_Y_COMUNICACIÓN"/>
    <s v="TRANSPARENCIA, ACCESO A LA INFORMACIÓN PÚBLICA Y LUCHA CONTRA LA CORRUPCIÓN"/>
    <s v="4. DESARROLLAR LA RELACIÓN ENTRE PATRIMONIO Y CULTURA PARA GENERAR SENTIDOS, SIGNIFICADOS E INTERPRETACIONES DE NUESTRO ENTORNO Y DIARIO VIVIR MEDIANTE LA PROMOCIÓN, VALORIZACIÓN Y TRANSMISIÓN DE LAS DISTINTAS FORMAS DEL PATRIMONIO"/>
    <s v="ESTRATÉGICO"/>
    <x v="18"/>
    <s v="PLAN ESTRATÉGICO DE TECNOLOGÍAS DE LA INFORMACIÓN Y LAS COMUNICACIONES ¬ PETI"/>
    <s v="PLAN DE AUSTERIDAD Y GESTIÓN AMBIENTAL"/>
    <s v="PLAN ESPECIAL DE MANEJO PATRIMONIAL - PEMP"/>
    <s v="LAS DOS SEDES"/>
    <s v="COORDINADOR(A) GRUPO TECNOLOGÍAS DE INFORMACIÓN"/>
    <s v="NO APLICA"/>
    <s v="NO APLICA"/>
    <n v="124"/>
    <s v="NO"/>
    <s v="NO"/>
    <s v="SITIO WEB DEL PEMP"/>
    <n v="1"/>
    <s v="PARA EL INSTITUTO CARO Y CUERVO ES IMPORTANTE PUBLICAR LAS ACCIONES EN CUANTO AL PEMP ESTA ADELANTANDO Y CUALES SE HAN VAN A DAR DE AQUÍ EN ADELANTA."/>
    <n v="0"/>
    <s v="CREAR SITIO WEB DEL PEMP"/>
    <s v="* DISEÑO_x000a_* MAQUETA Y PROTOTIPO_x000a_* REQUERIMIENTO_x000a_* BASE DE DATOS MODELO ENTIDAD RELACIÓN"/>
    <d v="2020-07-01T00:00:00"/>
    <d v="2020-12-31T00:00:00"/>
    <s v="VER CELDA Z108"/>
    <n v="0"/>
    <n v="0"/>
    <s v="VER CELDA AB108"/>
    <m/>
    <m/>
    <s v="REQUERIMIENTO_x000a_DISEÑO_x000a_PROTOTIPO_x000a_GENERACIÓN BASE DE DATOS_x000a_CONFIGURACIÓN CMS _x000a_PÁGINA EN AMBIENTE DE PRUEBAS"/>
    <s v="PUESTA EN PRODUCCIÓN DEL SITIO PEMP"/>
    <m/>
    <m/>
    <n v="4"/>
    <n v="1"/>
    <m/>
    <m/>
    <m/>
    <m/>
    <m/>
    <m/>
    <m/>
    <m/>
    <n v="0"/>
    <n v="0"/>
    <n v="3.937007874015748E-3"/>
    <n v="7.874015748031496E-3"/>
    <n v="3.937007874015748E-3"/>
    <n v="0"/>
    <n v="0"/>
    <n v="0"/>
    <n v="0"/>
    <s v=""/>
    <s v=""/>
    <n v="0"/>
    <n v="0"/>
  </r>
  <r>
    <s v="INFORMACIÓN_Y_COMUNICACIÓN"/>
    <s v="TRANSPARENCIA, ACCESO A LA INFORMACIÓN PÚBLICA Y LUCHA CONTRA LA CORRUPCIÓN"/>
    <s v="4. DESARROLLAR LA RELACIÓN ENTRE PATRIMONIO Y CULTURA PARA GENERAR SENTIDOS, SIGNIFICADOS E INTERPRETACIONES DE NUESTRO ENTORNO Y DIARIO VIVIR MEDIANTE LA PROMOCIÓN, VALORIZACIÓN Y TRANSMISIÓN DE LAS DISTINTAS FORMAS DEL PATRIMONIO"/>
    <s v="ESTRATÉGICO"/>
    <x v="18"/>
    <s v="PLAN ESTRATÉGICO DE TECNOLOGÍAS DE LA INFORMACIÓN Y LAS COMUNICACIONES ¬ PETI"/>
    <s v="NO APLICA"/>
    <s v="NO APLICA"/>
    <s v="LAS DOS SEDES"/>
    <s v="COORDINADOR(A) GRUPO TECNOLOGÍAS DE INFORMACIÓN"/>
    <s v="NO APLICA"/>
    <s v="NO APLICA"/>
    <n v="125"/>
    <s v="NO"/>
    <s v="NO"/>
    <s v="SITIO WEB DEL OBSERVATORIO EDITORIAL DE COLOMBIA"/>
    <n v="1"/>
    <s v="PARA EL INSTITUTO CARO Y CUERVO ES IMPORTANTE CONSOLIDAR UNA BASE DE DATOS DONDE SE ENCUENTREN LAS EDITORIALES COLOMBIANAS CON EL FIN DE  TENER UNA BASE DE DATOS Y RED DE TRABAJO COLABORATIVA."/>
    <n v="0"/>
    <s v="CREAR SITIO WEB DEL OBSERVATORIO EDITORIAL DE COLOMBIA"/>
    <s v="* DISEÑO_x000a_* MAQUETA Y PROTOTIPO_x000a_* REQUERIMIENTO_x000a_* BASE DE DATOS MODELO ENTIDAD RELACIÓN"/>
    <d v="2020-07-01T00:00:00"/>
    <d v="2020-12-31T00:00:00"/>
    <s v="VER CELDA Z108"/>
    <n v="0"/>
    <n v="0"/>
    <s v="VER CELDA AB108"/>
    <m/>
    <m/>
    <s v=" APROBACIÓN DE DISEÑO Y LOGO_x000a_GENERACIÓN Y CONFIGURACIÓN DE LAS BASES DE DATOS_x000a_CONFIGURACIÓN CMS"/>
    <s v="PÁGINA EN AMBIENTE DE PRUEBAS_x000a_PUESTA EN PRODUCCIÓN DEL SITIO OBSERVATORIO DIGITAL"/>
    <m/>
    <m/>
    <n v="1"/>
    <n v="1"/>
    <m/>
    <m/>
    <m/>
    <m/>
    <m/>
    <m/>
    <m/>
    <m/>
    <n v="0"/>
    <n v="0"/>
    <n v="3.937007874015748E-3"/>
    <n v="7.874015748031496E-3"/>
    <n v="3.937007874015748E-3"/>
    <n v="0"/>
    <n v="0"/>
    <n v="0"/>
    <n v="0"/>
    <s v=""/>
    <s v=""/>
    <n v="0"/>
    <n v="0"/>
  </r>
  <r>
    <s v="GESTIÓN_CON_VALORES_PARA_RESULTADOS"/>
    <s v="SEGURIDAD DIGITAL"/>
    <s v="5. FORTALECER LA GESTIÓN ADMINISTRATIVA INCORPORANDO NUEVAS Y MEJORES PRÁCTICAS QUE PERMITAN GENERAR EFICIENCIA EN EL DESARROLLO DE LAS FUNCIONES INSTITUCIONALES"/>
    <s v="ESTRATÉGICO"/>
    <x v="18"/>
    <s v="PLAN DE SEGURIDAD Y PRIVACIDAD DE LA INFORMACIÓN"/>
    <s v="NO APLICA"/>
    <s v="NO APLICA"/>
    <s v="LAS DOS SEDES"/>
    <s v="COORDINADOR(A) GRUPO TECNOLOGÍAS DE INFORMACIÓN"/>
    <s v="NO APLICA"/>
    <s v="NO APLICA"/>
    <n v="126"/>
    <s v="NO"/>
    <s v="NO"/>
    <s v="ACTUALIZACIÓN TÉCNOLÓGICA  FÍSICA"/>
    <n v="1"/>
    <s v="ACUTALMENTE LOS SERVIDORES CON LO QUE CUENTA LA ENTIDAD NO SOPORTAN LA CANTIDAD DE INFORMACIÓN QUE "/>
    <n v="1"/>
    <s v="REALIZAR EL CAMBIO DE LOS SERVIDORES DE LA ENTIDAD POR LA NECESIDAD DEBIDO A OBSOLESCENCIA TECNOLÓGICA"/>
    <s v="* INSTALACIÓN DE SERVIDOR Y CONFIGURACIÓN"/>
    <d v="2020-02-10T00:00:00"/>
    <d v="2020-09-30T00:00:00"/>
    <s v="VER CELDA Z108"/>
    <n v="0"/>
    <n v="0"/>
    <s v="VER CELDA AB108"/>
    <m/>
    <s v="CONFIGURACIÓN DEL SERVIDOR"/>
    <s v="CONFIGURACIÓN DE LOS SERVICIOS SOPORTADOS POR SERVIDORES"/>
    <m/>
    <m/>
    <n v="1"/>
    <n v="1"/>
    <m/>
    <m/>
    <n v="0.4"/>
    <m/>
    <m/>
    <m/>
    <m/>
    <m/>
    <m/>
    <n v="0"/>
    <n v="3.937007874015748E-3"/>
    <n v="7.874015748031496E-3"/>
    <n v="7.874015748031496E-3"/>
    <n v="3.937007874015748E-3"/>
    <n v="0"/>
    <n v="1.5748031496062992E-3"/>
    <n v="1.5748031496062992E-3"/>
    <n v="1.5748031496062992E-3"/>
    <s v=""/>
    <n v="0.4"/>
    <n v="0.2"/>
    <n v="0.2"/>
  </r>
  <r>
    <s v="GESTIÓN_CON_VALORES_PARA_RESULTADOS"/>
    <s v="FORTALECIMIENTO ORGANIZACIONAL Y SIMPLIFICACIÓN DE PROCESOS"/>
    <s v="5. FORTALECER LA GESTIÓN ADMINISTRATIVA INCORPORANDO NUEVAS Y MEJORES PRÁCTICAS QUE PERMITAN GENERAR EFICIENCIA EN EL DESARROLLO DE LAS FUNCIONES INSTITUCIONALES"/>
    <s v="ESTRATÉGICO"/>
    <x v="18"/>
    <s v="PLAN ESTRATÉGICO DE TECNOLOGÍAS DE LA INFORMACIÓN Y LAS COMUNICACIONES ¬ PETI"/>
    <s v="NO APLICA"/>
    <s v="NO APLICA"/>
    <s v="LAS DOS SEDES"/>
    <s v="COORDINADOR(A) GRUPO TECNOLOGÍAS DE INFORMACIÓN"/>
    <s v="NO APLICA"/>
    <s v="NO APLICA"/>
    <n v="127"/>
    <s v="NO"/>
    <s v="NO"/>
    <s v="REDISEÑO MESA DE AYUDA INSTITUTO CARO Y CUERVO"/>
    <n v="1"/>
    <s v="LA MESA DE AYUDA ACTUAL NO CUMPLE CON LAS NECESIDADES QUE DEMANDA EL INSTITITUTO POR ESTO SE HACE NECESARIO GENERAR UNA MUCHO MAS COMPLEJA."/>
    <n v="1"/>
    <s v="REDISEÑAR LA MESA DE AYUDA ACTUAL DEL INSTITUTO CARO Y CEURVO"/>
    <s v="* DISEÑO_x000a_* MAQUETA Y PROTOTIPO_x000a_* REQUERIMIENTO_x000a_* BASE DE DATOS MODELO ENTIDAD RELACIÓN_x000a_*PRODUCTO EN PRODUCCIÓN"/>
    <d v="2020-07-01T00:00:00"/>
    <d v="2020-12-31T00:00:00"/>
    <s v="VER CELDA Z108"/>
    <n v="0"/>
    <n v="0"/>
    <s v="VER CELDA AB108"/>
    <m/>
    <m/>
    <s v="CRONOGRAMA DE TRABAJO_x000a_REQUERIMIENTO_x000a_DISEÑO_x000a_PROTOTIPO_x000a_"/>
    <s v="GENERACIÓN BASE DE DATOS_x000a_CONFIGURACIÓN CMS _x000a_PÁGINA EN AMBIENTE DE PRUEBAS"/>
    <m/>
    <m/>
    <n v="1"/>
    <n v="1"/>
    <m/>
    <m/>
    <m/>
    <m/>
    <m/>
    <m/>
    <m/>
    <m/>
    <n v="0"/>
    <n v="0"/>
    <n v="3.937007874015748E-3"/>
    <n v="7.874015748031496E-3"/>
    <n v="3.937007874015748E-3"/>
    <n v="0"/>
    <n v="0"/>
    <n v="0"/>
    <n v="0"/>
    <s v=""/>
    <s v=""/>
    <n v="0"/>
    <n v="0"/>
  </r>
  <r>
    <s v="GESTIÓN_CON_VALORES_PARA_RESULTADOS"/>
    <s v="FORTALECIMIENTO ORGANIZACIONAL Y SIMPLIFICACIÓN DE PROCESOS"/>
    <s v="5. FORTALECER LA GESTIÓN ADMINISTRATIVA INCORPORANDO NUEVAS Y MEJORES PRÁCTICAS QUE PERMITAN GENERAR EFICIENCIA EN EL DESARROLLO DE LAS FUNCIONES INSTITUCIONALES"/>
    <s v="ESTRATÉGICO"/>
    <x v="18"/>
    <s v="PRESERVACIÓN DIGITAL"/>
    <s v="NO APLICA"/>
    <s v="NO APLICA"/>
    <s v="LAS DOS SEDES"/>
    <s v="COORDINADOR(A) GRUPO TECNOLOGÍAS DE INFORMACIÓN"/>
    <s v="NO APLICA"/>
    <s v="NO APLICA"/>
    <n v="128"/>
    <s v="NO"/>
    <s v="NO"/>
    <s v="IPV6"/>
    <n v="1"/>
    <s v="SE REQUIERE CONFIGURAR LAS DIRECCIONES IPV6 DEL INSTITUTO CARO Y CUERO"/>
    <n v="0"/>
    <s v="CONFIGURAR LAS DIRECCIONES IPV6 DEL INSTITUTO CARO Y CUERO"/>
    <s v="REALIZAR UN CRONOGRANA_x000a_DIAGNÓSTICO DE LA SITUACIÓN ACTUAL_x000a_IMPLEMENTACIÓN DEL PROTOCOLO _x000a_PRUEBAS DE FUNCIONALIDAD"/>
    <d v="2020-02-01T00:00:00"/>
    <d v="2020-12-26T00:00:00"/>
    <s v="VER CELDA Z108"/>
    <n v="0"/>
    <n v="0"/>
    <s v="VER CELDA AB108"/>
    <s v="CRONOGRAMA DE TRABAJO IPV6_x000a_FASE1: PLANEACIÓN DE IPV6_x000a_FASE 1.1: DIAGNÓSTICO DE LA SITUACIÓN ACTUAL ICC 40%"/>
    <s v="FASE 1.1: DIAGNÓSTICO DE LA SITUACIÓN ACTUAL ICC 60%_x000a_FASE 1.2: ENTREGABLES MINTIC"/>
    <s v="FASE 2: IMPLEMENTACIÓN DEL PROTOCOLO IPV6_x000a_FASE 2.1 DESARROLLO DEL PLAN DE IMPLEMENTACIÓN"/>
    <s v="FASE 2.2. ENTREGABLES MINTIC_x000a_FASE 3: PRUEBAS FUNCIONALIDAD IPV6- ENTREGABLES Y AVANCE"/>
    <n v="1"/>
    <n v="1"/>
    <n v="1"/>
    <n v="1"/>
    <n v="0.8"/>
    <n v="0.8"/>
    <m/>
    <m/>
    <m/>
    <m/>
    <m/>
    <m/>
    <n v="1.968503937007874E-3"/>
    <n v="3.937007874015748E-3"/>
    <n v="5.905511811023622E-3"/>
    <n v="7.874015748031496E-3"/>
    <n v="1.968503937007874E-3"/>
    <n v="1.5748031496062992E-3"/>
    <n v="3.1496062992125984E-3"/>
    <n v="3.1496062992125984E-3"/>
    <n v="3.1496062992125984E-3"/>
    <n v="0.8"/>
    <n v="0.8"/>
    <n v="0.53333333333333333"/>
    <n v="0.4"/>
  </r>
  <r>
    <s v="GESTIÓN_CON_VALORES_PARA_RESULTADOS"/>
    <s v="SEGURIDAD DIGITAL"/>
    <s v="5. FORTALECER LA GESTIÓN ADMINISTRATIVA INCORPORANDO NUEVAS Y MEJORES PRÁCTICAS QUE PERMITAN GENERAR EFICIENCIA EN EL DESARROLLO DE LAS FUNCIONES INSTITUCIONALES"/>
    <s v="ESTRATÉGICO"/>
    <x v="18"/>
    <s v="PLAN ANTICORRUPCIÓN Y DE ATENCIÓN AL CIUDADANO"/>
    <s v="NO APLICA"/>
    <s v="NO APLICA"/>
    <s v="LAS DOS SEDES"/>
    <s v="COORDINADOR(A) GRUPO TECNOLOGÍAS DE INFORMACIÓN"/>
    <s v="PAAC - COMPONENTE 5: TRANSPARENCIA Y ACCESO DE LA INFORMACIÓN"/>
    <s v="5.3 ELABORACIÓN LOS INSTRUMENTOS DE GESTIÓN DE LA INFORMACIÓN"/>
    <n v="129"/>
    <s v="NO"/>
    <s v="NO"/>
    <s v="INSTRUMENTOS DE GESTIÓN DE LA INFORMACIÓN"/>
    <n v="1"/>
    <s v="DAR CUMPLIMIENTO A LA LEY 1712 DE 2014,  LEY DE TRANSPARENCIA Y DEL DERECHO DE ACCESO A LA INFORMACIÓN PÚBLICA NACIONAL"/>
    <n v="1"/>
    <s v="APROBAR EL REGISTRO DE ACTIVOS DE INFORMACIÓN"/>
    <s v="DILIGENCIAR, ACTUALIZAR Y CLASIFICAR LOS ACTIVOS DE INFORMACIÓN DEL INSTIITUTO CARO Y CUERVO"/>
    <d v="2020-04-01T00:00:00"/>
    <d v="2020-09-30T00:00:00"/>
    <m/>
    <m/>
    <m/>
    <m/>
    <m/>
    <s v="* SOCIALIZACIÓN CON LOS COORDINADORES DE ACTIVOS DE INFORMACIÓN_x000a_* ACOMPAÑAMIENTO A LOS PROCESOS EN LA ACTUALIZACIÓN DE LOS ACTIVOS DE INFORMACIÓN"/>
    <s v="* GENERACIÓN EXCEL PARA LA APROBACIÓN DEL INVENTARIO DE ACTIVOS DE INFORMACIÓN PARA SU PUBLICACIÓN."/>
    <m/>
    <m/>
    <n v="1"/>
    <n v="1"/>
    <m/>
    <m/>
    <n v="0.4"/>
    <m/>
    <m/>
    <m/>
    <m/>
    <m/>
    <m/>
    <n v="0"/>
    <n v="3.937007874015748E-3"/>
    <n v="7.874015748031496E-3"/>
    <n v="7.874015748031496E-3"/>
    <n v="3.937007874015748E-3"/>
    <n v="0"/>
    <n v="1.5748031496062992E-3"/>
    <n v="1.5748031496062992E-3"/>
    <n v="1.5748031496062992E-3"/>
    <s v=""/>
    <n v="0.4"/>
    <n v="0.2"/>
    <n v="0.2"/>
  </r>
  <r>
    <s v="GESTIÓN_CON_VALORES_PARA_RESULTADOS"/>
    <s v="FORTALECIMIENTO ORGANIZACIONAL Y SIMPLIFICACIÓN DE PROCESOS"/>
    <s v="1. FORTALECER LOS PROGRAMAS ACADÉMICOS DE POSGRADO PARA CONSTRUIR UNA COMUNIDAD ACADÉMICA QUE CONTRIBUYA A LA SALVAGUARDIA DEL PATRIMONIO LINGÜÍSTICO"/>
    <s v="MISIONAL"/>
    <x v="7"/>
    <s v="PLANES MISIONALES"/>
    <s v="NO APLICA"/>
    <s v="NO APLICA"/>
    <s v="CASA CUERVO URISARRI"/>
    <s v="SUBDIRECTOR(A) ACADÉMICO "/>
    <s v="NO APLICA"/>
    <s v="NO APLICA"/>
    <n v="130"/>
    <s v="NO"/>
    <s v="NO"/>
    <s v="PROCESOS DE ASEGURAMIENTO DE CALIDAD DE LA EDUCACIÓN"/>
    <n v="1"/>
    <s v="CON LA EXPEDICIÓN DEL DECRETO 1330 DE 2019, SE ESTABLECE UN PROCEDIMIENTO QUE INCREMENTA LA FLEXIBILIDAD, LA PERTINENCIA Y LA COORDINACIÓN EFECTIVA ENTRE PROCESOS, INSTITUCIONES E INSTANCIAS QUE HACEN PARTE DEL SISTEMA DE ASEGURAMIENTO DE LA CALIDAD DE LA EDUCACIÓN SUPERIOR, GENERANDO MAYOR EFECTIVIDAD Y CELERIDAD EN LOS PROCESOS DE REGISTRO CALIFICADO, ENTENDIÉNDOLO COMO EL REQUISITO OBLIGATORIO Y HABILITANTE PARA QUE UNA INSTITUCIÓN DE EDUCACIÓN SUPERIOR, LEGALMENTE RECONOCIDA Y HABILITADA POR LA LEY, PUEDA OFRECER Y DESARROLLAR PROGRAMAS ACADÉMICOS DE EDUCACIÓN SUPERIOR EN EL TERRITORIO NACIONAL, DE CONFORMIDAD CON LO DISPUESTO EN EL ARTÍCULO 1 DE LA LEY 1188 DE 2008. _x000a__x000a_POR LO ANTERIOR Y DE ACUERDO CON EL LITERAL (C), DEL ARTÍCULO 6 DE LA LEY 30 DE 1992, LAS INSTITUCIONES DEBEN PRESTAR A LA COMUNIDAD UN SERVICIO CON CALIDAD, EL CUAL HACE REFERENCIA A LAS CONDICIONES EN QUE CADA INSTITUCIÓN DESARROLLA SUS PROGRAMAS ACADÉMICOS, LOS MEDIOS Y PROCESOS EMPLEADOS, ASÍ COMO LA INFRAESTRUCTURA INSTITUCIONAL, LAS DIMENSIONES CUALITATIVAS Y CUANTITATIVAS DEL MISMO. PARA ESTO SE DEBEN PROMOVER AL INTERIOR DE LA ENTIDAD LOS MECANISMOS DE AUTORREGULACIÓN Y AUTOEVALUACIÓN REQUERIDOS PARA FORTALECER LOS SISTEMAS INTERNOS DE ASEGURAMIENTO DE LA CALIDAD DE LA EDUCACIÓN. "/>
    <n v="0"/>
    <s v="PREPARAR LA EVALUACIÓN DE LAS CONDICIONES INSTITUCIONALES PARA EL CUMPLIMIENTO DE LA ETAPA DE PRE RADICADO EN EL MARCO DEL PROCESO DE SOLICITUDES DE REGISTRO CALIFICADO INSTITUCIONAL SEGÚN LO ESTIPULADO EN EL DECRETO 1330 DE 2019                                                                                                    "/>
    <s v="DAR CUMPLIMIENTO AL CRONOGRAMA DE TRABAJO APROBADO POR LA SUBDIRECCIÓN ACADÉMICA, QUE PERMITA DAR CUMPLIMIENTO AL PROCESO DE SOLICITUD Y OBTENCIÓN DE LAS CONDICIONES INSTITUCIONALES DE LA ETAPA DE PRE RADICADO, SEGÚN LO ESTIPULADO EN EL DECRETO 1330 DE 2019. DICHO CRONOGRAMA INCLUYE EL DESARROLLO DE LAS SIGUIENTES ETAPAS:  "/>
    <d v="2020-02-02T00:00:00"/>
    <d v="2020-06-30T00:00:00"/>
    <m/>
    <m/>
    <m/>
    <m/>
    <s v="SENSIBILIZACIÓN A LA COMUNIDAD _x000a_CONSOLIDAR Y REALIZAR LAS POLÍTICAS INSTITUCIONALES FASE I: ESCRITURA, REVISIÓN, APROBACIÓN Y FASE II: PUBLICACIÓN Y SOCIALIZACIÓN_x000a_REALIZAR LA RECOLECCIÓN DE EVIDENCIA DOCUMENTAL _x000a_REALIZAR LA CONSOLIDACIÓN ESTADÍSTICAS "/>
    <s v="DISEÑAR LOS INSTRUMENTOS, SENSIBILIZACIÓN, APLICACIÓN, ANÁLISIS DE RESULTADOS, DISEÑO PLANES DE MEJORA_x000a_REALIZAR ESCRITURA DOCUMENTO Y PRESENTARLO A REVISIÓN, CORRECCIÓN Y APROBACIÓN_x000a_REALIZAR LA GESTIÓN MEN FASE I: CARGUE PROCESO SACES_x000a_FASE II: PREPARACIÓN, ATENCIÓN DE VISITA, SEGUIMIENTO Y GESTIÓN POSTERIOR A LA VISITA _x000a_FASE II: EVALUACIÓN CONACES Y EMISIÓN DE CONCEPTO_x000a_SISTEMA DE GESTIÓN ACTUALIZACIÓN DE PROCEDIMIENTOS"/>
    <m/>
    <m/>
    <n v="1"/>
    <n v="1"/>
    <m/>
    <m/>
    <n v="0.8"/>
    <n v="0.7"/>
    <m/>
    <m/>
    <m/>
    <m/>
    <m/>
    <m/>
    <n v="3.937007874015748E-3"/>
    <n v="7.874015748031496E-3"/>
    <n v="7.874015748031496E-3"/>
    <n v="7.874015748031496E-3"/>
    <n v="3.937007874015748E-3"/>
    <n v="3.1496062992125984E-3"/>
    <n v="5.905511811023622E-3"/>
    <n v="5.905511811023622E-3"/>
    <n v="5.905511811023622E-3"/>
    <n v="0.8"/>
    <n v="0.75"/>
    <n v="0.75"/>
    <n v="0.75"/>
  </r>
  <r>
    <s v="DIRECCIONAMIENTO_ESTRATÉGICO_Y_PLANEACIÓN"/>
    <s v="DIRECCIONAMIENTO Y PLANEACIÓN"/>
    <s v="5. FORTALECER LA GESTIÓN ADMINISTRATIVA INCORPORANDO NUEVAS Y MEJORES PRÁCTICAS QUE PERMITAN GENERAR EFICIENCIA EN EL DESARROLLO DE LAS FUNCIONES INSTITUCIONALES"/>
    <s v="ESTRATÉGICO"/>
    <x v="15"/>
    <s v="PLAN DE SEGURIDAD Y PRIVACIDAD DE LA INFORMACIÓN"/>
    <s v="NO APLICA"/>
    <s v="NO APLICA"/>
    <s v="LAS DOS SEDES"/>
    <s v="COORDINADOR(A) GRUPO DE PLANEACIÓN"/>
    <s v="NO APLICA"/>
    <s v="NO APLICA"/>
    <n v="131"/>
    <s v="NO"/>
    <s v="NO"/>
    <s v="SISTEMA DE SEGURIDAD Y PRIVACIDAD DE LA INFORMACIÓN"/>
    <n v="1"/>
    <s v="Se solicita incluir tres metas con el fin de articular el plan de acción con los planes del sistema de gestión de seguridad de la información (SGSI) que se están adelantando desde el Grupo de Planeación con la oficial de seguridad de la información,  teniendo en cuenta que en diciembre cuando se formuló el plan la oficial de seguridad no contaba con contrato vigente con la Entidad y considerando que en el mes de abril del 2020 se aprobó la resolución por la cual se adopta el manual de políticas de seguridad de la información y se delega al grupo de planeación para la divulgación y asesoría del contenido del acto administrativo."/>
    <n v="0"/>
    <s v="PLAN DE SENSIBILIZACIÓN DEL SISTEMA DE GESTIÓN DE SEGURIDAD DE LA INFORMACIÓN (SGSI) EJECUTADO"/>
    <s v="NUEVA META. DESCRITAS EN LOS ENTREGABLES APROBADOS"/>
    <d v="2020-01-29T00:00:00"/>
    <d v="2020-11-16T00:00:00"/>
    <m/>
    <m/>
    <m/>
    <m/>
    <s v="PLAN DE SENSIBILIZACIÓN SGSI ACTUALIZADO Y APROBADO POR LA ALTA DIRECCIÓN INCLUIDO EL TEMA NETIQUETA"/>
    <s v="DOS (2) PIEZAS GRÁFICAS ASOCIADAS AL PLAN, ELABORADAS Y PUBLICADAS._x000a_REALIZAR UNA SENSBILIZACIÓN A USUARIOS"/>
    <s v="DOS (2) PIEZAS GRÁFICAS ASOCIADAS AL PLAN ELABORADAS Y PUBLICADAS"/>
    <s v="DOS (2) PIEZAS GRÁFICAS ASOCIADAS AL PLAN ELABORADAS Y PUBLICADAS._x000a_REALIZAR UNA SENSBILIZACIÓN A USUARIOS"/>
    <n v="1"/>
    <n v="2"/>
    <n v="2"/>
    <n v="2"/>
    <n v="0"/>
    <n v="2"/>
    <m/>
    <m/>
    <m/>
    <m/>
    <m/>
    <m/>
    <n v="1.968503937007874E-3"/>
    <n v="3.937007874015748E-3"/>
    <n v="5.905511811023622E-3"/>
    <n v="7.874015748031496E-3"/>
    <n v="1.968503937007874E-3"/>
    <n v="0"/>
    <n v="2.6246719160104987E-3"/>
    <n v="2.3622047244094488E-3"/>
    <n v="2.2497187851518558E-3"/>
    <n v="0"/>
    <n v="0.66666666666666663"/>
    <n v="0.4"/>
    <n v="0.2857142857142857"/>
  </r>
  <r>
    <s v="DIRECCIONAMIENTO_ESTRATÉGICO_Y_PLANEACIÓN"/>
    <s v="DIRECCIONAMIENTO Y PLANEACIÓN"/>
    <s v="5. FORTALECER LA GESTIÓN ADMINISTRATIVA INCORPORANDO NUEVAS Y MEJORES PRÁCTICAS QUE PERMITAN GENERAR EFICIENCIA EN EL DESARROLLO DE LAS FUNCIONES INSTITUCIONALES"/>
    <s v="ESTRATÉGICO"/>
    <x v="15"/>
    <s v="PLAN DE SEGURIDAD Y PRIVACIDAD DE LA INFORMACIÓN"/>
    <s v="NO APLICA"/>
    <s v="NO APLICA"/>
    <s v="LAS DOS SEDES"/>
    <s v="COORDINADOR(A) GRUPO DE PLANEACIÓN"/>
    <s v="NO APLICA"/>
    <s v="NO APLICA"/>
    <n v="132"/>
    <s v="NO"/>
    <s v="NO"/>
    <s v="SISTEMA DE SEGURIDAD Y PRIVACIDAD DE LA INFORMACIÓN"/>
    <n v="2"/>
    <s v="Se solicita incluir tres metas con el fin de articular el plan de acción con los planes del sistema de gestión de seguridad de la información (SGSI) que se están adelantando desde el Grupo de Planeación con la oficial de seguridad de la información,  teniendo en cuenta que en diciembre cuando se formuló el plan la oficial de seguridad no contaba con contrato vigente con la Entidad y considerando que en el mes de abril del 2020 se aprobó la resolución por la cual se adopta el manual de políticas de seguridad de la información y se delega al grupo de planeación para la divulgación y asesoría del contenido del acto administrativo."/>
    <n v="0"/>
    <s v="INFORMES DE SEGUIMIENTO SOBRE LOS EVENTOS O INCIDENTES DE SEGURIDAD DE LA INFORMACIÓN REPORTADOS POR LOS USUARIOS"/>
    <s v="NUEVA META. DESCRITAS EN LOS ENTREGABLES APROBADOS"/>
    <d v="2020-01-17T00:00:00"/>
    <d v="2020-11-16T00:00:00"/>
    <m/>
    <m/>
    <m/>
    <m/>
    <s v="EVENTOS O INCIDENTES DOCUMENTADOS EN EL FORMATO DE REPORTE DE EVENTOS"/>
    <s v="INFORME DE SEGUIMIENTO DE LOS EVENTOS O INCIDENTES DE SEGURIDAD REPORTADOS PRIMER SEMESTRE"/>
    <s v="EVENTOS O INCIDENTES DOCUMENTADOS EN EL FORMATO DE REPORTE DE EVENTOS"/>
    <s v="INFORME DE SEGUIMIENTO DE LOS EVENTOS O INCIDENTES REPORTADOS EN EL SEGUNDO SEMESTRE"/>
    <n v="1"/>
    <n v="1"/>
    <n v="1"/>
    <n v="1"/>
    <n v="0"/>
    <n v="1"/>
    <m/>
    <m/>
    <m/>
    <m/>
    <m/>
    <m/>
    <n v="1.968503937007874E-3"/>
    <n v="3.937007874015748E-3"/>
    <n v="5.905511811023622E-3"/>
    <n v="7.874015748031496E-3"/>
    <n v="1.968503937007874E-3"/>
    <n v="0"/>
    <n v="1.968503937007874E-3"/>
    <n v="1.968503937007874E-3"/>
    <n v="1.968503937007874E-3"/>
    <n v="0"/>
    <n v="0.5"/>
    <n v="0.33333333333333331"/>
    <n v="0.25"/>
  </r>
  <r>
    <s v="DIRECCIONAMIENTO_ESTRATÉGICO_Y_PLANEACIÓN"/>
    <s v="DIRECCIONAMIENTO Y PLANEACIÓN"/>
    <s v="5. FORTALECER LA GESTIÓN ADMINISTRATIVA INCORPORANDO NUEVAS Y MEJORES PRÁCTICAS QUE PERMITAN GENERAR EFICIENCIA EN EL DESARROLLO DE LAS FUNCIONES INSTITUCIONALES"/>
    <s v="ESTRATÉGICO"/>
    <x v="15"/>
    <s v="PLAN DE SEGURIDAD Y PRIVACIDAD DE LA INFORMACIÓN"/>
    <s v="NO APLICA"/>
    <s v="NO APLICA"/>
    <s v="LAS DOS SEDES"/>
    <s v="COORDINADOR(A) GRUPO DE PLANEACIÓN"/>
    <s v="NO APLICA"/>
    <s v="NO APLICA"/>
    <n v="133"/>
    <s v="NO"/>
    <s v="NO"/>
    <s v="SISTEMA DE SEGURIDAD Y PRIVACIDAD DE LA INFORMACIÓN"/>
    <n v="1"/>
    <s v="Se solicita incluir tres metas con el fin de articular el plan de acción con los planes del sistema de gestión de seguridad de la información (SGSI) que se están adelantando desde el Grupo de Planeación con la oficial de seguridad de la información,  teniendo en cuenta que en diciembre cuando se formuló el plan la oficial de seguridad no contaba con contrato vigente con la Entidad y considerando que en el mes de abril del 2020 se aprobó la resolución por la cual se adopta el manual de políticas de seguridad de la información y se delega al grupo de planeación para la divulgación y asesoría del contenido del acto administrativo."/>
    <n v="0"/>
    <s v="SEGUIMIENTO Y MONITOREO REALIZADO A LA MATRIZ DE RIESGOS DE SEGURIDAD DIGITAL E INFORMACIÓN POR DEPENDENCIA"/>
    <s v="NUEVA META. DESCRITAS EN LOS ENTREGABLES APROBADOS"/>
    <d v="2020-02-01T00:00:00"/>
    <d v="2020-11-16T00:00:00"/>
    <m/>
    <m/>
    <m/>
    <m/>
    <s v="MANUAL Y PROCEDIMIENTO DE ADMINISTRACIÓN DEL RIESGO CON LOS LINEAMIENTOS DE SEGURIDAD DIGITAL Y DE LA INFORMACIÓN"/>
    <s v="CRONOGRAMA DE TRABAJO PARA LA REALIZACIÓN DE LAS REUNIONES DE SEGUIMIENTO DEL PLAN DE TRATAMIENTO DE RIESGOS DE SEGURIDAD DIGITAL "/>
    <m/>
    <s v="INFORME DE SEGUIMIENTO"/>
    <n v="1"/>
    <n v="1"/>
    <m/>
    <n v="1"/>
    <n v="0"/>
    <n v="0.7"/>
    <m/>
    <m/>
    <m/>
    <m/>
    <m/>
    <m/>
    <n v="2.6246719160104987E-3"/>
    <n v="5.2493438320209973E-3"/>
    <n v="5.2493438320209973E-3"/>
    <n v="7.874015748031496E-3"/>
    <n v="2.6246719160104987E-3"/>
    <n v="0"/>
    <n v="1.8372703412073488E-3"/>
    <n v="1.8372703412073488E-3"/>
    <n v="1.8372703412073488E-3"/>
    <n v="0"/>
    <n v="0.35"/>
    <n v="0.35"/>
    <n v="0.23333333333333331"/>
  </r>
  <r>
    <s v="GESTIÓN_CON_VALORES_PARA_RESULTADOS"/>
    <s v="FORTALECIMIENTO ORGANIZACIONAL Y SIMPLIFICACIÓN DE PROCESOS"/>
    <s v="4. DESARROLLAR LA RELACIÓN ENTRE PATRIMONIO Y CULTURA PARA GENERAR SENTIDOS, SIGNIFICADOS E INTERPRETACIONES DE NUESTRO ENTORNO Y DIARIO VIVIR MEDIANTE LA PROMOCIÓN, VALORIZACIÓN Y TRANSMISIÓN DE LAS DISTINTAS FORMAS DEL PATRIMONIO"/>
    <s v="MISIONAL"/>
    <x v="8"/>
    <s v="PLANES MISIONALES"/>
    <s v="NO APLICA"/>
    <s v="NO APLICA"/>
    <s v="LAS DOS SEDES"/>
    <s v="COORDINADOR(A) GRUPO DE GESTIÓN DE BIBLIOTECAS"/>
    <s v="NO APLICA"/>
    <s v="NO APLICA"/>
    <n v="134"/>
    <s v="NO"/>
    <s v="SI "/>
    <s v="ORGANIZACIÓN Y PRESERVACIÓN DE LAS COLECCIONES"/>
    <n v="1370"/>
    <s v="TENIENDO PRESENTE A QUE LAS ACTIVIDADES DE LA BIBLIOTECA EN UN 99% SE DEBEN REALIZAR DE FORMA PRESENCIAL, FUE NECESARIO AJUSTAR (REDUCIR) LAS METAS  DADAS LAS MEDIDADAS DE CONFINAMIENTO QUE HAN IMPEDIDO EL DESPLAZAMIENTO DEL PERSONAL AL LUGAR DE TRABAJO"/>
    <s v="NO APLICA"/>
    <s v="ORGANIZACIÓN Y PRESERVACIÓN DE LAS COLECCIONES  - ARCHIVO JOSÉ MANUEL MARROQUÍN: REGISTRAR EN EL FORMATO DE INVENTARIO DETALLADO Y DESCRIPCIÓN DE LOS DOCUMENTOS CORRESPONDIENTES AL ARCHIVO HISTÓRICO JOSÉ MANUEL MARROQUÍN DE LAS CAJAS NÚMERO UNO (1) Y LA CAJA NÚMERO DOS (2) QUE CONTIENEN 1.370 FOLIOS."/>
    <s v="REGISTRAR EN EL FORMATO DE INVENTARIO DETALLADO Y DESCRIPCIÓN DE LOS DOCUMENTOS CORRESPONDIENTES AL ARCHIVO HISTÓRICO JOSÉ MANUEL MARROQUÍN DE LAS CAJAS NÚMERO UNO (1) Y LA CAJA NÚMERO DOS (2) QUE CONTIENEN 1.370 FOLIOS"/>
    <d v="2020-10-01T00:00:00"/>
    <d v="2020-12-31T00:00:00"/>
    <m/>
    <m/>
    <m/>
    <m/>
    <m/>
    <m/>
    <m/>
    <s v="REGISTRAR EN EL FORMATO DE INVENTARIO DETALLADO Y DESCRIPCIÓN DE LOS DOCUMENTOS CORRESPONDIENTES AL ARCHIVO HISTÓRICO JOSÉ MANUEL MARROQUÍN DE LAS CAJAS NÚMERO UNO (1) Y LA CAJA NÚMERO DOS (2) QUE CONTIENEN 1.370 FOLIOS"/>
    <m/>
    <m/>
    <n v="1"/>
    <m/>
    <m/>
    <m/>
    <m/>
    <m/>
    <m/>
    <m/>
    <m/>
    <m/>
    <n v="0"/>
    <n v="0"/>
    <n v="0"/>
    <n v="7.874015748031496E-3"/>
    <n v="7.874015748031496E-3"/>
    <n v="0"/>
    <n v="0"/>
    <n v="0"/>
    <n v="0"/>
    <s v=""/>
    <s v=""/>
    <s v=""/>
    <n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7">
  <r>
    <s v="GESTIÓN_DEL_CONOCIMIENTO_Y_LA_INNOVACIÓN"/>
    <s v="GESTIÓN DEL CONOCIMIENTO Y LA INNOVACIÓN"/>
    <s v="5. FORTALECER LA GESTIÓN ADMINISTRATIVA INCORPORANDO NUEVAS Y MEJORES PRÁCTICAS QUE PERMITAN GENERAR EFICIENCIA EN EL DESARROLLO DE LAS FUNCIONES INSTITUCIONALES"/>
    <x v="0"/>
    <x v="0"/>
    <s v="PLAN ANTICORRUPCIÓN Y DE ATENCIÓN AL CIUDADANO"/>
    <s v="PLAN DE GASTO PÚBLICO"/>
    <s v="NO APLICA"/>
    <s v="LAS DOS SEDES"/>
    <s v="COORDINADOR(A) DE GESTIÓN CONTRACTUAL"/>
    <s v="PAAC - COMPONENTE 6: INICIATIVAS ADICIONALES"/>
    <s v="6.1 INICIATIVAS ADICIONALES"/>
    <n v="1"/>
    <s v="NO"/>
    <s v="NO"/>
    <s v="FORTALECER LA TRANSPARENCIA DE LA EJECUCIÓN CONTRACTUAL"/>
    <x v="0"/>
    <x v="0"/>
    <s v="ES NECESARIO QUE LOS SUPERVISORES Y QUIENES BRINDAN APOYO A LA SUPERVISIÓN, TOMEN CONCIENCIA DE LA IMPORTANCIA Y LA RESPONSABILIDAD QUE IMPLICA EL EJERCICIO DE ESTA LABOR."/>
    <n v="0"/>
    <s v="PREPARAR Y REALIZAR SOCIALIZACIÓN"/>
    <d v="2020-01-02T00:00:00"/>
    <d v="2020-12-12T00:00:00"/>
    <x v="0"/>
    <x v="0"/>
    <n v="0"/>
    <n v="45212522"/>
    <m/>
    <s v="REALIZAR UNA ACCIÓN PEDAGÓGICA SOBRE LA IMPORTANCIA DE LA SUPERVISIÓN DE LA CONTRATACIÓN"/>
    <m/>
    <s v="REALIZAR UNA ACCIÓN PEDAGÓGICA SOBRE LA IMPORTANCIA DE LA SUPERVISIÓN DE LA CONTRATACIÓN"/>
    <m/>
    <n v="1"/>
    <m/>
    <n v="1"/>
    <m/>
    <n v="1"/>
    <m/>
    <m/>
    <s v="NO APLICA"/>
    <s v="Evidencia 1. Socialización a supervisores sobre declaración de bienes rentas y conflicto de intereses (Ley 2013 de 2019)._x000a__x000a_Evidencia 2. Socialización a Talento humano del trámite precontractual."/>
    <s v="NO HAY ACTIVIDADES PROGRAMADAS PARA ESTE TRIMESTRE"/>
    <m/>
    <n v="0"/>
    <n v="3.937007874015748E-3"/>
    <n v="3.937007874015748E-3"/>
    <n v="7.874015748031496E-3"/>
    <n v="3.937007874015748E-3"/>
    <n v="0"/>
    <n v="3.937007874015748E-3"/>
    <n v="3.937007874015748E-3"/>
    <n v="3.937007874015748E-3"/>
    <s v=""/>
    <n v="1"/>
    <x v="0"/>
    <n v="0.5"/>
    <s v="NO APLICA PARA ESTE TRIMESTRE"/>
    <s v="NO HAY OBSERVACIONES"/>
    <s v="NO HAY ACTIVIDADES PROGRAMADAS PARA ESTE TRIMESTRE"/>
    <m/>
  </r>
  <r>
    <s v="ACTIVIDADES_MISIONALES"/>
    <s v="ACTIVIDADES MISIONALES"/>
    <s v="5. FORTALECER LA GESTIÓN ADMINISTRATIVA INCORPORANDO NUEVAS Y MEJORES PRÁCTICAS QUE PERMITAN GENERAR EFICIENCIA EN EL DESARROLLO DE LAS FUNCIONES INSTITUCIONALES"/>
    <x v="1"/>
    <x v="1"/>
    <s v="PLANES MISIONALES"/>
    <s v="NO APLICA"/>
    <s v="NO APLICA"/>
    <s v="CASA CUERVO URISARRI"/>
    <s v="ASESOR ALIANZAS"/>
    <s v="NO APLICA"/>
    <s v="NO APLICA"/>
    <n v="3"/>
    <s v="NO"/>
    <s v="NO"/>
    <s v="SISTEMA INTEGRADO DE GESTIÓN"/>
    <x v="1"/>
    <x v="1"/>
    <s v="ES NECESARIO QUE EL INSTITUTO CARO Y CUERVO COMO ESTABLECIMIENTO PÚBLICO QUE ADELANTA PROGRAMAS DE EDUCACIÓN SUPERIOR CUENTE CON UNA POLÍTICA DE INTERNACIONALIZACIÓN QUE PERMITA A SUS ESTUDIANTES, PROFESORES E INVESTIGADORES DESARROLLAR CAPACIDADES Y COMPETENCIAS EN UN ÁMBITO INTERNACIONAL Y PERMITA LA INTERACCIÓN CON DIFERENTES CULTURAS PERMITIENDO UNA VISIÓN GLOBAL. "/>
    <s v="NO REGISTRA LÍNEA BASE"/>
    <s v="LEVANTAMIENTO DE LA INFORMACIÓN, ELABORACIÓN DE LA POLÍTICA, APROBACIÓN Y DIVULGACIÓN DE LA POLÍTICA"/>
    <d v="2020-01-01T00:00:00"/>
    <s v="31/09/2020"/>
    <x v="1"/>
    <x v="1"/>
    <n v="0"/>
    <s v="VER CELDA AB7"/>
    <s v="LEVANTAMIENTO DE LA INFORMACIÓN NECESARIA PARA LA ELABORACIÓN DE LA POLÍTICA"/>
    <s v="DOCUMENTO BORRADOR DE LA POLÍTICA DE INTERNACIONALIZACIÓN"/>
    <s v="APROBACIÓN Y DIVULGACIÓN DE LA POLÍTICA"/>
    <m/>
    <n v="1"/>
    <n v="1"/>
    <n v="2"/>
    <m/>
    <n v="1"/>
    <n v="1"/>
    <n v="2"/>
    <m/>
    <s v="Correos electrónicos, Base de datos de movilidad entrante y saliente 2016-2019, Base de datos de convenios 2014-2019."/>
    <s v="Correo electrónico compartiendo y solicitando los comentarios sobre la política para los ajustes requeridos.  Acta de reunión de la sesión del comité Institucional de Gestión y Desempeño del 12 de junio que se encuentra en los archivos del equipo de Teams. Documento borrador que se encuentra en los archivos del Grupo de Teams de Comité Institucional de Gestión y Desempeño. ( Anexo 1.)"/>
    <s v="Resolución Número 0135 de 2020 &quot; Por la cual se adopta la política de internacionalización del Instituto Caro y Cuervo&quot;.  https://www.caroycuervo.gov.co/documentos/Resolución%20Adopcion%20Pol%C3%ADtica%20de%20Internacionalización.%20FSAB%20%202020.pdf                                    Política de Internacionalización: https://www.caroycuervo.gov.co/documentos/imagenes/Politica%20de%20internacionalizacion_final_final_aprobada.pdf                               Divulgación de la Política en el Boletín nuestra gente No.25 del Instituto Caro y Cuervo publicado  el 31 de Julio de 2020."/>
    <s v="META CUMPLIDA"/>
    <n v="2.6246719160104987E-3"/>
    <n v="5.2493438320209973E-3"/>
    <n v="7.874015748031496E-3"/>
    <n v="7.874015748031496E-3"/>
    <n v="2.6246719160104987E-3"/>
    <n v="2.6246719160104987E-3"/>
    <n v="5.2493438320209973E-3"/>
    <n v="7.874015748031496E-3"/>
    <n v="7.874015748031496E-3"/>
    <n v="1"/>
    <n v="1"/>
    <x v="0"/>
    <n v="1"/>
    <s v="AUNQUE LA INFORMACIÓN SE REPORTA CORRECTAMENTE SE DEBE ADJUNTAR LAS EVIDENCIAS QUE SOPORTAN EL DESARROLLO DE LAS ACTIVIDADES REALIZADAS. PUES NO SE PUEDE CORROBORAR EL AVANCE REALIZADO. SE MARCARÁ SATISFACTORIO EL AVANCE PERO QUEDA UNA ALERTA POR INCUMPLIMIENTO AL APORTAR EVIDENCIAS."/>
    <s v="NO HAY OBSERVACIONES"/>
    <s v="META CUMPLIDA"/>
    <m/>
  </r>
  <r>
    <s v="GESTIÓN_DEL_CONOCIMIENTO_Y_LA_INNOVACIÓN"/>
    <s v="GESTIÓN DEL CONOCIMIENTO Y LA INNOVACIÓN"/>
    <s v="1. FORTALECER LOS PROGRAMAS ACADÉMICOS DE POSGRADO PARA CONSTRUIR UNA COMUNIDAD ACADÉMICA QUE CONTRIBUYA A LA SALVAGUARDIA DEL PATRIMONIO LINGÜÍSTICO"/>
    <x v="1"/>
    <x v="1"/>
    <s v="PLANES MISIONALES"/>
    <s v="NO APLICA"/>
    <s v="PLAN DE FORMACIÓN"/>
    <s v="CASA CUERVO URISARRI"/>
    <s v="ASESOR ALIANZAS"/>
    <s v="NO APLICA"/>
    <s v="NO APLICA"/>
    <n v="4"/>
    <s v="NO"/>
    <s v="NO"/>
    <s v="PROYECTOS CONJUNTOS RESULTADO DE LA SUSCRIPCIÓN DE CONVENIOS"/>
    <x v="0"/>
    <x v="2"/>
    <s v="EN LA SUSCRIPCIÓN DE CONVENIOS SE AUNAN ESFUEROS PARA REALIZAR ACCIONES CONJUNTAS, EL RESULTADO DE ESTAS ACCIONES SON PROYECTOS QUE APORTAN  A LAS ACTIVIDADES MISIONALES DE LAS PARTES"/>
    <s v="NO REGISTRA LÍNEA BASE"/>
    <s v="ESTRUCTURACIÓN Y FIRMA DE CONVENIOS, SUPERVISIÓN Y MONITOREO DE LOS CONVENIOS."/>
    <d v="2020-01-01T00:00:00"/>
    <d v="2020-12-31T00:00:00"/>
    <x v="1"/>
    <x v="1"/>
    <n v="0"/>
    <s v="VER CELDA AB7"/>
    <m/>
    <s v="1 PROYECTO CONJUNTO "/>
    <m/>
    <s v="1 PROYECTO CONJUNTO"/>
    <m/>
    <n v="1"/>
    <m/>
    <n v="1"/>
    <m/>
    <m/>
    <n v="2"/>
    <m/>
    <s v="NO HAY ACTIVIDADES PROGRAMADAS PARA ESTE TRIMESTRE"/>
    <s v="El proceso de convenio con la  Universidad EAN se encuentra en Coordinación del Grupo de Gestión Contractual en espera del visto bueno para firma de las respectivas partes, fue enviado por correo electrónico el día 22 de mayo de 2020.                           El proceso de convenio con la Facultad de Comunicaciones de la Universidad de Antioquia se envió por correo electrónico el día 28 de mayo 2020 a la Coordinación del Grupo de Gestión Contractual y estamos en espera del visto bueno para firma de las respectivas partes.                   El proceso de convenio con la Universidad Central se encuentra en revisión de la U Central desde noviembre de 2019.                                                   El proceso de convenio con la Fundación Escuela Taller de Boyacá y el Instituto Caro y Cuervo está listo para revisión del grupo contractual desde inicios de junio de 2020. (Anexo 2.)"/>
    <s v="Convenio Interadministrativo ICC-CO-138- 2020, celebrado entre el Instituto Caro y Cuervo y la Universidad de Antioquia: https://caroycuervo-my.sharepoint.com/personal/jessica_osorio_caroycuervo_gov_co/_layouts/15/onedrive.aspx?id=%2Fpersonal%2Fjessica%5Fosorio%5Fcaroycuervo%5Fgov%5Fco%2FDocuments%2FConvenios%20Interinstitucionales%2FNacionales%2F2020%2FConvenio%20Interadministrativo%20ICC%2DCO%2D138%2D2020%2D%20UdeA%2FICC%2DCO%2D138%2D2020%20Convenio%20ICC%2DUdeA%5Ffirmado%2Epdf&amp;parent=%2Fpersonal%2Fjessica%5Fosorio%5Fcaroycuervo%5Fgov%5Fco%2FDocuments%2FConvenios%20Interinstitucionales%2FNacionales%2F2020%2FConvenio%20Interadministrativo%20ICC%2DCO%2D138%2D2020%2D%20UdeA                        Convenio de asociación entre la Fundación Escuela Taller de Boyacá y el Instituto Caro y Cuervo: https://caroycuervo-my.sharepoint.com/personal/jessica_osorio_caroycuervo_gov_co/_layouts/15/onedrive.aspx?id=%2Fpersonal%2Fjessica%5Fosorio%5Fcaroycuervo%5Fgov%5Fco%2FDocuments%2FConvenios%20Interinstitucionales%2FNacionales%2F2020%2FConvenio%20%20Escuela%20Taller%20de%20Boyacá%2FConvenio%20Marco%5F%20ETBOY%2DINSTITUTO%20CARO%20Y%20CUERVO%2Epdf&amp;parent=%2Fpersonal%2Fjessica%5Fosorio%5Fcaroycuervo%5Fgov%5Fco%2FDocuments%2FConvenios%20Interinstitucionales%2FNacionales%2F2020%2FConvenio%20%20Escuela%20Taller%20de%20Boyacá           "/>
    <s v="META CUMPLIDA"/>
    <n v="0"/>
    <n v="3.937007874015748E-3"/>
    <n v="3.937007874015748E-3"/>
    <n v="7.874015748031496E-3"/>
    <n v="3.937007874015748E-3"/>
    <n v="0"/>
    <n v="0"/>
    <n v="7.874015748031496E-3"/>
    <n v="7.874015748031496E-3"/>
    <s v=""/>
    <n v="0"/>
    <x v="1"/>
    <n v="1"/>
    <s v="NO APLICA PARA ESTE TRIMESTRE"/>
    <s v="NO HAY OBSERVACIONES"/>
    <s v="NO HAY ACTIVIDADES PROGRAMADAS PARA ESTE TRIMESTRE PERO SE IDENTIFICA QUE LA META ESTÁ CUMPLIDA"/>
    <m/>
  </r>
  <r>
    <s v="INFORMACIÓN_Y_COMUNICACIÓN"/>
    <s v="GESTIÓN DOCUMENTAL"/>
    <s v="5. FORTALECER LA GESTIÓN ADMINISTRATIVA INCORPORANDO NUEVAS Y MEJORES PRÁCTICAS QUE PERMITAN GENERAR EFICIENCIA EN EL DESARROLLO DE LAS FUNCIONES INSTITUCIONALES"/>
    <x v="1"/>
    <x v="1"/>
    <s v="PLANES MISIONALES"/>
    <s v="NO APLICA"/>
    <s v="NO APLICA"/>
    <s v="CASA CUERVO URISARRI"/>
    <s v="ASESOR ALIANZAS"/>
    <s v="NO APLICA"/>
    <s v="NO APLICA"/>
    <n v="5"/>
    <s v="NO"/>
    <s v="NO"/>
    <s v="ELABORACIÓN Y DIVULGACIÓN DE LOS DOCUMENTOS FALTANTES O INCOMPLETOS"/>
    <x v="2"/>
    <x v="3"/>
    <s v="ES NECESARIO QUE TODOS LAS GUÍAS, MANUALES Y PLANES ESTEN ACORDES CON LO REQUERIDOS PARA EL DESEMPEÑO DEL ÁREA"/>
    <n v="3"/>
    <s v="LEVANTAMIENTO DE LA INFORMACIÓN PARA LA CREACIÓN DE DOCUMENTOS, REVISIÓN DE LA NORMATIVIDAD, ELABORACIÓN DE GUÍAS, MANUALES, PLANES Y PROCEDIMIENTOS  "/>
    <d v="2020-01-01T00:00:00"/>
    <d v="2020-12-15T00:00:00"/>
    <x v="1"/>
    <x v="1"/>
    <n v="0"/>
    <s v="VER CELDA AB7"/>
    <s v="DIAGNÓSTICO IDENTIFICANDO LOS DOCUMENTOS FALTANTES_x000a__x000a_UNA GUÍA PARA EL TRAMITÉ DE APLICACIÓN DE VISA DE TRABAJO Y PERMISOS RELACIONADOS CON CONTRATACIÓN DE PERSONAL EXTRANJERO."/>
    <s v="PROCESO DE ALIANZAS ACTUALIZADO, PROCEDIMIENTO DE GESTIÓN DE PRODUCTOS INTERINSTITUCIONALES ACTUALIZADO"/>
    <s v="GUÍA TIPOLÓGICA DE CONVENIOS "/>
    <s v="IDENTIFICACIÓN DE GRUPOS DE INTERÉS Y GRUPOS DE VALOR PARA LA ELABORACIÓN DE LA BASE DE DATOS DEL GRUPO DE ALIANZAS"/>
    <n v="2"/>
    <n v="2"/>
    <n v="1"/>
    <n v="2"/>
    <m/>
    <m/>
    <n v="1"/>
    <m/>
    <s v="Circular 006 del 24 de marzo de 2020, Circular 007 del 27 de marzo de 2020"/>
    <s v=" El  proceso y procedimiento actualizados del grupo de alianzas  se encuentra en proceso de aprobación"/>
    <s v="Guía Tipológica de convenios revisada."/>
    <m/>
    <n v="1.968503937007874E-3"/>
    <n v="3.937007874015748E-3"/>
    <n v="5.905511811023622E-3"/>
    <n v="7.874015748031496E-3"/>
    <n v="1.968503937007874E-3"/>
    <n v="0"/>
    <n v="0"/>
    <n v="1.1811023622047244E-3"/>
    <n v="1.1248593925759279E-3"/>
    <n v="0"/>
    <n v="0"/>
    <x v="2"/>
    <n v="0.14285714285714285"/>
    <s v="LA INFORMACIÓN NO SE REPORTA CORRECTAMENTE YA QUE EN EL PRIMER AVANCE DEL AÑO NO SE REFLEJA EL 100% DE CUMPLIMIENTO SOBRE LA META PLANEADA. _x000a_SE DEBE ADJUNTAR LAS EVIDENCIAS QUE SOPORTAN EL DESARROLLO DE LAS ACTIVIDADES REALIZADAS, PUES NO SE PUEDE CORROBORAR EL AVANCE REALIZADO._x000a_PARA EL TRIMESTRE ESTABA CONTEMPLADO REALIZAR LA GUÍA DE TRÁMITE DE APLICACIÓN DE VISA, DEL CUAL NO SE EVIDENCIA AVANCE, POR LO TANTO SE SUGIERE TRAMITAR EL AJUSTE AL PLAN DE ACCIÓN."/>
    <s v="NO SE EVIDENCIA AVANCE TOTAL, NI MAYOR A UN 80% EN LA META PROYECTADA POR LO TANTO, SE SUGIERE TRAMITAR AJUSTE AL PLAN DE ACCIÓN"/>
    <s v="FALTA EL CUMPLIMIENTO DE LAS ACTIVIDADES DEL PRIMER SEMESTRE Y REVISAR SI EL PROCESO Y LA GUÍA YA ESTÁN APROBADOS POR LA DIRECCIÓN GENERAL CON EL FIN DE ARTÍCULAR LA INFORMACIÓN CON EL SIG"/>
    <m/>
  </r>
  <r>
    <s v="GESTIÓN_DEL_CONOCIMIENTO_Y_LA_INNOVACIÓN"/>
    <s v="GESTIÓN DEL CONOCIMIENTO Y LA INNOVACIÓN"/>
    <s v="2. ACTUALIZAR LOS PROGRAMAS ACADÉMICOS QUE OFRECE EL INSTITUTO CON CARACTERÍSTICAS SENSIBLES A LAS CRISIS DEL SECTOR EDUCATIVO GARANTIZANDO LA GESTIÓN DE REDUCCIÓN DEL RIESGO DE DESERCIÓN."/>
    <x v="1"/>
    <x v="1"/>
    <s v="PLANES MISIONALES"/>
    <s v="PLAN ANTICORRUPCIÓN Y DE ATENCIÓN AL CIUDADANO"/>
    <s v="NO APLICA"/>
    <s v="CASA CUERVO URISARRI"/>
    <s v="ASESOR ALIANZAS"/>
    <s v="PAAC - COMPONENTE 5: TRANSPARENCIA Y ACCESO DE LA INFORMACIÓN"/>
    <s v="5.1  LINEAMIENTOS DE TRANSPARENCIA ACTIVA"/>
    <n v="6"/>
    <s v="NO"/>
    <s v="NO"/>
    <s v="GESTIÓN DEL CONOCIMIENTO Y LA INNOVACIÓN  A TRAVÉS DE LA INFORMACIÓN PARA MOVILIDAD Y COOPERACIÓN"/>
    <x v="1"/>
    <x v="4"/>
    <s v="EL PROCESO DE ALIANZAS  COMO ÁREA ENCARGADA DE LA DIVULGACIÓN DE LA INFORMACIÓN SOBRE MOVILIDAD, ESTARÁ ENCARGADO DE REALIZAR UNA SOCIALIZACIÓN PARA INFORMAR A TODAS LAS PERSONAS INTERESADAS LOS PARÁMETROS PARA PODER ACCEDER A LAS DIFERENTES OPORTUNIDADES DE ESTUDIO, Y PASANTÍAS  PUBLICADAS COMO RESULTADO DEL PROCESO DE ALIANZAS."/>
    <n v="2"/>
    <s v="LEVANTAMIENTO DE LA INFORMACIÓN SOBRE LAS BECAS DE INTERÉS PARA ESTUDIANTES, PROFESORES Y FUNCIONARIOS, LOGÍSTICA DE LA SOCIALIZACIÓN,  REALIZACIÓN DE LA SOCIALIZACIÓN. "/>
    <d v="2020-01-01T00:00:00"/>
    <d v="2020-03-31T00:00:00"/>
    <x v="1"/>
    <x v="1"/>
    <n v="0"/>
    <s v="VER CELDA AB7"/>
    <s v="REALIZACIÓN DE UNA (1) SOCIALIZACIÓN"/>
    <m/>
    <m/>
    <m/>
    <n v="1"/>
    <m/>
    <m/>
    <m/>
    <n v="1"/>
    <m/>
    <m/>
    <m/>
    <s v="REALIZACIÓN DE UNA (1) SOCIALIZACIÓN DE BECAS POR PARTE DE LA FUNDACIÓN CAROLINA EL 25 DE FEBRERO DE 2020._x000a_http://www.fundacioncarolina.org.co/charlas-informativas-de-fundacion-carolina-colombia-en-2020/          https://www.flickr.com/photos/caroycuervo/albums/72157713290364077"/>
    <s v="Esta meta fue cumplida en el primer semestre pero para su apoyo semanalmente se publica en el Boletín Entérese información sobre becas y movilidad. _x000a_Para este trimestes se realizaron seis (6) documentos con información de las diferentes oportunidades de movilidad, cooperación y concursos a nivel Nacional e Internacional vigentes que múltiples Instituciones y organismos ofrecen. "/>
    <s v="Esta meta fue cumplida en el primer semestre pero para su apoyo semanalmente se publica en el Boletín Entérese información sobre becas y movilidad. _x000a_Para este trimestes se realizaron doce (12) documentos con información de las diferentes oportunidades de movilidad, cooperación y concursos a nivel Nacional e Internacional vigentes que múltiples Instituciones y organismos ofrecen. "/>
    <s v="META CUMPLIDA"/>
    <n v="7.874015748031496E-3"/>
    <n v="7.874015748031496E-3"/>
    <n v="7.874015748031496E-3"/>
    <n v="7.874015748031496E-3"/>
    <n v="7.874015748031496E-3"/>
    <n v="7.874015748031496E-3"/>
    <n v="7.874015748031496E-3"/>
    <n v="7.874015748031496E-3"/>
    <n v="7.874015748031496E-3"/>
    <n v="1"/>
    <n v="1"/>
    <x v="0"/>
    <n v="1"/>
    <s v="PARA ESTE TRIMESTRE NO HABÍAN ACTIVIDADES PROGRAMADAS. SE SUGIERE  QUE PARA EL OTRO TRIMESTRE SE ANEXE LA EVIDENCIA YA QUE EL LINK NO DIRIGE HACÍA NINGUNA INFORMACIÓN"/>
    <s v="NO HAY OBSERVACIONES"/>
    <s v="NO HAY ACTIVIDADES PROGRAMADAS PARA ESTE TRIMESTRE"/>
    <m/>
  </r>
  <r>
    <s v="INFORMACIÓN_Y_COMUNICACIÓN"/>
    <s v="TRANSPARENCIA, ACCESO A LA INFORMACIÓN PÚBLICA Y LUCHA CONTRA LA CORRUPCIÓN"/>
    <s v="4. DESARROLLAR LA RELACIÓN ENTRE PATRIMONIO Y CULTURA PARA GENERAR SENTIDOS, SIGNIFICADOS E INTERPRETACIONES DE NUESTRO ENTORNO Y DIARIO VIVIR MEDIANTE LA PROMOCIÓN, VALORIZACIÓN Y TRANSMISIÓN DE LAS DISTINTAS FORMAS DEL PATRIMONIO"/>
    <x v="0"/>
    <x v="2"/>
    <s v="PLANES MISIONALES"/>
    <s v="NO APLICA"/>
    <s v="NO APLICA"/>
    <s v="LAS DOS SEDES"/>
    <s v="SUBDIRECTOR(A) ACADÉMICO "/>
    <s v="NO APLICA"/>
    <s v="NO APLICA"/>
    <n v="8"/>
    <s v="NO"/>
    <s v="SI "/>
    <s v="ELABORACIÓN Y SEGUIMIENTO DE LA ESTRATEGIA DE COMUNICACIÓN INTERNA Y EXTERNA DE LA VIGENCIA 2020"/>
    <x v="3"/>
    <x v="5"/>
    <s v="ESTABLECER LA RUTA A SEGUIR EN COMUNICACIONES ES MUY IMPORTANTE PARA DAR CUMPLIMIENTO A LOS OBJETIVOS DE DIVULGACIÓN DURANTE EL 2020. HACER EL SEGUIMIENTO DE LOS MISMA GARANTIZA EL ÉXITO DE LAS ACCIONES PLANTEADAS "/>
    <s v="NO APLICA"/>
    <s v="RECOLECTAR LAS ACTIVIDADES GENERALES QUE TENDRÁ EL ICC EN 2020 PARA CONSTRUIR LA ESTRATEGIA DE COMUNICACIÓN INTERNA Y EXTERNA. HACER REUNIONES DE SEGUIMIENTO PARA EL CUMPLIMIENTO DE LA MISMA."/>
    <d v="2020-01-15T00:00:00"/>
    <d v="2020-12-15T00:00:00"/>
    <x v="2"/>
    <x v="1"/>
    <n v="0"/>
    <n v="348540092"/>
    <s v="ENTREGAR UNA ESTRATEGIA DE COMUNICACIÓN INTERNA Y UNA EXTERNA. ASÍ COMO LA EVIDENCIA DE MÍNIMO TRES REUNIONES DE SEGUIMIENTO CON EL EQUIPO DE COMUNICACIONES Y PRENSA_x000a__x000a_INFORME DONDE SE RELACIONEN 25 EVENTOS DIVULGADOS Y/O CUBIERTOS POR LA OFICINA DE COMUNICACIONES Y PRENSA"/>
    <s v="EVIDENCIA DE MÍNIMO TRES REUNIONES DE SEGUIMIENTO CON EL EQUIPO DE COMUNICACIONES Y PRENSA_x000a__x000a_INFORME DONDE SE RELACIONEN 25 EVENTOS DIVULGADOS Y/O CUBIERTOS POR LA OFICINA DE COMUNICACIONES Y PRENSA"/>
    <s v="EVIDENCIA DE MÍNIMO TRES REUNIONES DE SEGUIMIENTO CON EL EQUIPO DE COMUNICACIONES Y PRENSA_x000a__x000a_INFORME DONDE SE RELACIONEN 25 EVENTOS DIVULGADOS Y/O CUBIERTOS POR LA OFICINA DE COMUNICACIONES Y PRENSA"/>
    <s v="EVIDENCIA DE MÍNIMO TRES REUNIONES DE SEGUIMIENTO CON EL EQUIPO DE COMUNICACIONES Y PRENSA_x000a__x000a_INFORME DONDE SE RELACIONEN 25 EVENTOS DIVULGADOS Y/O CUBIERTOS POR LA OFICINA DE COMUNICACIONES Y PRENSA"/>
    <n v="29"/>
    <n v="28"/>
    <n v="28"/>
    <n v="28"/>
    <n v="29"/>
    <n v="28"/>
    <n v="28"/>
    <m/>
    <s v="Actas de reunión y seguimiento a cubrimiento de eventos: https://docs.google.com/spreadsheets/d/1LacuyK8zB7Y5Y7AimMvx_hfnN3T5boCeHQJqdj0TTF4/edit#gid=1871622146 .   Estrategia de comunicación externa e interna: https://drive.google.com/open?id=1jRzYR76gsghmre1raJXsWUYyJbThkPDS "/>
    <s v="https://drive.google.com/drive/folders/1ush1FeclR_Y5d0Wkl6L8nURx4b6xUK1K?usp=sharing"/>
    <s v="Se realizaron once reuniones con el equipo de comunicaciones. _x000a_La evidencia se refleja en las actas de trabajo, aquí https://docs.google.com/spreadsheets/d/18-P3J-T-MD3aXusRP8OyBUJGouRKqpqoYVcTAkZOtj0/edit. Así como la evidencia de los más de 25 eventos divulgados: https://drive.google.com/file/d/1ksQnLLwUZewOm7lOuzbQXWUhu1JjOckO/view?usp=sharing"/>
    <m/>
    <n v="1.968503937007874E-3"/>
    <n v="3.937007874015748E-3"/>
    <n v="5.905511811023622E-3"/>
    <n v="7.874015748031496E-3"/>
    <n v="1.968503937007874E-3"/>
    <n v="1.968503937007874E-3"/>
    <n v="3.937007874015748E-3"/>
    <n v="5.905511811023622E-3"/>
    <n v="5.9229321998467005E-3"/>
    <n v="1"/>
    <n v="1"/>
    <x v="0"/>
    <n v="0.75221238938053092"/>
    <s v="SE MARCARÁ SATISFACTORIO EL AVANCE PERO QUEDA UNA ALERTA PARA PRESENTAR EN EL DESARROLLO DE LA META, EL INFORME PLANEADO RELACIONANDO LOS EVENTOS, YA LAS ACTAS REFLEJAN LA PLANEACIÓN MÁS NO LA RESPECTIVA EJECUCIÓN"/>
    <s v="NO HAY OBSERVACIONES"/>
    <s v="NO HAY OBSERVACIONES"/>
    <m/>
  </r>
  <r>
    <s v="INFORMACIÓN_Y_COMUNICACIÓN"/>
    <s v="TRANSPARENCIA, ACCESO A LA INFORMACIÓN PÚBLICA Y LUCHA CONTRA LA CORRUPCIÓN"/>
    <s v="4. DESARROLLAR LA RELACIÓN ENTRE PATRIMONIO Y CULTURA PARA GENERAR SENTIDOS, SIGNIFICADOS E INTERPRETACIONES DE NUESTRO ENTORNO Y DIARIO VIVIR MEDIANTE LA PROMOCIÓN, VALORIZACIÓN Y TRANSMISIÓN DE LAS DISTINTAS FORMAS DEL PATRIMONIO"/>
    <x v="0"/>
    <x v="2"/>
    <s v="PLANES MISIONALES"/>
    <s v="NO APLICA"/>
    <s v="NO APLICA"/>
    <s v="LAS DOS SEDES"/>
    <s v="SUBDIRECTOR(A) ACADÉMICO "/>
    <s v="NO APLICA"/>
    <s v="NO APLICA"/>
    <n v="9"/>
    <s v="NO"/>
    <s v="SI "/>
    <s v="DIVULGACIÓN DE PLANES Y PROYECTOS RELACIONADOS CON LAS LÍNEAS DE INVESTIGACIÓN Y EL SELLO EDITORIAL DEL ICC"/>
    <x v="4"/>
    <x v="6"/>
    <s v="_x000a_DESDE CADA LÍNEA DE INVESTIGACIÓN SE PLANTEAN PROBLEMAS LINGUÍSTICOS Y LITERARIOS QUE LA COMUNIDAD QUISIERA CONOCER. ES DE GRAN IMPORTANCIA DIVULGAR LOS LIBROS QUE PRESENTA EL SELLO EDITORIAL PARA QUE EL PÚBLICO LOS PUEDA ADQUIRIR Y TAMBIÉN DAR A CONOCER EL QUE HACER DEL ICC_x000a_"/>
    <s v="NO APLICA"/>
    <s v="RECOLECTAR LA INFORMACIÓN CON EL SUBDIRECTOR ACADÉMICO Y LOS INVESTIGADORES PARA ELABORAR UNA VEZ POR MES, CONTENIDOS RELAICONADOS CON LÍNEAS DE INVETSIGACIÓN Y SELLO EDITORIAL ICC"/>
    <d v="2020-01-15T00:00:00"/>
    <d v="2020-12-15T00:00:00"/>
    <x v="3"/>
    <x v="1"/>
    <n v="0"/>
    <s v="VER CELDA AB12"/>
    <s v="EVIDENCIAS DE DIVULGACIÓN DE DOS TEMAS RELACIONADAS CON LAS LÍNEAS DE INVESTIGACIÓN O EL SELLO EDITORIAL DEL ICC"/>
    <s v="EVIDENCIAS DE DIVULGACIÓN DE CUATRO TEMAS RELACIONADAS CON LAS LÍNEAS DE INVESTIGACIÓN O EL SELLO EDITORIAL DEL ICC"/>
    <s v="EVIDENCIAS DE DIVULGACIÓN DE DOS TEMAS RELACIONADAS CON LAS LÍNEAS DE INVESTIGACIÓN O EL SELLO EDITORIAL DEL ICC"/>
    <s v="EVIDENCIAS DE DIVULGACIÓN DE DOS TEMAS RELACIONADAS CON LAS LÍNEAS DE INVESTIGACIÓN O EL SELLO EDITORIAL DEL ICC"/>
    <n v="2"/>
    <n v="4"/>
    <n v="2"/>
    <n v="2"/>
    <n v="2"/>
    <n v="4"/>
    <n v="2"/>
    <m/>
    <s v="https://www.caroycuervo.gov.co/Noticias/los-archivos-historicos-en-la-investigacion-literaria/        -        https://www.caroycuervo.gov.co/Noticias/politica-de-fortalecimiento-de-los-oficios-en-el-sector-cultura-en-colombia/"/>
    <s v="https://drive.google.com/drive/folders/1ush1FeclR_Y5d0Wkl6L8nURx4b6xUK1K?usp=sharing"/>
    <s v="Se realizaron pódcast indígenas y se realizó la presentación de las novedades editoriales. Evidencia aquí: https://drive.google.com/file/d/1AHi5OMrbDPac0kLOfSzbPsLECk6gvdYp/view?usp=sharing"/>
    <m/>
    <n v="1.968503937007874E-3"/>
    <n v="3.937007874015748E-3"/>
    <n v="5.905511811023622E-3"/>
    <n v="7.874015748031496E-3"/>
    <n v="1.968503937007874E-3"/>
    <n v="1.968503937007874E-3"/>
    <n v="3.937007874015748E-3"/>
    <n v="5.905511811023622E-3"/>
    <n v="6.2992125984251968E-3"/>
    <n v="1"/>
    <n v="1"/>
    <x v="0"/>
    <n v="0.8"/>
    <s v="NO HAY OBSERVACIONES"/>
    <s v="NO HAY OBSERVACIONES"/>
    <s v="NO HAY OBSERVACIONES"/>
    <m/>
  </r>
  <r>
    <s v="INFORMACIÓN_Y_COMUNICACIÓN"/>
    <s v="TRANSPARENCIA, ACCESO A LA INFORMACIÓN PÚBLICA Y LUCHA CONTRA LA CORRUPCIÓN"/>
    <s v="4. DESARROLLAR LA RELACIÓN ENTRE PATRIMONIO Y CULTURA PARA GENERAR SENTIDOS, SIGNIFICADOS E INTERPRETACIONES DE NUESTRO ENTORNO Y DIARIO VIVIR MEDIANTE LA PROMOCIÓN, VALORIZACIÓN Y TRANSMISIÓN DE LAS DISTINTAS FORMAS DEL PATRIMONIO"/>
    <x v="0"/>
    <x v="2"/>
    <s v="PLANES MISIONALES"/>
    <s v="NO APLICA"/>
    <s v="NO APLICA"/>
    <s v="LAS DOS SEDES"/>
    <s v="SUBDIRECTOR(A) ACADÉMICO "/>
    <s v="NO APLICA"/>
    <s v="NO APLICA"/>
    <n v="10"/>
    <s v="NO"/>
    <s v="SI "/>
    <s v="GENERACIÓN DE CONTENIDO MULTIMEDIA  ACERCA DEL QUE HACER DEL ICC PARA SER DIVULGADO POR LOS CANALES DIGITALES DEL ICC"/>
    <x v="5"/>
    <x v="7"/>
    <s v="LAS NUEVAS GENERACIONES DEMANDAN UN CONTENIDO DE MAYOR CALIDAD PARA PODER ENTERARSE DE LO QUE HACEN LAS ENTIDADES PÚBLICOS. NUESTRO DEBER ES DOCUMENTAR E INFORMAR, DE MANERA MÁS CREATIVA, PARA QUE EL PÚBLICO SE ENTERE DE LO QUE HACEMOS "/>
    <n v="60"/>
    <s v="CONTAR CON UN DISEÑADOR, REALIZADOR MULTIMEDIA Y GESTOR DE REDES SOCIALES CREATIVO Y DINÁMICO, PARA USAR LA INFORMACIÓN QUE SE GENERA EN EL ICC Y CONVERTIRLA A FORMATOS MULTIMEDIA MÁS ATRACTIVOS PARA LAS AUDIENCIAS "/>
    <d v="2020-01-15T00:00:00"/>
    <d v="2020-12-15T00:00:00"/>
    <x v="3"/>
    <x v="1"/>
    <n v="0"/>
    <s v="VER CELDA AB12"/>
    <s v="INFORME DONDE SE RELACIONEN 20 CONTENIDOS MULTIMEDIA EN LOS CANALES DE COMUNICACIÓN DIGITAL DEL ICC"/>
    <s v="INFORME DONDE SE RELACIONEN 20 CONTENIDOS MULTIMEDIA EN LOS CANALES DE COMUNICACIÓN DIGITAL DEL ICC"/>
    <s v="INFORME DONDE SE RELACIONEN 20 CONTENIDOS MULTIMEDIA EN LOS CANALES DE COMUNICACIÓN DIGITAL DEL ICC"/>
    <s v="INFORME DONDE SE RELACIONEN 20 CONTENIDOS MULTIMEDIA EN LOS CANALES DE COMUNICACIÓN DIGITAL DEL ICC"/>
    <n v="20"/>
    <n v="20"/>
    <n v="20"/>
    <n v="20"/>
    <n v="20"/>
    <n v="20"/>
    <n v="20"/>
    <m/>
    <s v="Parrilla de redes sociales: https://drive.google.com/open?id=1n8QsK4Eh0S7eskEA576VtnJspEMkCFr1fiD203YWCS8  - Canal de YouTube: https://www.youtube.com/user/caroycuervoTV/"/>
    <s v="https://drive.google.com/drive/folders/1ush1FeclR_Y5d0Wkl6L8nURx4b6xUK1K?usp=sharing"/>
    <s v="Se realizaron más de 25 contenidos digitales en este trimestre: https://drive.google.com/file/d/1ksQnLLwUZewOm7lOuzbQXWUhu1JjOckO/view?usp=sharing"/>
    <m/>
    <n v="1.968503937007874E-3"/>
    <n v="3.937007874015748E-3"/>
    <n v="5.905511811023622E-3"/>
    <n v="7.874015748031496E-3"/>
    <n v="1.968503937007874E-3"/>
    <n v="1.968503937007874E-3"/>
    <n v="3.937007874015748E-3"/>
    <n v="5.905511811023622E-3"/>
    <n v="5.905511811023622E-3"/>
    <n v="1"/>
    <n v="1"/>
    <x v="0"/>
    <n v="0.75"/>
    <s v="LA INFORMACIÓN NO SE REPORTA CORRECTAMENTE SE DEBE ADJUNTAR LAS EVIDENCIAS QUE SOPORTAN EL DESARROLLO DE LAS ACTIVIDADES REALIZADAS, PUES NO SE PUEDE CORROBORAR EL AVANCE REALIZADO. SE DEBE TENER EN CUENTA QUE EL ENTREGABLE PLANEADO ES UN INFORME DONDE SE EVIDENCIA LA EJECUCIÓN DE LOS CONTENIDOS DIGITALES, EN EL DOCUMENTO SE PUEDE EVIDENCIAR LOS TÍTULOS DE LO REALIZADO, MÁS NO EL CONTENIDO EJECUTADO."/>
    <s v="NO HAY OBSERVACIONES"/>
    <s v="NO HAY OBSERVACIONES"/>
    <m/>
  </r>
  <r>
    <s v="INFORMACIÓN_Y_COMUNICACIÓN"/>
    <s v="TRANSPARENCIA, ACCESO A LA INFORMACIÓN PÚBLICA Y LUCHA CONTRA LA CORRUPCIÓN"/>
    <s v="4. DESARROLLAR LA RELACIÓN ENTRE PATRIMONIO Y CULTURA PARA GENERAR SENTIDOS, SIGNIFICADOS E INTERPRETACIONES DE NUESTRO ENTORNO Y DIARIO VIVIR MEDIANTE LA PROMOCIÓN, VALORIZACIÓN Y TRANSMISIÓN DE LAS DISTINTAS FORMAS DEL PATRIMONIO"/>
    <x v="0"/>
    <x v="2"/>
    <s v="PLANES MISIONALES"/>
    <s v="NO APLICA"/>
    <s v="NO APLICA"/>
    <s v="LAS DOS SEDES"/>
    <s v="SUBDIRECTOR(A) ACADÉMICO "/>
    <s v="NO APLICA"/>
    <s v="NO APLICA"/>
    <n v="11"/>
    <s v="NO"/>
    <s v="SI "/>
    <s v="CONTENIDO CULTURAL Y ACADÉMICO DIARIO EN LA EMISORA VIRTUAL: CYC RADIO "/>
    <x v="1"/>
    <x v="8"/>
    <s v="DISEÑAR Y DAR A CONOCER LA PARRILLA DE PROGRAMACIÓN DE LA EMISORA GARANTIZA LA DIVULGACIÓN DE LOS PROGRAMAS RADIALES Y LA RETROALIMENTACIÓN DE LOS TEMAS A TRATAR PROPENDIENDO POR UN APOYO MÁS ACTIVO A LOS PLANES Y PROYECTOS DE LA ENTIDAD, ASÍ COMO CRECIMIENTO EN AUDIENCIA DE OYENTES"/>
    <s v="NO APLICA"/>
    <s v="DISEÑAR Y DIVULGAR LA PARRILLA DE PROGRAMACIÓN DE LA EMISORA CYC RADIO DE MANERA OPORTUNA PARA QUE LOS OYENTES PUEDAN PROGRAMARSE Y OÍR LOS CONTENIDOS "/>
    <d v="2020-01-15T00:00:00"/>
    <d v="2020-03-31T00:00:00"/>
    <x v="3"/>
    <x v="1"/>
    <n v="0"/>
    <s v="VER CELDA AB12"/>
    <s v="ENTREGAR AL SUBDIRECTOR ACADÉMICO LA PARRILLA DE PROGRAMACIÓN ANUAL PARA DIVULGAR AL PÚBLICO INTERNO Y EXTERNO"/>
    <m/>
    <m/>
    <m/>
    <n v="1"/>
    <m/>
    <m/>
    <m/>
    <n v="1"/>
    <m/>
    <m/>
    <m/>
    <s v="Página: https://www.caroycuervo.gov.co/Noticias/programacion-semanal-de-cyc-radio "/>
    <s v="Se ajustó la meta en el plan de acción teniendo en cuenta que la parrilla de todo el año se entregó en el primer trimestre"/>
    <s v="META CUMPLIDA"/>
    <s v="META CUMPLIDA"/>
    <n v="7.874015748031496E-3"/>
    <n v="7.874015748031496E-3"/>
    <n v="7.874015748031496E-3"/>
    <n v="7.874015748031496E-3"/>
    <n v="7.874015748031496E-3"/>
    <n v="7.874015748031496E-3"/>
    <n v="7.874015748031496E-3"/>
    <n v="7.874015748031496E-3"/>
    <n v="7.874015748031496E-3"/>
    <n v="1"/>
    <n v="1"/>
    <x v="0"/>
    <n v="1"/>
    <s v="LA INFORMACIÓN NO SE REPORTA CORRECTAMENTE SE DEBE ADJUNTAR LAS EVIDENCIAS QUE SOPORTAN EL DESARROLLO DE LAS ACTIVIDADES REALIZADAS, PUES NO SE PUEDE CORROBORAR EL AVANCE REALIZADO. SEGÚN LA META SE DEBE ANEXAR LA EVIDENCIA DE LA ENTREGA AL SUBDIRECTOR Y SE DEBE EVIDENCIAR LA MANERA CÓMO ESTÁ LLEGANDO LA INFORMACIÓN AL PÚBLICO INTERNO Y EXTERNO, SE EVIDENCIA EN LA PÁGINA WEB, PERO SE DEBE IDENTIFICAR SI TAMBIÉN POR REDES SOCIALES, INTRANET, ETCÉTERA."/>
    <s v="META CUMPLIDA"/>
    <s v="META CUMPLIDA"/>
    <m/>
  </r>
  <r>
    <s v="INFORMACIÓN_Y_COMUNICACIÓN"/>
    <s v="TRANSPARENCIA, ACCESO A LA INFORMACIÓN PÚBLICA Y LUCHA CONTRA LA CORRUPCIÓN"/>
    <s v="3. POSICIONAR LAS LÍNEAS DE INVESTIGACIÓN, FORTALECIENDO NEXOS CON LAS MAESTRÍAS Y LAS ACTIVIDADES DE APROPIACIÓN SOCIAL DEL CONOCIMIENTO Y LA COMUNIDAD ACADÉMICA NACIONAL E INTERNACIONAL."/>
    <x v="0"/>
    <x v="2"/>
    <s v="PLANES MISIONALES"/>
    <s v="NO APLICA"/>
    <s v="NO APLICA"/>
    <s v="LAS DOS SEDES"/>
    <s v="SUBDIRECTOR(A) ACADÉMICO "/>
    <s v="NO APLICA"/>
    <s v="NO APLICA"/>
    <n v="12"/>
    <s v="NO"/>
    <s v="SI "/>
    <s v="ACTIVIDADES RADIALES DE INVESTIGADORES Y DOCENTES PARA GARANTIZAR LA APROPIACIÓN SOCIAL DEL CONOCIMIENTO"/>
    <x v="0"/>
    <x v="9"/>
    <s v="LA EMISORA VIRTUAL DEL ICC ES UN MEDIO DE COMUNICACIÓN QUE SIRVE DE APOYO EN LA DIVULGACIÓN DE LOS PROYECTOS DE INVESTIGADORES Y DOCENTES DEL ICC, POR ENDE, ES NECESARIO BRINDAR EL APOYO A LOS PROYECTOS RADIALES QUE ALLÍ SE PROPONGAN "/>
    <n v="2"/>
    <s v="CONTENIDO ACADÉMICO QUE SUMINISTREN DOCENTES E INVESTIGADORES PARA LA REALIZACIÓN DE LOS PROYECTOS RADIALES "/>
    <d v="2020-01-15T00:00:00"/>
    <d v="2020-12-15T00:00:00"/>
    <x v="3"/>
    <x v="1"/>
    <n v="0"/>
    <s v="VER CELDA AB12"/>
    <s v="INFORME DE LA REALIZACIÓN DE UN PROYECTO RADIAL DE CARÁCTER INVESTIGATIVO Y DOCENTE."/>
    <m/>
    <m/>
    <s v="INFORME DE LA REALIZACIÓN DE UN PROYECTO RADIAL DE CARÁCTER INVESTIGATIVO Y DOCENTE."/>
    <n v="1"/>
    <m/>
    <m/>
    <n v="1"/>
    <n v="1"/>
    <m/>
    <m/>
    <m/>
    <s v="Taitá Tambó https://www.caroycuervo.gov.co/Noticias/201/    - Bicentenario al aire: https://www.caroycuervo.gov.co/Noticias/584/"/>
    <s v="NO APLICA PARA ESTE TRIMESTRE"/>
    <m/>
    <m/>
    <n v="3.937007874015748E-3"/>
    <n v="3.937007874015748E-3"/>
    <n v="3.937007874015748E-3"/>
    <n v="7.874015748031496E-3"/>
    <n v="3.937007874015748E-3"/>
    <n v="3.937007874015748E-3"/>
    <n v="3.937007874015748E-3"/>
    <n v="3.937007874015748E-3"/>
    <n v="3.937007874015748E-3"/>
    <n v="1"/>
    <n v="1"/>
    <x v="0"/>
    <n v="0.5"/>
    <s v="LAS EVIDENCIAS QUE SE REPORTAN SON DEL AÑO 2019, NO SE EVIDENCIA EL CUMPLIMIENTO DE ESTA META EN EL AÑO 2020, YA QUE SE PLANEÓ LA ENTREGA DE UN INFORME QUE EVIDENCIE EL AVANCE"/>
    <s v="NO HAY ACTIVIDADES PROGRAMADAS PARA ESTE TRIMESTRE"/>
    <s v="NO HAY ACTIVIDADES PROGRAMADAS PARA ESTE TRIMESTRE - SE DEBE TENER EN CUENTA EL MONITOREO DEL PRIMER TRIMESTRE PARA EL CUMPLIMIENTO DE LA META"/>
    <m/>
  </r>
  <r>
    <s v="INFORMACIÓN_Y_COMUNICACIÓN"/>
    <s v="TRANSPARENCIA, ACCESO A LA INFORMACIÓN PÚBLICA Y LUCHA CONTRA LA CORRUPCIÓN"/>
    <s v="4. DESARROLLAR LA RELACIÓN ENTRE PATRIMONIO Y CULTURA PARA GENERAR SENTIDOS, SIGNIFICADOS E INTERPRETACIONES DE NUESTRO ENTORNO Y DIARIO VIVIR MEDIANTE LA PROMOCIÓN, VALORIZACIÓN Y TRANSMISIÓN DE LAS DISTINTAS FORMAS DEL PATRIMONIO"/>
    <x v="0"/>
    <x v="2"/>
    <s v="PLANES MISIONALES"/>
    <s v="NO APLICA"/>
    <s v="NO APLICA"/>
    <s v="LAS DOS SEDES"/>
    <s v="SUBDIRECTOR(A) ACADÉMICO "/>
    <s v="NO APLICA"/>
    <s v="NO APLICA"/>
    <n v="13"/>
    <s v="NO"/>
    <s v="NO"/>
    <s v="INFORMAR AL PÚBLICO INTERNO DE LOS EVENTOS, PLANES Y PROGRAMAS QUE SE ADELANTAN EN EL ICC "/>
    <x v="6"/>
    <x v="10"/>
    <s v="PARA QUE EL PÚBLICO INTERNO SE APROPIE DE LOS TEMAS QUE SE ADELANTAN EN EL ICC Y ASISTAN A LOS EVENTOS, DEBEN ESTAR OPORTUNAMENTE INFORMADOS Y PARA ESO SE USAN LOS CANALES DE COMUNICACIÓN INTERNA"/>
    <s v="NO APLICA"/>
    <s v="INFORMAR OPORTUNAMENTE A LA OFICINA DE COMUNICACIONES LOS PLANES, PROGRAMAS Y EVENTOS QUE SE DEBEN DIVULGAR A TRAVÉS DE COMUNICACIÓN INTERNA. "/>
    <d v="2020-01-15T00:00:00"/>
    <d v="2020-12-15T00:00:00"/>
    <x v="3"/>
    <x v="1"/>
    <n v="0"/>
    <s v="VER CELDA AB12"/>
    <s v="RELACIÓN DE LOS TEMAS DIVULGADOS EN LOS CANALES DE COMUNICACIÓN INTERNA. 20 CONTENIDOS. "/>
    <s v="RELACIÓN DE LOS TEMAS DIVULGADOS EN LOS CANALES DE COMUNICACIÓN INTERNA. 20 CONTENIDOS. "/>
    <s v="RELACIÓN DE LOS TEMAS DIVULGADOS EN LOS CANALES DE COMUNICACIÓN INTERNA. 20 CONTENIDOS. "/>
    <s v="RELACIÓN DE LOS TEMAS DIVULGADOS EN LOS CANALES DE COMUNICACIÓN INTERNA. 20 CONTENIDOS. "/>
    <n v="20"/>
    <n v="20"/>
    <n v="20"/>
    <n v="20"/>
    <n v="20"/>
    <n v="20"/>
    <n v="20"/>
    <m/>
    <s v="Temas divulgados en interna: https://drive.google.com/open?id=1aAlphEJcBvIigPthySS_Zbww6vdCZ8Lx"/>
    <s v="https://drive.google.com/drive/u/3/folders/1ush1FeclR_Y5d0Wkl6L8nURx4b6xUK1K"/>
    <s v="Se divulgaron más de 20 boletines en interna, ver aquí: https://drive.google.com/drive/u/3/folders/1ush1FeclR_Y5d0Wkl6L8nURx4b6xUK1K"/>
    <m/>
    <n v="1.968503937007874E-3"/>
    <n v="3.937007874015748E-3"/>
    <n v="5.905511811023622E-3"/>
    <n v="7.874015748031496E-3"/>
    <n v="1.968503937007874E-3"/>
    <n v="1.968503937007874E-3"/>
    <n v="3.937007874015748E-3"/>
    <n v="5.905511811023622E-3"/>
    <n v="5.905511811023622E-3"/>
    <n v="1"/>
    <n v="1"/>
    <x v="0"/>
    <n v="0.75"/>
    <s v="NO HAY OBSERVACIONES"/>
    <s v="NO HAY OBSERVACIONES"/>
    <s v="NO HAY OBSERVACIONES"/>
    <m/>
  </r>
  <r>
    <s v="INFORMACIÓN_Y_COMUNICACIÓN"/>
    <s v="TRANSPARENCIA, ACCESO A LA INFORMACIÓN PÚBLICA Y LUCHA CONTRA LA CORRUPCIÓN"/>
    <s v="4. DESARROLLAR LA RELACIÓN ENTRE PATRIMONIO Y CULTURA PARA GENERAR SENTIDOS, SIGNIFICADOS E INTERPRETACIONES DE NUESTRO ENTORNO Y DIARIO VIVIR MEDIANTE LA PROMOCIÓN, VALORIZACIÓN Y TRANSMISIÓN DE LAS DISTINTAS FORMAS DEL PATRIMONIO"/>
    <x v="0"/>
    <x v="2"/>
    <s v="PLAN ANTICORRUPCIÓN Y DE ATENCIÓN AL CIUDADANO"/>
    <s v="NO APLICA"/>
    <s v="NO APLICA"/>
    <s v="LAS DOS SEDES"/>
    <s v="SUBDIRECTOR(A) ACADÉMICO "/>
    <s v="PAAC - COMPONENTE 5: TRANSPARENCIA Y ACCESO DE LA INFORMACIÓN"/>
    <s v="5.1  LINEAMIENTOS DE TRANSPARENCIA ACTIVA"/>
    <n v="14"/>
    <s v="NO"/>
    <s v="NO"/>
    <s v="INFORMAR AL PÚBLICO INTERNO DE LOS EVENTOS, PLANES Y PROGRAMAS QUE SE ADELANTAN EN EL ICC "/>
    <x v="7"/>
    <x v="11"/>
    <s v="SE HACE NECESARIO UN SEGUIMIENTO AL CUMPLIMIENTO DEL ESQUEMA DE PUBLICACIÓN VIGENTE, DEBIDO A LA RELEVANCIA DE ESTE PORQUE TAL COMO LO CONTEMPLA EL ESPÍRITU DE LA LEY; LA  INFORMACIÓN ES EL INSTRUMENTO DEL QUE DISPONEN LOS SUJETOS OBLIGADOS PARA INFORMAR, DE FORMA ORDENADA, A LA CIUDADANÍA, INTERESADOS Y USUARIOS, SOBRE LA INFORMACIÓN PUBLICADA Y QUE PUBLICARÁ, CONFORME AL PRINCIPIO DE DIVULGACIÓN PROACTIVA DE LA INFORMACIÓN PREVISTO EN EL ARTÍCULO 3° DE LA LEY 1712 DE 2014, Y SOBRE LOS MEDIOS A TRAVÉS DE LOS CUALES SE PUEDE ACCEDER A LA MISMA. "/>
    <s v="ESQUEMA DE PUBLICACIÓN DE LA INFORMACIÓN   2019- LEY 1712 DE 2014"/>
    <s v="REVISIÓN DE LA INFORMACIÓN REPORTADA POR EL WEB MÁSTER SOBRE ALGUNA ACTUALIZACIÓN EN LA SECCIÓN DE TRANSPARENCIA Y ACCESO A LA INFORMACIÓN EN PÁGINA WEB. _x000a_- REPORTAR SI FALTA ALGUNA INFORMACIÓN O NO CORRESPONDE CON LA REFERENCIADA EN LAS CASILLAS  DEL ESQUEMA   DE PUBLICACIONES.  _x000a_- HACER 4 REPORTES DE CUMPLIMIENTO DEL ESQUEMA, CADA UNO DE FORMA  TRIMESTRAL. _x000a_"/>
    <d v="2020-02-01T00:00:00"/>
    <d v="2020-12-31T00:00:00"/>
    <x v="3"/>
    <x v="1"/>
    <n v="0"/>
    <s v="VER CELDA AB12"/>
    <s v="SEGUIMIENTO A LOS LÍDERES PARA LA ACTUALIZACIÓN DEL ESQUEMA DE PUBLICACIONES"/>
    <s v="SEGUIMIENTO A LOS LÍDERES PARA LA ACTUALIZACIÓN DEL ESQUEMA DE PUBLICACIONES"/>
    <s v="SEGUIMIENTO A LOS LÍDERES PARA LA ACTUALIZACIÓN DEL ESQUEMA DE PUBLICACIONES"/>
    <s v="SEGUIMIENTO A LOS LÍDERES PARA LA ACTUALIZACIÓN DEL ESQUEMA DE PUBLICACIONES"/>
    <n v="1"/>
    <n v="1"/>
    <n v="1"/>
    <n v="1"/>
    <n v="1"/>
    <n v="1"/>
    <n v="1"/>
    <m/>
    <s v="https://drive.google.com/open?id=1wEnRbaKIQelHf0BLL99FRz00GxA0r93G"/>
    <s v="https://drive.google.com/drive/u/3/folders/1ush1FeclR_Y5d0Wkl6L8nURx4b6xUK1K"/>
    <s v="Se realizó el seguimiento a los líderes para obtener finalmente la aprobación del esquema de publicaciones. Ver evidencias del seguimiento aquí: https://drive.google.com/drive/folders/1w6htgAxbMBtKOBNxki26zL9f-kXtqAof?usp=sharing_x000a__x000a_Se adjunta acta de la aprobación en el CIGD donde fue aprobado el documento, lo cual evidencia el seguimiento y aprobación por cada uno de los responsables indentificados en el esquema"/>
    <m/>
    <n v="1.968503937007874E-3"/>
    <n v="3.937007874015748E-3"/>
    <n v="5.905511811023622E-3"/>
    <n v="7.874015748031496E-3"/>
    <n v="1.968503937007874E-3"/>
    <n v="1.968503937007874E-3"/>
    <n v="3.937007874015748E-3"/>
    <n v="5.905511811023622E-3"/>
    <n v="5.905511811023622E-3"/>
    <n v="1"/>
    <n v="1"/>
    <x v="0"/>
    <n v="0.75"/>
    <s v="SE ENVIDENCIA QUE SE CUMPLE CON LA ACTIVIDAD NÚMERO 1. PLANEADA: REVISIÓN DE LA INFORMACIÓN REPORTADA POR EL WEB MÁSTER SOBRE ALGUNA ACTUALIZACIÓN EN LA SECCIÓN DE TRANSPARENCIA Y ACCESO A LA INFORMACIÓN EN PÁGINA WEB. _x000a__x000a_PERO SE DEBE TENER EN CUENTA QUE EN EL MARCO DE ESTA META EXISTEN OTRAS DOS ACTIVIDADES:_x000a_* REPORTAR SI FALTA ALGUNA INFORMACIÓN O NO CORRESPONDE CON LA REFERENCIADA EN LAS CASILLAS  DEL ESQUEMA   DE PUBLICACIONES.  _x000a_* HACER REPORTES DE CUMPLIMIENTO DEL ESQUEMA, CADA UNO DE FORMA  TRIMESTRAL. _x000a__x000a_DEL CUAL NO SE PRESENTA EVIDENCIA"/>
    <s v="NO HAY OBSERVACIONES"/>
    <s v="NO HAY OBSERVACIONES"/>
    <m/>
  </r>
  <r>
    <s v="INFORMACIÓN_Y_COMUNICACIÓN"/>
    <s v="TRANSPARENCIA, ACCESO A LA INFORMACIÓN PÚBLICA Y LUCHA CONTRA LA CORRUPCIÓN"/>
    <s v="4. DESARROLLAR LA RELACIÓN ENTRE PATRIMONIO Y CULTURA PARA GENERAR SENTIDOS, SIGNIFICADOS E INTERPRETACIONES DE NUESTRO ENTORNO Y DIARIO VIVIR MEDIANTE LA PROMOCIÓN, VALORIZACIÓN Y TRANSMISIÓN DE LAS DISTINTAS FORMAS DEL PATRIMONIO"/>
    <x v="0"/>
    <x v="2"/>
    <s v="PLAN ANTICORRUPCIÓN Y DE ATENCIÓN AL CIUDADANO"/>
    <s v="NO APLICA"/>
    <s v="NO APLICA"/>
    <s v="LAS DOS SEDES"/>
    <s v="SUBDIRECTOR(A) ACADÉMICO "/>
    <s v="PAAC - COMPONENTE 5: TRANSPARENCIA Y ACCESO DE LA INFORMACIÓN"/>
    <s v="5.3 ELABORACIÓN DE LOS INSTRUMENTOS DE GESTIÓN DE LA INFORMACIÓN"/>
    <n v="15"/>
    <s v="NO"/>
    <s v="NO"/>
    <s v="INFORMAR AL PÚBLICO INTERNO DE LOS EVENTOS, PLANES Y PROGRAMAS QUE SE ADELANTAN EN EL ICC "/>
    <x v="1"/>
    <x v="12"/>
    <s v="EL ESQUEMA DE PUBLICACIÓN DE INFORMACIÓN ES EL INSTRUMENTO DEL QUE DISPONEN LOS SUJETOS OBLIGADOS PARA INFORMAR, DE FORMA ORDENADA, A LA CIUDADANÍA, INTERESADOS Y USUARIOS, SOBRE LA INFORMACIÓN PUBLICADA Y QUE PUBLICARÁ, CONFORME AL PRINCIPIO DE DIVULGACIÓN PROACTIVA DE LA INFORMACIÓN PREVISTO EN EL ARTÍCULO 3° DE LA LEY 1712 DE 2014, Y SOBRE LOS MEDIOS A TRAVÉS DE LOS CUALES SE PUEDE ACCEDER A LA MISMA. POR TAL MOTIVO ES NECESARIA SU ACTUALIZACIÓN PERIÓDICA PARA CUMPLIR CON LOS LINEAMIENTOS DE PUBLICACIÓN Y OPORTUNIDAD  DEL ESQUEMA Y QUE  LA CIUDADANÍA REQUIERE EN SU DERECHO A LA INFORMACIÓN.  "/>
    <s v="ESQUEMA DE PUBLICACIÓN DE LA INFORMACIÓN   2019- LEY 1712 DE 2014"/>
    <s v="REVISIÓN DE LA INFORMACIÓN REPORTADA POR EL WEB MÁSTER SOBRE ALGUNA ACTUALIZACIÓN EN LA SECCIÓN DE TRANSPARENCIA EN PÁGINA WEB. _x000a_- ACTUALIZAR LOS ENLACES EN EL ESQUEMA DE TRANSPARENCIA DONDE LA INFORMACIÓN FUE ACTUALIZADA. _x000a_- REPORTAR SI FALTA ALGUNA INFORMACIÓN O NO CORRESPONDE CON LA REFERENCIADA EN EL ESQUEMA   DE PUBLICACIONES.  _x000a_- HACER UN DOCUMENTO DONDE SE REGISTRE TRIMESTRALMENTE LOS REPORTES.  _x000a_"/>
    <d v="2020-02-01T00:00:00"/>
    <d v="2020-09-30T00:00:00"/>
    <x v="3"/>
    <x v="1"/>
    <n v="0"/>
    <s v="VER CELDA AB12"/>
    <m/>
    <m/>
    <s v="ESQUEMA DE PUBLICACIÓN ACTUALIZADO"/>
    <m/>
    <m/>
    <m/>
    <n v="1"/>
    <m/>
    <m/>
    <m/>
    <n v="1"/>
    <m/>
    <s v="https://drive.google.com/open?id=1QEwhq1ZhfpnXH68oN3LqNf8BbxRCH7L_"/>
    <s v="No hay actividades"/>
    <s v="Esquema de publicaciones 2020 aprobado y actualizado en la página Web del ICC. Ver la evidencia aquí: https://www.caroycuervo.gov.co/Transparencia/104-esquema-de-publicacion-de-informacion#1_x000a__x000a_Se adjunta acta de la aprobación en el CIGD donde fue aprobado el esquema"/>
    <s v="META CUMPLIDA"/>
    <n v="0"/>
    <n v="0"/>
    <n v="7.874015748031496E-3"/>
    <n v="7.874015748031496E-3"/>
    <n v="7.874015748031496E-3"/>
    <n v="0"/>
    <n v="0"/>
    <n v="7.874015748031496E-3"/>
    <n v="7.874015748031496E-3"/>
    <s v=""/>
    <s v=""/>
    <x v="0"/>
    <n v="1"/>
    <s v="EL LINK APORTADO NO MUESTRA NINGÚN DOCUMENTO EN LÍNEA Y NO SE EVIDENCIA LA SOLICITUD DE COMUNICACIONES DEL DÍA 28 DE FEBRERO, POR LO TANTO NO SE EVIDENCIA AVANCE EN LA META. SE CONSIDERA QUE UN AVANCE ES LO REPORTADO EN LA META NO. 14"/>
    <s v="NO HAY ACTIVIDADES PROGRAMADAS PARA ESTE TRIMESTRE"/>
    <s v="NO HAY OBSERVACIONES"/>
    <m/>
  </r>
  <r>
    <s v="CONTROL_INTERNO"/>
    <s v="GESTIÓN DEL CONOCIMIENTO Y LA INNOVACIÓN"/>
    <s v="5. FORTALECER LA GESTIÓN ADMINISTRATIVA INCORPORANDO NUEVAS Y MEJORES PRÁCTICAS QUE PERMITAN GENERAR EFICIENCIA EN EL DESARROLLO DE LAS FUNCIONES INSTITUCIONALES"/>
    <x v="2"/>
    <x v="3"/>
    <s v="PLAN ANTICORRUPCIÓN Y DE ATENCIÓN AL CIUDADANO"/>
    <s v="NO APLICA"/>
    <s v="NO APLICA"/>
    <s v="LAS DOS SEDES"/>
    <s v="JEFE OFICINA DE CONTROL INTERNO"/>
    <s v="PAAC - COMPONENTE 1: GESTIÓN DEL RIESGO DE CORRUPCIÓN - MAPA DE RIESGOS DE CORRUPCIÓN"/>
    <s v="1.5. SEGUIMIENTO"/>
    <n v="17"/>
    <s v="NO"/>
    <s v="NO"/>
    <s v="PLAN ANTICORRUPCIÓN, ATENCIÓN Y PARTICIPACIÓN CIUDADANA"/>
    <x v="8"/>
    <x v="13"/>
    <s v="ADMINISTRAR LOS RIESGOS DE CORRUPCIÓN DEL ICC Y GESTIONARLOS DE MANERA SISTEMATICA Y PERIODICA PARA RESPONDER DE LA MANERA  EFCIENTE EN SU POSIBLE MATERIALIZACIÓN"/>
    <s v="NO APLICA"/>
    <s v="REALIZAR LOS RESPECTIVOS REPORTES CUATRIMESTRALES"/>
    <d v="2020-01-16T00:00:00"/>
    <d v="2020-09-14T00:00:00"/>
    <x v="0"/>
    <x v="1"/>
    <n v="0"/>
    <n v="0"/>
    <s v="UN REPORTE DE SEGUIMIENTO CUATRIMESTRAL PUBLICADOS EN LA PÁGINA WEB DEL INSTITUTO CARO Y CUERVO Y DIVULGADO AL INTERIOR DE LA ENTIDAD PARCIAL"/>
    <s v="UN REPORTE DE SEGUIMIENTO CUATRIMESTRAL PUBLICADOS EN LA PÁGINA WEB DEL INSTITUTO CARO Y CUERVO Y DIVULGADO AL INTERIOR DE LA ENTIDAD"/>
    <s v="UN REPORTE DE SEGUIMIENTO CUATRIMESTRAL PUBLICADOS EN LA PÁGINA WEB DEL INSTITUTO CARO Y CUERVO Y DIVULGADO AL INTERIOR DE LA ENTIDAD"/>
    <m/>
    <n v="1"/>
    <n v="1"/>
    <n v="1"/>
    <m/>
    <n v="1"/>
    <n v="1"/>
    <n v="1"/>
    <m/>
    <s v="https://www.caroycuervo.gov.co/Transparencia/documentos-transparencia/357"/>
    <s v="De acuerdo con la observación de planeación para el primer reporte de 2020, se hizo divulgación a través del chat &quot;Nuevo Excel de evidencias - Estado del sistema de control interno&quot;, el 14 de mayo de 2020. el enlace es: https://teams.microsoft.com/l/file/56f5d43c-c4c8-493f-b0c7-636f91af4262?tenantId=bf42aa48-fe2a-4776-b2ff-4f3bae4f6477&amp;fileType=xlsx&amp;objectUrl=https%3A%2F%2Fcaroycuervo-my.sharepoint.com%2Fpersonal%2Fjose_quilaguy_caroycuervo_gov_co%2FDocuments%2FArchivos%20de%20chat%20de%20Microsoft%20Teams%2FTercero%20(septiembre%20a%20diciembre%20de%202019).xlsx&amp;baseUrl=https%3A%2F%2Fcaroycuervo-my.sharepoint.com%2Fpersonal%2Fjose_quilaguy_caroycuervo_gov_co%2F&amp;serviceName=p2p&amp;threadId=19:meeting_NDU1MzM4MjItOWUzZS00N2FiLTgwOTAtYjkxODkzZDVlNWUy@thread.v2&amp;messageId=1589433386327_x000a__x000a_Para el segundo reporte de 2020, la publicación se puede visualizar en: https://www.caroycuervo.gov.co/Transparencia/documentos-transparencia/399_x000a__x000a_La divulgación se hizo a través de comunicación interna #  68 del 19 de mayo de 2020."/>
    <s v="https://www.caroycuervo.gov.co/Transparencia/documentos-transparencia/433_x000a__x000a_Comunicación interna N° 118 del 17 de septiembre de 2020"/>
    <s v="META CUMPLIDA"/>
    <n v="2.6246719160104987E-3"/>
    <n v="5.2493438320209973E-3"/>
    <n v="7.874015748031496E-3"/>
    <n v="7.874015748031496E-3"/>
    <n v="2.6246719160104987E-3"/>
    <n v="2.6246719160104987E-3"/>
    <n v="5.2493438320209973E-3"/>
    <n v="7.874015748031496E-3"/>
    <n v="7.874015748031496E-3"/>
    <n v="1"/>
    <n v="1"/>
    <x v="0"/>
    <n v="1"/>
    <s v="SE EVIDENCIA QUE SE CUMPLE CON LA ACTIVIDAD NÚMERO UNO PLANEADA RESPECTO A LA PUBLICACIÓN DEL SEGUIMIENTO DEL INFORME PERO NO SE PRESENTA EVIDENCIA DE SU RESPECTIVA DIVULGACIÓN AL INTERIOR DE LA ENTIDAD. EN LA LISTA DE ASISTENCIA NO ES CLARO QUE SE HAYA REALIZADO SU DIVULGACIÓN. SE SUGIERE PARA EL PRÓXIMO INFORME ANEXAR LAS RESPECTIVAS EVIDENCIAS"/>
    <s v="NO HAY OBSERVACIONES"/>
    <s v="META CUMPLIDA"/>
    <m/>
  </r>
  <r>
    <s v="EVALUACIÓN_DE_RESULTADOS"/>
    <s v="SEGUIMIENTO Y EVALUACIÓN DEL DESEMPEÑO INSTITUCIONAL"/>
    <s v="5. FORTALECER LA GESTIÓN ADMINISTRATIVA INCORPORANDO NUEVAS Y MEJORES PRÁCTICAS QUE PERMITAN GENERAR EFICIENCIA EN EL DESARROLLO DE LAS FUNCIONES INSTITUCIONALES"/>
    <x v="0"/>
    <x v="4"/>
    <s v="NO APLICA"/>
    <s v="NO APLICA"/>
    <s v="NO APLICA"/>
    <s v="LAS DOS SEDES"/>
    <s v="PROFESIONAL ESPECIALIZADO CONTROL INTERNO DISCIPLINARIO"/>
    <s v="NO APLICA"/>
    <s v="NO APLICA"/>
    <n v="18"/>
    <s v="NO"/>
    <s v="NO"/>
    <s v="PROCESOS DISCIPLINARIOS APERTURADOS"/>
    <x v="1"/>
    <x v="14"/>
    <s v="INFORMES, QUEJAS O NOTICIAS DISCIPLINARIAS QUE SE RADIQUEN EN LA OFICINA DE CONTROL INTERNO DISCIPLINARIO"/>
    <s v="EL PROCESO DISCIPLINARIO DEPENDE DE LOS INFORMES, QUEJAS O  NOTICIAS DISCIPLINARIAS RADICADAS "/>
    <s v="APERTURA DE: INDAGACION PRELIMINAR, INVESTIGACION DISCIPLINARIA_x000a_VALORACION _x000a_SUSTANCIACIÓN_x000a_PROYECCIÓN DE AUTOS DE APERTURA _x000a_DECRETO DE _x000a_PRÁCTICA DE PRUEBAS_x000a_ESTUDIO PARA PROSEGUIR PROCEDIMEINTO O ARCHIVAR ACTUACIONES_x000a_SUSTANCIAR Y PROYECTAR PROVIDENCIAS PARA PROSEGUIR PROCESO ORDINARIO O VERBAL_x000a_DECRETO Y PRÁCTICA DE PRUEBAS_x000a_ESTUDIO, SUSTANCIACIÓN Y PROYECCIÓN DE PROVIDENCIA QUE PONE FIN AL PROCESO_x000a_"/>
    <d v="2020-01-01T00:00:00"/>
    <d v="2020-12-15T00:00:00"/>
    <x v="0"/>
    <x v="1"/>
    <n v="0"/>
    <n v="0"/>
    <s v="SEGÚN LO RECIBIDO"/>
    <s v="SEGÚN LO RECIBIDO"/>
    <s v="SEGÚN LO RECIBIDO"/>
    <s v="SEGÚN LO RECIBIDO"/>
    <n v="1"/>
    <n v="1"/>
    <n v="1"/>
    <n v="1"/>
    <n v="1"/>
    <m/>
    <m/>
    <m/>
    <s v="EXPEDIENTES DISCIPLINARIOS FISICOS EN EL ARCHIVO DE LA OFICINA DE CONTROL INTERNO DISCIPLINARIO"/>
    <s v="LOS TÉRMINOS SE ENCUENTRAN SUSPENDIDOS POR MEDIO DE LA RESOLUCIÓN NÚMERO 0065 DE 2020 DE 14 DE ABRIL DEL 2020  “POR MEDIO DE LA CUAL SE SUSPENDEN LOS TÉRMINOS EN EL TRÁMITE DE LOS PROCESOS DISCIPLINARIOS DE COMPETENCIA DEL INSTITUTO CARO Y CUERVO”"/>
    <s v="Suspensión de términos disciplinarios mediante Resolución 0065 de 14 de abril de 2020"/>
    <m/>
    <n v="1.968503937007874E-3"/>
    <n v="3.937007874015748E-3"/>
    <n v="5.905511811023622E-3"/>
    <n v="7.874015748031496E-3"/>
    <n v="1.968503937007874E-3"/>
    <n v="1.968503937007874E-3"/>
    <n v="1.968503937007874E-3"/>
    <n v="1.968503937007874E-3"/>
    <n v="1.968503937007874E-3"/>
    <n v="1"/>
    <n v="0.5"/>
    <x v="3"/>
    <n v="0.25"/>
    <s v="NO HAY OBSERVACIONES"/>
    <s v="SE IDENTIFICA QUE EL AVANCE TRIMESTRAL EN ESTA META ES DE 0% Y SE VERIFICA LA RESOLUCIÓN, POR LO ANTERIOR SE RECOMIENDA TRAMITAR EL AJUSTE AL PLAN ACCIÓN YA QUE TENIENDO EN CUENTA LA RESOLUCIÓN LOS TRÁMITES SERÁN SUSPENDIDOS HASTA NUEVA ORDEN."/>
    <s v="NO HAY OBSERVACIONES"/>
    <m/>
  </r>
  <r>
    <s v="INFORMACIÓN_Y_COMUNICACIÓN"/>
    <s v="TRANSPARENCIA, ACCESO A LA INFORMACIÓN PÚBLICA Y LUCHA CONTRA LA CORRUPCIÓN"/>
    <s v="5. FORTALECER LA GESTIÓN ADMINISTRATIVA INCORPORANDO NUEVAS Y MEJORES PRÁCTICAS QUE PERMITAN GENERAR EFICIENCIA EN EL DESARROLLO DE LAS FUNCIONES INSTITUCIONALES"/>
    <x v="0"/>
    <x v="4"/>
    <s v="NO APLICA"/>
    <s v="NO APLICA"/>
    <s v="NO APLICA"/>
    <s v="LAS DOS SEDES"/>
    <s v="PROFESIONAL ESPECIALIZADO CONTROL INTERNO DISCIPLINARIO"/>
    <s v="NO APLICA"/>
    <s v="NO APLICA"/>
    <n v="19"/>
    <s v="NO"/>
    <s v="NO"/>
    <s v="CAMPAÑAS DE DIVULGACION TEMAS DISCIPLINARIOS"/>
    <x v="7"/>
    <x v="15"/>
    <s v="DAR A CONOCER A LOS FUNCIONARIOS DEL INSTITUTO CARO Y CUERVO ASPECTOS IMPORTANTES Y PRACTICOS DEL PROCESO DISCIPLINARIO"/>
    <n v="1"/>
    <s v="APOYO DEL GRUPO DE COMUNICACIONES PARA PROGRAMACION DE DIVULGACION MEDIANTE CORREO INSTITUCIONAL                                                                                                                                                               UTILIZACION DE CARTELERA DE LA OFICINA DE CONTROL INTERO DISCIPLINARIO  PARA INSTRUCTIVOS DE INFORMACION  _x000a_DIAPOSTIVAS, INSTRUCTIVOS, PANTALLAZOS                                                                                                                           "/>
    <d v="2020-03-03T00:00:00"/>
    <d v="2020-12-15T00:00:00"/>
    <x v="0"/>
    <x v="1"/>
    <n v="0"/>
    <n v="0"/>
    <s v="1 CAMPAÑA"/>
    <s v="1 CAMPAÑA"/>
    <s v="1 CAMPAÑA"/>
    <s v="1 CAMPAÑA"/>
    <n v="1"/>
    <n v="1"/>
    <n v="1"/>
    <n v="1"/>
    <n v="1"/>
    <n v="1"/>
    <n v="1"/>
    <m/>
    <s v="COMUNICACIÓN INTERNA ICC DE 17-03-2020"/>
    <s v=" Entérese No. 16 - 14 de mayo de 2020"/>
    <s v="Mediante  Comunicación Interna ICC - Entérese de 27 de agosto, se  realizó Cápsula Informativa  de Control Interno Disciplinario "/>
    <m/>
    <n v="1.968503937007874E-3"/>
    <n v="3.937007874015748E-3"/>
    <n v="5.905511811023622E-3"/>
    <n v="7.874015748031496E-3"/>
    <n v="1.968503937007874E-3"/>
    <n v="1.968503937007874E-3"/>
    <n v="3.937007874015748E-3"/>
    <n v="5.905511811023622E-3"/>
    <n v="5.905511811023622E-3"/>
    <n v="1"/>
    <n v="1"/>
    <x v="0"/>
    <n v="0.75"/>
    <s v="SE REVISA EN EL CORREO ELECTRÓNICO Y SE ENCUENTRA LA EVIDENCIA, SE SUGIERE PARA EL PRÓXIMO INFORME ANEXAR COPIA DEL CORREO ENVIADO"/>
    <s v="NO HAY OBSERVACIONES"/>
    <s v="NO HAY OBSERVACIONES"/>
    <m/>
  </r>
  <r>
    <s v="GESTIÓN_DEL_CONOCIMIENTO_Y_LA_INNOVACIÓN"/>
    <s v="GESTIÓN DEL CONOCIMIENTO Y LA INNOVACIÓN"/>
    <s v="5. FORTALECER LA GESTIÓN ADMINISTRATIVA INCORPORANDO NUEVAS Y MEJORES PRÁCTICAS QUE PERMITAN GENERAR EFICIENCIA EN EL DESARROLLO DE LAS FUNCIONES INSTITUCIONALES"/>
    <x v="0"/>
    <x v="4"/>
    <s v="NO APLICA"/>
    <s v="NO APLICA"/>
    <s v="NO APLICA"/>
    <s v="HACIENDA YERBABUENA"/>
    <s v="PROFESIONAL ESPECIALIZADO CONTROL INTERNO DISCIPLINARIO"/>
    <s v="NO APLICA"/>
    <s v="NO APLICA"/>
    <n v="20"/>
    <s v="NO"/>
    <s v="NO"/>
    <s v="ASPECTOS RELACIONADOS CON EL PROCESO DISCIPLINARIO"/>
    <x v="7"/>
    <x v="16"/>
    <s v="CHARLAS INFORMATIVAS DEL PROCESO DISCIPLINARIO EN LA SEDE YERBABUENA"/>
    <n v="1"/>
    <s v="CHARLAS RELACIONADAS CON ASPECTOS IMPORTANTES DEL PROCESO DISCIPLINARIO"/>
    <d v="2020-03-03T00:00:00"/>
    <d v="2020-12-15T00:00:00"/>
    <x v="0"/>
    <x v="1"/>
    <n v="0"/>
    <n v="0"/>
    <s v="1 SOCIALIZACIÓN EN YERBABUENA "/>
    <s v="1 COMUNICACIÓN POR CORREO A ELECTRÓNICOS A LOS LÍDERES DE PROCESOS ADMINISTRATIVOS"/>
    <s v="1 COMUNICACIÓN POR TEAMS AL GRUPO GENERAL DEL ICC"/>
    <s v="1 SOCIALIZACIÓN POR TEAMS AL GRUPO GENERAL DEL ICC"/>
    <n v="1"/>
    <n v="1"/>
    <n v="1"/>
    <n v="1"/>
    <n v="1"/>
    <n v="1"/>
    <n v="1"/>
    <m/>
    <s v="ACTA DE ASISTENCIA 13/03/20 (ESCANEADA  Y ARCHIVADA)"/>
    <s v="SE ENVIA MEDIANTE CORREO ELECTRONICO DE 06 DE MAYO DE 2020 A LOS COORDINADORES DE ÁREA,  DIAPOSITIVAS INFORMATIVAS DE CONTROL INTERNO DISCIPLINARIO PARA QUE SEAN DIVULGADAS EN LOS GRUPO DE TRABAJO"/>
    <s v="Se envia socializacion mediante diapostivas colgadas en publicación de la herramienta Teams de fecha 22 de septiembre de 2020"/>
    <m/>
    <n v="1.968503937007874E-3"/>
    <n v="3.937007874015748E-3"/>
    <n v="5.905511811023622E-3"/>
    <n v="7.874015748031496E-3"/>
    <n v="1.968503937007874E-3"/>
    <n v="1.968503937007874E-3"/>
    <n v="3.937007874015748E-3"/>
    <n v="5.905511811023622E-3"/>
    <n v="5.905511811023622E-3"/>
    <n v="1"/>
    <n v="1"/>
    <x v="0"/>
    <n v="0.75"/>
    <s v="SE CUMPLE CON UN 50% DE LA META DEBIDO A QUE NO SE EVIDENCIA LA SOCIALIZACIÓN EN LA SEDE CENTRO"/>
    <s v="SE CUMPLE CON UN 50% DE LA META DEBIDO A QUE NO SE EVIDENCIA LA SOCIALIZACIÓN EN LA SEDE YERBABUENA"/>
    <s v="NO HAY OBSERVACIONES"/>
    <m/>
  </r>
  <r>
    <s v="ACTIVIDADES_MISIONALES"/>
    <s v="ACTIVIDADES MISIONALES"/>
    <s v="4. DESARROLLAR LA RELACIÓN ENTRE PATRIMONIO Y CULTURA PARA GENERAR SENTIDOS, SIGNIFICADOS E INTERPRETACIONES DE NUESTRO ENTORNO Y DIARIO VIVIR MEDIANTE LA PROMOCIÓN, VALORIZACIÓN Y TRANSMISIÓN DE LAS DISTINTAS FORMAS DEL PATRIMONIO"/>
    <x v="1"/>
    <x v="5"/>
    <s v="PLANES MISIONALES"/>
    <s v="NO APLICA"/>
    <s v="NO APLICA"/>
    <s v="LAS DOS SEDES"/>
    <s v="COORDINADOR(A) GRUPO DE PROCESOS EDITORIALES"/>
    <s v="NO APLICA"/>
    <s v="NO APLICA"/>
    <n v="21"/>
    <s v="NO"/>
    <s v="SI "/>
    <s v="EDICIÓN E IMPRESIÓN DE PUBLICACIONES"/>
    <x v="9"/>
    <x v="17"/>
    <s v="EDICIÓN E IMPRESIÓN DE LOS TÍTULOS APROBADOS POR EL COMITÉ EDITORIAL PARA LA VIGENCIA 2020."/>
    <s v="LIBROS IMPRESOS"/>
    <s v="1. REVISIÓN DE MANUSCRITO_x000a_2. CORRECCIÓN DE ESTILO DE ARCHIVOS_x000a_3. DIAGRAMACIÓN DE TEXTOS_x000a_4. REVISIÓN DE TEXTOS DIAGRAMADOS_x000a_5. APROBACIÓN DE ARTE FINAL PARA QUEMADO DE PLANCHAS_x000a_6. IMPRESIÓN (OFFSET O DIGITAL)_x000a_7. ENCUADERNACIÓN Y ACABADOS_x000a_8. PROYECCIÓN DE RESOLUCIÓN_x000a_9. ENTREGA A ALMACÉN DE PUBLICACIONES_x000a__x000a_ARCHIVO FINAL EN PDF PARA IMPRESIÓN DE: _x000a_1. SERIEDAD, RISA Y CULTURA EN LA POESÍA HISPANA DE LA NUEVA GRANADA_x000a_2. LÉXICO DE LA VIOLENCIA EN COLOMBIA (1948-1970)_x000a_3. FIN DE SIGLO XX. ESCRITURA Y NOVELA EN COLOMBIA_x000a_4. TRADICIÓN ORAL EN EL SUR DEL TOLIMA_x000a_5. TIPOS HEROICOS. LETRAS, ORLAS Y RAYAS DE LA IMPRENTA PATRIÓTICA_x000a_6. HOMENAJE AL POETA. FESTIVAL INTERNACIONAL DE POESÍA DE BOGOTÁ_x000a_7. CUENTOS CORTOS PARA ESPERAS LARGAS. CONCURSO DE CUENTO CORTO DE PEREIRA (FELIPE) 2020_x000a_8. SUELTOS (MAESTRÍA EN ESTUDIOS EDITORIALES)_x000a_9. CARTAGENA DE INDIAS. LA CIUDAD Y SUS MONUMENTOS."/>
    <d v="2020-06-15T00:00:00"/>
    <d v="2020-12-15T00:00:00"/>
    <x v="4"/>
    <x v="1"/>
    <n v="22543478"/>
    <n v="200187118"/>
    <m/>
    <m/>
    <s v="IMPRESIÓN Y ACABADOS_x000a_(8 PUBLICACIONES)"/>
    <s v="ENTREGA DE PUBLICACIONES A ALMACÉN CON RESOLUCIÓN DE PVP"/>
    <m/>
    <m/>
    <n v="8"/>
    <n v="8"/>
    <m/>
    <m/>
    <n v="1"/>
    <m/>
    <s v="ARCHIVOS EN PDF DE LOS LIBROS"/>
    <s v="Se solicitó modificación del plan de acción por emergencia sanitaria nacional, debido a los proyectos están interrumpidos por las restricciones y prescripciones del personal de Imprenta. Para los siguientes numerales, se da el avance:_x000a_2. Solicitud y Asignación de ISBN y archivo final para planchas._x000a_3. Diagramación del texto completado y portada._x000a_4. ISBN asignado y archivo listo para impresión, en proceso de envío._x000a_5. Proceso interrumpido por emergencia sanitaria por la covid-19._x000a_6. Textos corregidos, prólogo y poemas. Proceso de impresión sin poder realizar por emergencia sanitaria por la covid-19 decretada por el Gobierno Nacional._x000a_7. Planchas quemadas, impresión pendiente por realizar debido a la emergencia sanitaria por la covid-19 decretada por el Gobierno nacional._x000a_9. Archivos aún no han sido enviados por la Escuela Taller de Cartagena."/>
    <s v="Video impresión acabados libro Tradición oral del sur de l Tolima"/>
    <m/>
    <n v="0"/>
    <n v="0"/>
    <n v="3.937007874015748E-3"/>
    <n v="7.874015748031496E-3"/>
    <n v="3.937007874015748E-3"/>
    <n v="0"/>
    <n v="0"/>
    <n v="4.921259842519685E-4"/>
    <n v="4.921259842519685E-4"/>
    <s v=""/>
    <s v=""/>
    <x v="4"/>
    <n v="6.25E-2"/>
    <s v="PARA EL PRÓXIMO INFORME LAS EVIDENCIAS DEBEN ORGANIZARCE SEGÚN NÚMERO DE META Y SEGÚN ACTIVIDAD CONTEMPLADA"/>
    <s v="NO HAY ACTIVIDADES PROGRAMADAS PARA ESTE TRIMESTRE"/>
    <s v="NO SE EVIDENCIA AVANCE EN LA META PROYECTADA POR LO TANTO, SE SUGIERE TRAMITAR AJUSTE AL PLAN DE ACCIÓN DEBIDO A QUE LAS CAUSAS DEL INCUMPLIENTO SON DEBIDO A LA CAUSA EXTERNA DE EMERGENCIA SANITARIA Y PRIORIZAR LA META PARA LA VIGENCIA 2021. _x000a_EL ÚNICO LIBRO IMPRESO FUE TRADICIÓN ORAL EN EL SUR DEL TOLIMA"/>
    <m/>
  </r>
  <r>
    <s v="ACTIVIDADES_MISIONALES"/>
    <s v="ACTIVIDADES MISIONALES"/>
    <s v="4. DESARROLLAR LA RELACIÓN ENTRE PATRIMONIO Y CULTURA PARA GENERAR SENTIDOS, SIGNIFICADOS E INTERPRETACIONES DE NUESTRO ENTORNO Y DIARIO VIVIR MEDIANTE LA PROMOCIÓN, VALORIZACIÓN Y TRANSMISIÓN DE LAS DISTINTAS FORMAS DEL PATRIMONIO"/>
    <x v="1"/>
    <x v="5"/>
    <s v="PLANES MISIONALES"/>
    <s v="NO APLICA"/>
    <s v="PLAN EDITORIAL"/>
    <s v="LAS DOS SEDES"/>
    <s v="COORDINADOR(A) GRUPO DE PROCESOS EDITORIALES"/>
    <s v="NO APLICA"/>
    <s v="NO APLICA"/>
    <n v="22"/>
    <s v="NO"/>
    <s v="SI "/>
    <s v="EDICIÓN DE PUBLICACIONES"/>
    <x v="0"/>
    <x v="18"/>
    <s v="EDICIÓN 2 TÍTULOS APROBADOS POR EL COMITÉ EDITORIAL PARA LA VIGENCIA 2020, DENTRO DE LA TEMÁTICA DE LA LINGÜÍSTICA COMPUTACIONAL QUE FORMARÁN PARTE DE LAS PUBLICACIONES DIGITALES DEL ICC."/>
    <s v="LIBROS DIGITALES"/>
    <s v="1. REVISIÓN DE MANUSCRITO_x000a_2. CORRECCIÓN DE ESTILO DE ARCHIVOS_x000a_3. DIAGRAMACIÓN DE TEXTOS_x000a_4. REVISIÓN DE TEXTOS DIAGRAMADOS_x000a_5. APROBACIÓN DE ARTE FINAL PARA CONVERSIÓN A FORMATO ELECTRÓNICO_x000a_6. REVISIÓN DE CONVERSIÓN DIGITAL_x000a_7. SUBIDA EN MICROSITIO DEL SELLO EDITORIAL_x000a__x000a_1. LEXICOGRAFÍA ELECTRÓNICA ESPECIALIZADA. EL CASO DEL DICCIONARIO COLOMBIANO DE MEDICINA, DIACME_x000a_2. ANÁLISIS DEL GÉNERO DISCURSIVO APLICADO A LA CLASIFICACIÓN AUTOMÁTICA DE LA POLARIDAD EN COMENTARIOS SOBRE PRODUCTOS."/>
    <d v="2020-06-15T00:00:00"/>
    <d v="2020-12-15T00:00:00"/>
    <x v="5"/>
    <x v="1"/>
    <n v="0"/>
    <s v="VER CELDA AB24"/>
    <m/>
    <s v="INICIO DE DIAGRAMACIÓN DE PUBLICACIONES (2 PUBLICACIONES)"/>
    <s v="ENTREGA DE 2 PUBLICACIONES Y SUBIDAS EN MICROSITIO DE SELLO EDITORIAL"/>
    <m/>
    <m/>
    <n v="2"/>
    <n v="2"/>
    <m/>
    <m/>
    <m/>
    <n v="3"/>
    <m/>
    <s v="Archivo en formato PDF"/>
    <s v="Se solicitó modificación del plan de acción por emergencia sanitaria nacional._x000a_Para libro 1: revisión completa; aprobación de recursos para julio (diagramación) por Fundalectura (adjunto formato)_x000a_Para libro 2: Autorización de contrato para diagramación, para el mes de julio, por Fundalectura (adjunto formato)"/>
    <s v="Epub de los libros Lexicografía electrónica especializada: el caso del Diccionario académico de Medicina (DIACME). Se programará presentación en octubre."/>
    <m/>
    <n v="0"/>
    <n v="3.937007874015748E-3"/>
    <n v="7.874015748031496E-3"/>
    <n v="7.874015748031496E-3"/>
    <n v="3.937007874015748E-3"/>
    <n v="0"/>
    <n v="0"/>
    <n v="5.905511811023622E-3"/>
    <n v="5.905511811023622E-3"/>
    <s v=""/>
    <n v="0"/>
    <x v="5"/>
    <n v="0.75"/>
    <s v="PARA EL PRÓXIMO INFORME LAS EVIDENCIAS DEBEN ORGANIZARCE SEGÚN NÚMERO DE META. SE SUGIERE TRAMITAR AJUSTE AL PLAN DE ACCIÓN DEBIDO A QUE LA DIAGRAMACIÓN NO SE REALIZÓ EN EL TRIMESTRE PLANEADO"/>
    <s v="NO SE EVIDENCIA AVANCE TOTAL, NI MAYOR A UN 80% EN LA META PROYECTADA POR LO TANTO, SE SUGIERE TRAMITAR AJUSTE AL PLAN DE ACCIÓN"/>
    <s v="SE REFLEJAN TÉRMINOS DE CONTRATACIONES DE LOS DISEÑADORES, SE DEBE PRIORIZAR LA ENTREGA DEL LIBRO DIGITAL DIACME. EL LIBRO ANÁLISIS DEL GÉNERO NO SE EVIDENCIA EN LA PÁGINA COMO E-PUB"/>
    <m/>
  </r>
  <r>
    <s v="ACTIVIDADES_MISIONALES"/>
    <s v="ACTIVIDADES MISIONALES"/>
    <s v="4. DESARROLLAR LA RELACIÓN ENTRE PATRIMONIO Y CULTURA PARA GENERAR SENTIDOS, SIGNIFICADOS E INTERPRETACIONES DE NUESTRO ENTORNO Y DIARIO VIVIR MEDIANTE LA PROMOCIÓN, VALORIZACIÓN Y TRANSMISIÓN DE LAS DISTINTAS FORMAS DEL PATRIMONIO"/>
    <x v="1"/>
    <x v="5"/>
    <s v="PLANES MISIONALES"/>
    <s v="NO APLICA"/>
    <s v="PLAN EDITORIAL"/>
    <s v="HACIENDA YERBABUENA"/>
    <s v="COORDINADOR(A) GRUPO DE PROCESOS EDITORIALES"/>
    <s v="NO APLICA"/>
    <s v="NO APLICA"/>
    <n v="23"/>
    <s v="NO"/>
    <s v="SI "/>
    <s v="REIMPRESIÓN DE PUBLICACIONES"/>
    <x v="7"/>
    <x v="19"/>
    <s v="IMPRESIÓN, ENCAUDERNACIÓN Y ACABADOS DE PUBLICACIONES AGOTADAS, PREVIA APROBACIÓN DEL COMITÉ EDITORIAL."/>
    <s v="REIMPRESIÓN DE TÍTULOS AGOTADOS"/>
    <s v="1. REVISIÓN DE PLANCHAS_x000a_2. PREPRARACIÓN DE MATERIA PRIMA_x000a_3. IMPRESIÓN_x000a_4. ENCUADERNACIÓN Y ACABADOS_x000a__x000a_1. CRÍTICA LITERARIA I, II Y III. HERNANDO VALENCIA GOELKEL_x000a_2. DICHOS, REFRANES Y LOCUCIONES EN LAS NOVELAS DE GABRIEL GARCÍA MÁRQUEZ_x000a_3. DE HERMANO A HERMANO_x000a_4. ENTRE EKOBIOS. MANUEL ZAPATA OLIVELLA (1920-2004). ESPACIOS INVESTIGATIVOS: INVITACIONES AL ARCHIVO"/>
    <d v="2020-07-01T00:00:00"/>
    <d v="2020-10-30T00:00:00"/>
    <x v="5"/>
    <x v="1"/>
    <n v="0"/>
    <s v="VER CELDA AB24"/>
    <m/>
    <m/>
    <s v="IMPRESIÓN Y ACABADOS _x000a_(4 PUBLICACIONES)"/>
    <s v="ENTREGA DE 4 PUBLICACIONES A ALMACÉN CON RESOLUCIÓN DE PVP"/>
    <m/>
    <m/>
    <n v="4"/>
    <n v="4"/>
    <m/>
    <m/>
    <n v="1"/>
    <m/>
    <s v="TACOS EN FÍSICO (SE REPORTARÁN CUANDO SE REINCORPORE EL SERVICIO PRESENCIAL EN LA IMPRENTA."/>
    <s v="Se solicitó modificación del plan de acción por emergencia sanitaria nacional._x000a_Esta tarea está interrumpida por la emergencia sanitaria decretada por el Gobierno nacional."/>
    <s v="En septiembre se dio ingreso a solo 4 personas en Imprenta para trabajar. El impresor offet aún no ha sido autorizado para retomar actividades que implican el desarrollo y cumplimiento de la meta. Se tiene solo 1 (reimpresión dichos y refranes) Se adjunta foto."/>
    <m/>
    <n v="0"/>
    <n v="0"/>
    <n v="3.937007874015748E-3"/>
    <n v="7.874015748031496E-3"/>
    <n v="3.937007874015748E-3"/>
    <n v="0"/>
    <n v="0"/>
    <n v="9.8425196850393699E-4"/>
    <n v="9.8425196850393699E-4"/>
    <s v=""/>
    <s v=""/>
    <x v="6"/>
    <n v="0.125"/>
    <s v="PARA EL PRÓXIMO INFORME LAS EVIDENCIAS DEBEN ORGANIZARCE SEGÚN NÚMERO DE META. SE RECUERDA QUE LAS EVIDENCIAS NO SON LAS PUBLICACIONES IMPRESAS SI NO UN INFORME EN EL CUAL SE ESTIPULEN LOS TIEMPOS DE IMPRESIÓN, LAS RESPECTIVAS APROBACIONES Y SE SUGIERE UN CORTO ARCHIVO FOTOGRÁFICO QUE EVIDENCIE LA GESTIÓN, TAMBIÉN SE CONTARÁ COMO EVIDENCIA LA RESOLUCIÓN DE VENTA QUE SE EXPIDA. _x000a__x000a_EL PORCENTAJE DE AVANCE SE CONSIDERA MENOR DEBIDO A QUE NO SE COMPLETÓ NINGUNA DE LAS IMPRESIONES, ADICIONALMENTE NO SE EVIDENCIA LA ENTREGA DE LOS 1,000 EJEMPLARES AL ALMACÉN"/>
    <s v="NO HAY ACTIVIDADES PROGRAMADAS PARA ESTE TRIMESTRE"/>
    <s v="SE EVIDENCIA UN AVANCE BAJO EN LA META POR LO TANTO, SE SUGIERE TRAMITAR AJUSTE AL PLAN DE ACCIÓN DEBIDO A QUE LAS CAUSAS DEL INCUMPLIENTO SON DEBIDO A LA CAUSA EXTERNA DE EMERGENCIA SANITARIA Y PRIORIZAR LA META PARA LA VIGENCIA 2021, O PRIORIZAR ESTA ACTIVIDAD PARA SU RESPECTIVO CUMPLIMIENTO EN EL CUARTO TRIMESTRE"/>
    <m/>
  </r>
  <r>
    <s v="ACTIVIDADES_MISIONALES"/>
    <s v="ACTIVIDADES MISIONALES"/>
    <s v="5. FORTALECER LA GESTIÓN ADMINISTRATIVA INCORPORANDO NUEVAS Y MEJORES PRÁCTICAS QUE PERMITAN GENERAR EFICIENCIA EN EL DESARROLLO DE LAS FUNCIONES INSTITUCIONALES"/>
    <x v="1"/>
    <x v="5"/>
    <s v="PLANES MISIONALES"/>
    <s v="NO APLICA"/>
    <s v="NO APLICA"/>
    <s v="LAS DOS SEDES"/>
    <s v="COORDINADOR(A) GRUPO DE PROCESOS EDITORIALES"/>
    <s v="NO APLICA"/>
    <s v="NO APLICA"/>
    <n v="25"/>
    <s v="NO"/>
    <s v="NO"/>
    <s v="ACTUALIZACIÓN DE PROCEDIMIENTOS EDITORIALES"/>
    <x v="0"/>
    <x v="20"/>
    <s v="ANTE LA CREACIÓN DE NUEVO PROCESO QUE VINCULA LAS ACTIVIDADES DE DOS GRUPOS MISIONALES, ES PRECISO DELIMITAR EL ALCANCE Y LA META DE ESTE, PARA ESTABLECER PROCEDIMIENTOS Y ACTIVIDADES PROPIAS QUE LO COMPLEMENTAN."/>
    <s v="PROCESO Y PROCEDIMIENTO EDITORIAL"/>
    <s v="1. MESAS DE TRABAJO_x000a_2. REDACCIÓN DE PROCESO_x000a_3. REDACCIÓN DE PROCEDIMIENTO EDITORIAL_x000a_4. MANUALES POR ACTIVIDAD_x000a_5. FORMULACIÓN DE FORMATOS DE SEGUIMIENTO_x000a__x000a_1. CONSTRUCCIÓN DE PROCEDIMIENTO_x000a_2. REDACCIÓN DE PROCESO_x000a_3. DOCUMENTACIÓN DE PROCEDIMIENTOS"/>
    <d v="2019-08-15T00:00:00"/>
    <d v="2019-12-27T00:00:00"/>
    <x v="5"/>
    <x v="1"/>
    <n v="0"/>
    <s v="VER CELDA AB24"/>
    <m/>
    <m/>
    <s v="ENTREGA DE PROCESO PARA REVISIÓN  Y AJUSTES_x000a_BORRADOR DE PROCEDIMIENTO EDITORIAL"/>
    <s v="REVISIÓN DEL DISEÑO Y APROBACIÓN DEL PROCESO Y PROCEDIMIENTO"/>
    <m/>
    <m/>
    <n v="2"/>
    <n v="2"/>
    <m/>
    <m/>
    <m/>
    <m/>
    <m/>
    <s v="Se solicitó modificación del plan de acción para definir lineamientos con el proyecto de Museos para la elaboración del nuevo proceso."/>
    <s v="Entrega del objetivo del procesos y alcance. No se han realizado las actividades de acompañmiento para elaboración del nuevo Proceso Aprociación social del conocimiento y patrimonio y cómo se definirán los procedimientos que antes eran procesos aparte."/>
    <m/>
    <n v="0"/>
    <n v="0"/>
    <n v="3.937007874015748E-3"/>
    <n v="7.874015748031496E-3"/>
    <n v="3.937007874015748E-3"/>
    <n v="0"/>
    <n v="0"/>
    <n v="0"/>
    <n v="0"/>
    <s v=""/>
    <s v=""/>
    <x v="7"/>
    <n v="0"/>
    <s v="SE SUGIERE TRAMITAR AJUSTE AL PLAN DE ACCIÓN"/>
    <s v="NO HAY ACTIVIDADES PROGRAMADAS PARA ESTE TRIMESTRE"/>
    <s v="NO SE EVIDENCIA AVANCE EN LA META PROYECTADA POR LO TANTO SE DEBERÁ PRIORIZAR LA META PARA LA VIGENCIA 2021"/>
    <m/>
  </r>
  <r>
    <s v="GESTIÓN_DEL_CONOCIMIENTO_Y_LA_INNOVACIÓN"/>
    <s v="GESTIÓN PRESUPUESTAL Y EFICIENCIA DEL GASTO PÚBLICO"/>
    <s v="5. FORTALECER LA GESTIÓN ADMINISTRATIVA INCORPORANDO NUEVAS Y MEJORES PRÁCTICAS QUE PERMITAN GENERAR EFICIENCIA EN EL DESARROLLO DE LAS FUNCIONES INSTITUCIONALES"/>
    <x v="0"/>
    <x v="6"/>
    <s v="PLAN ANUAL DE ADQUISICIONES"/>
    <s v="NO APLICA"/>
    <s v="NO APLICA"/>
    <s v="LAS DOS SEDES"/>
    <s v="COORDINADOR(A) DEL GRUPO DE GESTIÓN FINANCIERA"/>
    <s v="NO APLICA"/>
    <s v="NO APLICA"/>
    <n v="26"/>
    <s v="NO"/>
    <s v="NO"/>
    <s v="REALIZAR REPORTES PRESUPUESTALES, CONTABLES Y FINANCIEROS ARMONIZADOS "/>
    <x v="10"/>
    <x v="21"/>
    <s v="EL GRUPO DE GESTIÓN FINANCIERA TIENE A SU CARGO EL REPORTE DE INFORMES A DIVERSAS ÁREAS DEL ICC, COMO TAMBIÉN A ENTES EXTERNOS Y DE CONTROL, DE INFORMACIÓN PRESUPUESTAL, CONTABLE Y FINANCIERA; LOS CUALES SON PRESENTADOS EN DIFERENTES FORMATOS Y CON CARACTERÍSITCAS PARTICULARES, DEPENDIENDO DE LA NECESIDAD DE LA INFORMACIÓN._x000a_POR LO TANTO, BUSCA HACER HOMOGÉNEAS LAS FUENTES DE INFORMACIÓN EN ARAS DE HACER MÁS EFICIENTE LA RECOPILACIÓN, PREPARACIÓN, CONSOLIDACIÓN Y REPORTE DE DICHOS INFORMES. "/>
    <n v="0"/>
    <s v="IDENTIFICAR SIMILITUDES EN LA DESCRIPCIÓN DE CUENTAS, DATOS O RUBROS QUE PERMITAN UNIFICAR LA INFORMACIÓN, QUE ES INSUMO PARA DIFERENTES INFORMES_x000a_PREPARAR OPORTUNAMENTE EL REPORTE DE INFORMACIÓN_x000a_GARANTIZAR LA CONTINUIDAD DE LOS PROCESOS A PARTIR DE REPORTES DOCUMENTADOS Y ACTUALIZADOS PERIÓDICAMENTE_x000a_CONSERVAR LAS EVIDENCIAS DE LOS INFORMES QUE LO REQUIERAN, EN UNA MISMA CARPETA"/>
    <d v="2020-01-07T00:00:00"/>
    <d v="2020-12-31T00:00:00"/>
    <x v="0"/>
    <x v="2"/>
    <n v="0"/>
    <n v="106755797"/>
    <s v="29 INFORMES"/>
    <s v="25 INFORMES"/>
    <s v="26 INFORMES"/>
    <s v="23 INFORMES"/>
    <n v="26"/>
    <n v="25"/>
    <n v="26"/>
    <n v="23"/>
    <n v="29"/>
    <n v="40"/>
    <n v="47"/>
    <m/>
    <s v="SE ADJUNTA CARPETA COMPRIMIDA CON EVIDENCIAS"/>
    <s v="FINANCIERA/INFORMES 2020/PLANEACION PERIÓDICOS/PLAN DE ACCIÓN2020/SEGUNDO TRIMESTRE.                                                                   En el segundo trimestre se presentaron algunos informes correspondientes al primer trimestre. Es decir en el segundo trimestre se presentaron 40 informes para un total acumulado de 66 informes. .                                                              Los informes de Ejecución del Ministerio de Cultura no fueron enviados en el primer trimestre dado que no fueron solicitados. Se generó un informe adicional por el COVID 19. Debido a las reuniones del consejo directivo para aprobar el descuento de las matrículas y debido a la solicitud de proyección de un posible recorte por parte del Ministerio de hacienda se hicieron mas informes de seguimiento a la ejecución presupuestal."/>
    <s v="Se superó la meta debido a la contingencia de la emergencia sanitaria, dado que nos fue solicitado por parte de los entes de control mas informes de los planeados al inicio del año como los son: El nuevo informe de contribucion especial del COVID 19 y monitoreo semanal para verificar el impacto en el plan de adquisiciones por recursos propios (si les beneficiabamos a los estudiantes un descuento del 20%."/>
    <m/>
    <n v="1.968503937007874E-3"/>
    <n v="3.937007874015748E-3"/>
    <n v="5.905511811023622E-3"/>
    <n v="7.874015748031496E-3"/>
    <n v="1.968503937007874E-3"/>
    <n v="2.1956390066626289E-3"/>
    <n v="5.3265400648448355E-3"/>
    <n v="8.896615195827795E-3"/>
    <n v="9.1338582677165346E-3"/>
    <n v="1.1153846153846154"/>
    <n v="1.3529411764705883"/>
    <x v="8"/>
    <n v="1.1599999999999999"/>
    <s v="NO HAY OBSERVACIONES"/>
    <s v="NO HAY OBSERVACIONES"/>
    <s v="PARA EL PRÓXIMO INFORME SE SUGIERE SEGUIR ANEXANDO EL CUADRO EXCEL DONDE RESUME EL NÚMERO DE INFORMES PRESENTADOS"/>
    <m/>
  </r>
  <r>
    <s v="GESTIÓN_CON_VALORES_PARA_RESULTADOS"/>
    <s v="GESTIÓN PRESUPUESTAL Y EFICIENCIA DEL GASTO PÚBLICO"/>
    <s v="5. FORTALECER LA GESTIÓN ADMINISTRATIVA INCORPORANDO NUEVAS Y MEJORES PRÁCTICAS QUE PERMITAN GENERAR EFICIENCIA EN EL DESARROLLO DE LAS FUNCIONES INSTITUCIONALES"/>
    <x v="0"/>
    <x v="6"/>
    <s v="PLAN ANUAL DE ADQUISICIONES"/>
    <s v="NO APLICA"/>
    <s v="NO APLICA"/>
    <s v="LAS DOS SEDES"/>
    <s v="COORDINADOR(A) DEL GRUPO DE GESTIÓN FINANCIERA"/>
    <s v="NO APLICA"/>
    <s v="NO APLICA"/>
    <n v="27"/>
    <s v="NO"/>
    <s v="NO"/>
    <s v="FORTALECER LA EJECUCIÓN PRESUPUESTAL ARTICULADA CON LA DIRECTIVA PRESIDENCIAL DE AUSTERIDAD"/>
    <x v="7"/>
    <x v="22"/>
    <s v="SE HACE NECESARIO QUE LA PROYECCIÓN DE GASTOS PARA LOS RUBROS ESTABLECIDOS EN LA DIRECTIVA PRESIDENCIAL DE AUSTERIDAD, SE EJECUTEN CONFORME A DICHA POLÍTICA COADYUVANDO A LA EFICIENTE EJECUCIÓN DE LOS RECURSOS PÚBLICOS."/>
    <n v="0"/>
    <s v="MONITOREO PERIÓDICO (TRIMESTRAL) A LOS RUBROS ESTIPULADOS EN LA DIRECTIVA PRESIDENCIAL DE AUSTERIDAD_x000a_ENVIAR LAS RESPECTIVAS ALERTAS A LOS RESPONSABLES AL MOMENTO DE DETECTAR DESVIACIONES O ANTES DE PROYECTAR MODIFICACIONES AL PAA, EN DICHOS CONCEPTOS DE LA DIRECTIVA"/>
    <d v="2020-02-03T00:00:00"/>
    <d v="2020-12-31T00:00:00"/>
    <x v="6"/>
    <x v="1"/>
    <n v="0"/>
    <s v="VER CELDA AB30"/>
    <m/>
    <s v="1 INFORME DEL PRIMER TRIMESTRE CON ACCIONES DE MEJORA "/>
    <s v="1 INFORME DEL SEGUNDO TRIMESTRE CON ACCIONES DE MEJORA"/>
    <s v="1 INFORME DEL TERCER TRIMESTRE CON ACCIONES DE MEJORA"/>
    <m/>
    <n v="1"/>
    <n v="1"/>
    <n v="1"/>
    <m/>
    <n v="1"/>
    <m/>
    <m/>
    <s v="NO APLICA"/>
    <s v="Carpeta local: Financiera/Presupuesto 2020/Evidencias reducción cdps. _x000a_Debido a las circunstancias actuales de la pandemia, el Instituto ha reducido al máximo, los gastos de austeridad, tales como: horas extras, viáticos, tiquetes, gasolina, logística, mantenimiento de vehículos y otras contrataciones."/>
    <s v="Carpeta local: Financiera/Informes 2020/Austeridad Directiva Presidencial. En el sexto encuentro de equipos transversales del DAF de la funcion publica se explicaron las razones por las cuales el informe cambiaba de periodicidad debido a la contigencia economica. LINK del nuevo plazo https://austeridad.gov.co/ . Decreto 1009 del 14 de julio de 2020."/>
    <m/>
    <n v="0"/>
    <n v="2.6246719160104987E-3"/>
    <n v="5.2493438320209973E-3"/>
    <n v="7.874015748031496E-3"/>
    <n v="2.6246719160104987E-3"/>
    <n v="0"/>
    <n v="2.6246719160104987E-3"/>
    <n v="2.6246719160104987E-3"/>
    <n v="2.6246719160104987E-3"/>
    <s v=""/>
    <n v="1"/>
    <x v="9"/>
    <n v="0.33333333333333331"/>
    <s v="NO APLICA PARA ESTE TRIMESTRE"/>
    <s v="NO HAY OBSERVACIONES"/>
    <s v="TENIENDO EN CUENTA LAS NUEVAS DIRECTRICES DADAS POR LA PRESIDENCIA DE LA REPÚBLICA, SE DEBERÁ TRAMITAR AJUSTE AL PLAN DE ACCIÓN CON LAS NUEVAS INDICACIONES "/>
    <m/>
  </r>
  <r>
    <s v="GESTIÓN_CON_VALORES_PARA_RESULTADOS"/>
    <s v="GESTIÓN PRESUPUESTAL Y EFICIENCIA DEL GASTO PÚBLICO"/>
    <s v="5. FORTALECER LA GESTIÓN ADMINISTRATIVA INCORPORANDO NUEVAS Y MEJORES PRÁCTICAS QUE PERMITAN GENERAR EFICIENCIA EN EL DESARROLLO DE LAS FUNCIONES INSTITUCIONALES"/>
    <x v="0"/>
    <x v="6"/>
    <s v="PLAN ANUAL DE ADQUISICIONES"/>
    <s v="NO APLICA"/>
    <s v="NO APLICA"/>
    <s v="LAS DOS SEDES"/>
    <s v="COORDINADOR(A) DEL GRUPO DE GESTIÓN FINANCIERA"/>
    <s v="NO APLICA"/>
    <s v="NO APLICA"/>
    <n v="28"/>
    <s v="NO"/>
    <s v="NO"/>
    <s v="ACOMPAÑAR LA PROYECCIÓN DE GASTOS DE PERSONAL PARA QUE SEA MAS AJUSTADA A LA REALIDAD INSTITUCIONAL Y A LA PLANEACIÓN DE NOVEDADES (VACACIONES) Y ALERTAS PREVENTIVAS PARA TRASLADOS PRESUPUESTALES OPORTUNOS"/>
    <x v="7"/>
    <x v="23"/>
    <s v="EL GRUPO DE GESTIÓN FINANCIERA TIENE A SU CARGO LA ADMINISTRACIÓN Y VELAR POR UNA ADECUADA EJECUCIÓN PRESUPUESTAL, ENTRE CUYAS ACTIVIDADES SE ENCUENTRA LA PROYECCIÓN Y PREPARACIÓN DE LOS TRASLADOS PRESUPUESTALES, DE ACUERDO CON LAS NECESIDADES DE MODIFICACIÓN DEL DECRETO DE LIQUIDACIÓN DE PRESUPUESTO DEL ICC, QUE DEBEN SER APROBADOS POR ACUERDO DEL CONSEJO DIRECTIVO, LOS CUALES SE DEBEN REALIZAR EN FORMA OPORTUNA, CON EL FIN DE OPTIMIZAR LA EJECUCIÓN PRESUPUESTAL TANTO EN COMPROMISOS COMO EN OBLIGACIONES, ATENDIENDO LA PROGRAMACIÓN DE METAS Y LA EJECUCIÓN DEL PAC, CON RECURSOS DE LA NACIÓN"/>
    <n v="0"/>
    <s v="MESA DE TRABAJO CON TALENTO HUMANO PARA SOCIALIZAR EL COMPORTAMIENTO DE LA EJECUCIÓN DE GASTOS DE PERSONAL, Y LAS ACCIONES DE MEJORA, AJUSTES DE FECHAS SI SE REQUIERE Y PROYECCIONES DE TRASLADOS"/>
    <d v="2020-04-20T00:00:00"/>
    <s v="31/11/2020"/>
    <x v="6"/>
    <x v="1"/>
    <n v="0"/>
    <s v="VER CELDA AB30"/>
    <m/>
    <s v="1 INFORME DEL PRIMER TRIMESTRE CON ACCIONES DE MEJORA "/>
    <s v="1 INFORME DEL SEGUNDO TRIMESTRE CON ACCIONES DE MEJORA"/>
    <s v="1 INFORME DEL TERCER TRIMESTRE CON ACCIONES DE MEJORA Y ACUERDOS DE TRASLADO"/>
    <m/>
    <n v="1"/>
    <n v="1"/>
    <n v="1"/>
    <m/>
    <m/>
    <m/>
    <m/>
    <s v="NO APLICA"/>
    <s v="Debido a las circunstancias actuales de la pandemia, el comportamiento de los gastos de personal ha sido discreto, debido a que algunos funcionarios han aplazado las vacaciones y solo se presentó una renuncia en el mes de mayo. No se está ejecutando el rubro de horas extras, ni el de prima técnica salarial. Por lo tanto, no ha sido necesario estas mesas de trabajo_x000a_Es probable que se requiera ajustar el plan de acción, en esta actividad."/>
    <s v="Se realizó conciliación de Nomina, creditos  -contracreditos y proyección gastos de personal."/>
    <m/>
    <n v="0"/>
    <n v="2.6246719160104987E-3"/>
    <n v="5.2493438320209973E-3"/>
    <n v="7.874015748031496E-3"/>
    <n v="2.6246719160104987E-3"/>
    <n v="0"/>
    <n v="0"/>
    <n v="0"/>
    <n v="0"/>
    <s v=""/>
    <n v="0"/>
    <x v="7"/>
    <n v="0"/>
    <s v="NO APLICA PARA ESTE TRIMESTRE"/>
    <s v="NO SE EVIDENCIA AVANCE EN LA META PROYECTADA POR LO TANTO, SE SUGIERE TRAMITAR AJUSTE AL PLAN DE ACCIÓN"/>
    <s v="NO SE ANEXA EVIDENCIA DE AVANCE SOBRE EL INFORME PLANEADO, POR LO TANTO SE DEBERÁ REVISAR Y/O PRIORIZAR LA META PARA LA VIGENCIA 2021"/>
    <m/>
  </r>
  <r>
    <s v="GESTIÓN_CON_VALORES_PARA_RESULTADOS"/>
    <s v="FORTALECIMIENTO ORGANIZACIONAL Y SIMPLIFICACIÓN DE PROCESOS"/>
    <s v="1. FORTALECER LOS PROGRAMAS ACADÉMICOS DE POSGRADO PARA CONSTRUIR UNA COMUNIDAD ACADÉMICA QUE CONTRIBUYA A LA SALVAGUARDIA DEL PATRIMONIO LINGÜÍSTICO"/>
    <x v="1"/>
    <x v="7"/>
    <s v="PLANES MISIONALES"/>
    <s v="NO APLICA"/>
    <s v="PLAN FSAB"/>
    <s v="CASA CUERVO URISARRI"/>
    <s v="DECANO(A)"/>
    <s v="NO APLICA"/>
    <s v="NO APLICA"/>
    <n v="29"/>
    <s v="NO"/>
    <s v="NO"/>
    <s v="PROCESOS DE ASEGURAMIENTO DE CALIDAD DE MAESTRIAS"/>
    <x v="1"/>
    <x v="24"/>
    <s v="EL INSTITUTO CARO Y CUERVO, POR MEDIO DE LA FACULTAD SEMINARIO ANDRÉS BELLO, DEBE GARANTIZAR LA CALIDAD DE EDUCACIÓN BRINDADA,  EN CUMPLIMIENTO DEL DECRETO 1330 DEL 25 DE JULIO DEL 2019, POR EL CUAL SE AJUSTAN LOS PROCESOS DE REGISTRO CALIFICADO DE LOS PROGRAMAS ACADÉMICOS PRESENCIALES, VIRTUALES, A DISTANCIA, O DUALES, EN PREGRADO Y POSGRADO. EN ÉSTE  SE ESTABLECEN LOS REQUISITOS PARA LA OBTENCIÓN Y RENOVACIÓN DE LOS PERMISOS DE FUNCIONAMIENTO DE LOS PROGRAMAS, ENTRE ELLOS, CONTAR UN MODELO INSTITUCIONAL DE ASEGURAMIENTO DE LA CALIDAD Y CON LOS PROCESOS PERMANENTES DE AUTOEVALUACIÓN DE LOS PROGRAMAS._x000a_ASÍ MISMO, EL ICC ASUME LA META DE LA OBTENCIÓN DE LA ACREDITACIÓN DE ALTA CALIDAD EN EL MARCO DEL LA LEY 30 DE 1992 Y DE TODA LA REGLAMENTACIÓN POSTERIOR DERIVADA DE DICHA LEY."/>
    <n v="0"/>
    <s v="RECABAR PERMANENTEMENTE INFORMACIÓN, APLICAR LAS ENCUESTAS EN EL CASO DE INDICADORES DE PERCEPCIÓN Y/O GRUPOS FOCALES, ORGANIZACIÓN Y ANÁLISIS DE LA INFORMACIÓN RECABADA,  ESCRITURA DE LOS DOCUMENTOS DE AUTOEVALUACIÓN 1 Y 2. Y ELABORACIÓN DE PLANES DE MEJORAMIENTO RESULTANTES DE LAS EVALUACIONES._x000a_REUNIONES DE LOS COMITÉS DE LAS MAESTRÍAS PARA REVISIÓN Y AVAL DE LOS DOCUMENTOS Y REUNIÓN DEL CONSEJO DE FACULTAD PARA LA APROBACIÓN DE LOS DOCUMENTOS FINALES RESPECTIVOS. "/>
    <d v="2020-10-01T00:00:00"/>
    <d v="2020-12-31T00:00:00"/>
    <x v="7"/>
    <x v="1"/>
    <n v="54028292"/>
    <n v="2054793197"/>
    <m/>
    <m/>
    <m/>
    <s v="PREPARAR Y RECIBIR LA VISITA DE PARES, PARA OBTENER LA RENOVACIÓN DEL REGISTRO CALIFICADO MAESTRÍA EN LINGÜÍSTICA "/>
    <m/>
    <m/>
    <m/>
    <n v="1"/>
    <m/>
    <m/>
    <n v="1"/>
    <m/>
    <s v="N/A"/>
    <s v="NO APLICA PARA ESTE BIMESTRE"/>
    <s v="Presentaciones y videos_x000a__x000a_https://tinyurl.com/VisitaLing2020Videos _x000a__x000a_ _x000a__x000a_Documentación _x000a__x000a_https://tinyurl.com/VisitaLing2020Documentos"/>
    <m/>
    <n v="0"/>
    <n v="0"/>
    <n v="0"/>
    <n v="7.874015748031496E-3"/>
    <n v="7.874015748031496E-3"/>
    <n v="0"/>
    <n v="0"/>
    <n v="0"/>
    <n v="7.874015748031496E-3"/>
    <s v=""/>
    <s v=""/>
    <x v="10"/>
    <n v="1"/>
    <s v="NO SE EVIDENCIA AVANCE EN LA META PROYECTADA POR LO TANTO SE SUGIERE TRAMITAR AJUSTE AL PLAN DE ACCIÓN"/>
    <s v="NO HAY ACTIVIDADES PROGRAMADAS PARA ESTE TRIMESTRE"/>
    <s v="NO HAY ACTIVIDADES PROGRAMADAS PARA ESTE TRIMESTRE - LA META SE EVIDENCIA CUMPLIDA"/>
    <m/>
  </r>
  <r>
    <s v="GESTIÓN_CON_VALORES_PARA_RESULTADOS"/>
    <s v="FORTALECIMIENTO ORGANIZACIONAL Y SIMPLIFICACIÓN DE PROCESOS"/>
    <s v="1. FORTALECER LOS PROGRAMAS ACADÉMICOS DE POSGRADO PARA CONSTRUIR UNA COMUNIDAD ACADÉMICA QUE CONTRIBUYA A LA SALVAGUARDIA DEL PATRIMONIO LINGÜÍSTICO"/>
    <x v="1"/>
    <x v="7"/>
    <s v="PLANES MISIONALES"/>
    <s v="NO APLICA"/>
    <s v="PLAN FSAB"/>
    <s v="CASA CUERVO URISARRI"/>
    <s v="DECANO(A)"/>
    <s v="NO APLICA"/>
    <s v="NO APLICA"/>
    <n v="30"/>
    <s v="NO"/>
    <s v="NO"/>
    <s v="PROCESOS DE ASEGURAMIENTO DE CALIDAD DE MAESTRIAS"/>
    <x v="1"/>
    <x v="25"/>
    <s v="EL INSTITUTO CARO Y CUERVO, POR MEDIO DE LA FACULTAD SEMINARIO ANDRÉS BELLO, DEBE GARANTIZAR LA CALIDAD DE EDUCACIÓN BRINDADA,  EN CUMPLIMIENTO DEL DECRETO 1330 DEL 25 DE JULIO DEL 2019, POR EL CUAL SE AJUSTAN LOS PROCESOS DE REGISTRO CALIFICADO DE LOS PROGRAMAS ACADÉMICOS PRESENCIALES, VIRTUALES, A DISTANCIA, O DUALES, EN PREGRADO Y POSGRADO. EN ÉSTE  SE ESTABLECEN LOS REQUISITOS PARA LA OBTENCIÓN Y RENOVACIÓN DE LOS PERMISOS DE FUNCIONAMIENTO DE LOS PROGRAMAS, ENTRE ELLOS, CONTAR UN MODELO INSTITUCIONAL DE ASEGURAMIENTO DE LA CALIDAD Y CON LOS PROCESOS PERMANENTES DE AUTOEVALUACIÓN DE LOS PROGRAMAS._x000a_ASÍ MISMO, EL ICC ASUME LA META DE LA OBTENCIÓN DE LA ACREDITACIÓN DE ALTA CALIDAD EN EL MARCO DEL LA LEY 30 DE 1992 Y DE TODA LA REGLAMENTACIÓN POSTERIOR DERIVADA DE DICHA LEY."/>
    <n v="0"/>
    <s v="RECABAR PERMANENTEMENTE INFORMACIÓN, APLICAR LAS ENCUESTAS EN EL CASO DE INDICADORES DE PERCEPCIÓN Y/O GRUPOS FOCALES, ORGANIZACIÓN Y ANÁLISIS DE LA INFORMACIÓN RECABADA,  ESCRITURA DE LOS DOCUMENTOS DE AUTOEVALUACIÓN 1 Y 2. Y ELABORACIÓN DE PLANES DE MEJORAMIENTO RESULTANTES DE LAS EVALUACIONES._x000a_REUNIONES DE LOS COMITÉS DE LAS MAESTRÍAS PARA REVISIÓN Y AVAL DE LOS DOCUMENTOS Y REUNIÓN DEL CONSEJO DE FACULTAD PARA LA APROBACIÓN DE LOS DOCUMENTOS FINALES RESPECTIVOS. "/>
    <d v="2020-02-02T00:00:00"/>
    <d v="2020-12-12T00:00:00"/>
    <x v="8"/>
    <x v="1"/>
    <n v="0"/>
    <s v="VER CELDA AB32"/>
    <m/>
    <m/>
    <m/>
    <s v="1 INFORME DE COMPILACIÓN Y ANÁLISIS DE EVALUACIONES DE ESTUDIANTES PARA RENOVACIÓN DE MAESTRÍA EN ESTUDIOS EDITORIALES                                      "/>
    <m/>
    <m/>
    <m/>
    <n v="1"/>
    <m/>
    <m/>
    <m/>
    <m/>
    <s v="NO HAY ACTIVIDADES PROGRAMADAS PARA ESTE TRIMESTRE"/>
    <s v="NO HAY ACTIVIDADES PROGRAMADAS PARA ESTE TRIMESTRE"/>
    <s v="NO HAY ACTIVIDADES PROGRAMADAS PARA ESTE TRIMESTRE"/>
    <m/>
    <n v="0"/>
    <n v="0"/>
    <n v="0"/>
    <n v="7.874015748031496E-3"/>
    <n v="7.874015748031496E-3"/>
    <n v="0"/>
    <n v="0"/>
    <n v="0"/>
    <n v="0"/>
    <s v=""/>
    <s v=""/>
    <x v="10"/>
    <n v="0"/>
    <s v="NO HAY ACTIVIDADES PROGRAMADAS PARA ESTE TRIMESTRE"/>
    <s v="NO HAY ACTIVIDADES PROGRAMADAS PARA ESTE TRIMESTRE"/>
    <s v="NO HAY ACTIVIDADES PROGRAMADAS PARA ESTE TRIMESTRE"/>
    <m/>
  </r>
  <r>
    <s v="GESTIÓN_CON_VALORES_PARA_RESULTADOS"/>
    <s v="FORTALECIMIENTO ORGANIZACIONAL Y SIMPLIFICACIÓN DE PROCESOS"/>
    <s v="1. FORTALECER LOS PROGRAMAS ACADÉMICOS DE POSGRADO PARA CONSTRUIR UNA COMUNIDAD ACADÉMICA QUE CONTRIBUYA A LA SALVAGUARDIA DEL PATRIMONIO LINGÜÍSTICO"/>
    <x v="1"/>
    <x v="7"/>
    <s v="PLANES MISIONALES"/>
    <s v="NO APLICA"/>
    <s v="PLAN FSAB"/>
    <s v="CASA CUERVO URISARRI"/>
    <s v="DECANO(A)"/>
    <s v="NO APLICA"/>
    <s v="NO APLICA"/>
    <n v="31"/>
    <s v="NO"/>
    <s v="NO"/>
    <s v="PROCESOS DE ASEGURAMIENTO DE CALIDAD DE MAESTRIAS"/>
    <x v="1"/>
    <x v="26"/>
    <s v="EL INSTITUTO CARO Y CUERVO, POR MEDIO DE LA FACULTAD SEMINARIO ANDRÉS BELLO, DEBE GARANTIZAR LA CALIDAD DE EDUCACIÓN BRINDADA,  EN CUMPLIMIENTO DEL DECRETO 1330 DEL 25 DE JULIO DEL 2019, POR EL CUAL SE AJUSTAN LOS PROCESOS DE REGISTRO CALIFICADO DE LOS PROGRAMAS ACADÉMICOS PRESENCIALES, VIRTUALES, A DISTANCIA, O DUALES, EN PREGRADO Y POSGRADO. EN ÉSTE  SE ESTABLECEN LOS REQUISITOS PARA LA OBTENCIÓN Y RENOVACIÓN DE LOS PERMISOS DE FUNCIONAMIENTO DE LOS PROGRAMAS, ENTRE ELLOS, CONTAR UN MODELO INSTITUCIONAL DE ASEGURAMIENTO DE LA CALIDAD Y CON LOS PROCESOS PERMANENTES DE AUTOEVALUACIÓN DE LOS PROGRAMAS._x000a_ASÍ MISMO, EL ICC ASUME LA META DE LA OBTENCIÓN DE LA ACREDITACIÓN DE ALTA CALIDAD EN EL MARCO DEL LA LEY 30 DE 1992 Y DE TODA LA REGLAMENTACIÓN POSTERIOR DERIVADA DE DICHA LEY."/>
    <n v="0"/>
    <s v="RECABAR PERMANENTEMENTE INFORMACIÓN, APLICAR LAS ENCUESTAS EN EL CASO DE INDICADORES DE PERCEPCIÓN Y/O GRUPOS FOCALES, ORGANIZACIÓN Y ANÁLISIS DE LA INFORMACIÓN RECABADA,  ESCRITURA DE LOS DOCUMENTOS DE AUTOEVALUACIÓN 1 Y 2. Y ELABORACIÓN DE PLANES DE MEJORAMIENTO RESULTANTES DE LAS EVALUACIONES._x000a_REUNIONES DE LOS COMITÉS DE LAS MAESTRÍAS PARA REVISIÓN Y AVAL DE LOS DOCUMENTOS Y REUNIÓN DEL CONSEJO DE FACULTAD PARA LA APROBACIÓN DE LOS DOCUMENTOS FINALES RESPECTIVOS. "/>
    <d v="2020-02-02T00:00:00"/>
    <d v="2020-12-12T00:00:00"/>
    <x v="8"/>
    <x v="1"/>
    <n v="0"/>
    <s v="VER CELDA AB32"/>
    <m/>
    <m/>
    <m/>
    <s v=" 1  INFORME DE COMPILACIÓN Y ANÁLISIS DE EVALUACIONES DE ESTUDIANTES PARA RENOVACIÓN DE MAESTRÍA DE ESPAÑOL COMO LENGUA EXTRANJERA                                                            "/>
    <m/>
    <m/>
    <m/>
    <n v="1"/>
    <m/>
    <m/>
    <m/>
    <m/>
    <s v="NO HAY ACTIVIDADES PROGRAMADAS PARA ESTE TRIMESTRE"/>
    <s v="NO HAY ACTIVIDADES PROGRAMADAS PARA ESTE TRIMESTRE"/>
    <s v="NO HAY ACTIVIDADES PROGRAMADAS PARA ESTE TRIMESTRE"/>
    <m/>
    <n v="0"/>
    <n v="0"/>
    <n v="0"/>
    <n v="7.874015748031496E-3"/>
    <n v="7.874015748031496E-3"/>
    <n v="0"/>
    <n v="0"/>
    <n v="0"/>
    <n v="0"/>
    <s v=""/>
    <s v=""/>
    <x v="10"/>
    <n v="0"/>
    <s v="NO HAY ACTIVIDADES PROGRAMADAS PARA ESTE TRIMESTRE"/>
    <s v="NO HAY ACTIVIDADES PROGRAMADAS PARA ESTE TRIMESTRE"/>
    <s v="NO HAY ACTIVIDADES PROGRAMADAS PARA ESTE TRIMESTRE"/>
    <m/>
  </r>
  <r>
    <s v="GESTIÓN_CON_VALORES_PARA_RESULTADOS"/>
    <s v="FORTALECIMIENTO ORGANIZACIONAL Y SIMPLIFICACIÓN DE PROCESOS"/>
    <s v="1. FORTALECER LOS PROGRAMAS ACADÉMICOS DE POSGRADO PARA CONSTRUIR UNA COMUNIDAD ACADÉMICA QUE CONTRIBUYA A LA SALVAGUARDIA DEL PATRIMONIO LINGÜÍSTICO"/>
    <x v="1"/>
    <x v="7"/>
    <s v="PLANES MISIONALES"/>
    <s v="NO APLICA"/>
    <s v="PLAN FSAB"/>
    <s v="CASA CUERVO URISARRI"/>
    <s v="DECANO(A)"/>
    <s v="NO APLICA"/>
    <s v="NO APLICA"/>
    <n v="32"/>
    <s v="NO"/>
    <s v="NO"/>
    <s v="PROCESOS DE ASEGURAMIENTO DE CALIDAD DE MAESTRIAS"/>
    <x v="1"/>
    <x v="27"/>
    <s v="EL INSTITUTO CARO Y CUERVO, POR MEDIO DE LA FACULTAD SEMINARIO ANDRÉS BELLO, DEBE GARANTIZAR LA CALIDAD DE EDUCACIÓN BRINDADA,  EN CUMPLIMIENTO DEL DECRETO 1330 DEL 25 DE JULIO DEL 2019, POR EL CUAL SE AJUSTAN LOS PROCESOS DE REGISTRO CALIFICADO DE LOS PROGRAMAS ACADÉMICOS PRESENCIALES, VIRTUALES, A DISTANCIA, O DUALES, EN PREGRADO Y POSGRADO. EN ÉSTE  SE ESTABLECEN LOS REQUISITOS PARA LA OBTENCIÓN Y RENOVACIÓN DE LOS PERMISOS DE FUNCIONAMIENTO DE LOS PROGRAMAS, ENTRE ELLOS, CONTAR UN MODELO INSTITUCIONAL DE ASEGURAMIENTO DE LA CALIDAD Y CON LOS PROCESOS PERMANENTES DE AUTOEVALUACIÓN DE LOS PROGRAMAS._x000a_ASÍ MISMO, EL ICC ASUME LA META DE LA OBTENCIÓN DE LA ACREDITACIÓN DE ALTA CALIDAD EN EL MARCO DEL LA LEY 30 DE 1992 Y DE TODA LA REGLAMENTACIÓN POSTERIOR DERIVADA DE DICHA LEY."/>
    <n v="0"/>
    <s v="RECABAR PERMANENTEMENTE INFORMACIÓN, APLICAR LAS ENCUESTAS EN EL CASO DE INDICADORES DE PERCEPCIÓN Y/O GRUPOS FOCALES, ORGANIZACIÓN Y ANÁLISIS DE LA INFORMACIÓN RECABADA,  ESCRITURA DE LOS DOCUMENTOS DE AUTOEVALUACIÓN 1 Y 2. Y ELABORACIÓN DE PLANES DE MEJORAMIENTO RESULTANTES DE LAS EVALUACIONES._x000a_REUNIONES DE LOS COMITÉS DE LAS MAESTRÍAS PARA REVISIÓN Y AVAL DE LOS DOCUMENTOS Y REUNIÓN DEL CONSEJO DE FACULTAD PARA LA APROBACIÓN DE LOS DOCUMENTOS FINALES RESPECTIVOS. "/>
    <d v="2020-02-02T00:00:00"/>
    <d v="2020-12-12T00:00:00"/>
    <x v="8"/>
    <x v="1"/>
    <n v="0"/>
    <s v="VER CELDA AB32"/>
    <m/>
    <m/>
    <m/>
    <s v="1 PRIMER DOCUMENTO DE AUTOEVALUACIÓN PARA RENOVACIÓN DE REGISTRO CALIFICADO  MAESTRÍA EN ESCRITURA CREATIVA "/>
    <m/>
    <m/>
    <m/>
    <n v="1"/>
    <m/>
    <m/>
    <m/>
    <m/>
    <s v="NO HAY ACTIVIDADES PROGRAMADAS PARA ESTE TRIMESTRE"/>
    <s v="NO HAY ACTIVIDADES PROGRAMADAS PARA ESTE TRIMESTRE"/>
    <s v="NO HAY ACTIVIDADES PROGRAMADAS PARA ESTE TRIMESTRE"/>
    <m/>
    <n v="0"/>
    <n v="0"/>
    <n v="0"/>
    <n v="7.874015748031496E-3"/>
    <n v="7.874015748031496E-3"/>
    <n v="0"/>
    <n v="0"/>
    <n v="0"/>
    <n v="0"/>
    <s v=""/>
    <s v=""/>
    <x v="10"/>
    <n v="0"/>
    <s v="NO HAY ACTIVIDADES PROGRAMADAS PARA ESTE TRIMESTRE"/>
    <s v="NO HAY ACTIVIDADES PROGRAMADAS PARA ESTE TRIMESTRE"/>
    <s v="NO HAY ACTIVIDADES PROGRAMADAS PARA ESTE TRIMESTRE"/>
    <m/>
  </r>
  <r>
    <s v="GESTIÓN_CON_VALORES_PARA_RESULTADOS"/>
    <s v="FORTALECIMIENTO ORGANIZACIONAL Y SIMPLIFICACIÓN DE PROCESOS"/>
    <s v="1. FORTALECER LOS PROGRAMAS ACADÉMICOS DE POSGRADO PARA CONSTRUIR UNA COMUNIDAD ACADÉMICA QUE CONTRIBUYA A LA SALVAGUARDIA DEL PATRIMONIO LINGÜÍSTICO"/>
    <x v="1"/>
    <x v="7"/>
    <s v="PLANES MISIONALES"/>
    <s v="NO APLICA"/>
    <s v="PLAN FSAB"/>
    <s v="CASA CUERVO URISARRI"/>
    <s v="DECANO(A)"/>
    <s v="NO APLICA"/>
    <s v="NO APLICA"/>
    <n v="33"/>
    <s v="NO"/>
    <s v="NO"/>
    <s v="PROCESOS DE ASEGURAMIENTO DE CALIDAD DE MAESTRIAS"/>
    <x v="1"/>
    <x v="28"/>
    <s v="EL INSTITUTO CARO Y CUERVO, POR MEDIO DE LA FACULTAD SEMINARIO ANDRÉS BELLO, DEBE GARANTIZAR LA CALIDAD DE EDUCACIÓN BRINDADA,  EN CUMPLIMIENTO DEL DECRETO 1330 DEL 25 DE JULIO DEL 2019, POR EL CUAL SE AJUSTAN LOS PROCESOS DE REGISTRO CALIFICADO DE LOS PROGRAMAS ACADÉMICOS PRESENCIALES, VIRTUALES, A DISTANCIA, O DUALES, EN PREGRADO Y POSGRADO. EN ÉSTE  SE ESTABLECEN LOS REQUISITOS PARA LA OBTENCIÓN Y RENOVACIÓN DE LOS PERMISOS DE FUNCIONAMIENTO DE LOS PROGRAMAS, ENTRE ELLOS, CONTAR UN MODELO INSTITUCIONAL DE ASEGURAMIENTO DE LA CALIDAD Y CON LOS PROCESOS PERMANENTES DE AUTOEVALUACIÓN DE LOS PROGRAMAS._x000a_ASÍ MISMO, EL ICC ASUME LA META DE LA OBTENCIÓN DE LA ACREDITACIÓN DE ALTA CALIDAD EN EL MARCO DEL LA LEY 30 DE 1992 Y DE TODA LA REGLAMENTACIÓN POSTERIOR DERIVADA DE DICHA LEY."/>
    <n v="0"/>
    <s v="RECABAR PERMANENTEMENTE INFORMACIÓN, APLICAR LAS ENCUESTAS EN EL CASO DE INDICADORES DE PERCEPCIÓN Y/O GRUPOS FOCALES, ORGANIZACIÓN Y ANÁLISIS DE LA INFORMACIÓN RECABADA,  ESCRITURA DE LOS DOCUMENTOS DE AUTOEVALUACIÓN 1 Y 2. Y ELABORACIÓN DE PLANES DE MEJORAMIENTO RESULTANTES DE LAS EVALUACIONES._x000a_REUNIONES DE LOS COMITÉS DE LAS MAESTRÍAS PARA REVISIÓN Y AVAL DE LOS DOCUMENTOS Y REUNIÓN DEL CONSEJO DE FACULTAD PARA LA APROBACIÓN DE LOS DOCUMENTOS FINALES RESPECTIVOS. "/>
    <d v="2020-02-02T00:00:00"/>
    <s v="25/06/2019_x000a_"/>
    <x v="8"/>
    <x v="1"/>
    <n v="0"/>
    <s v="VER CELDA AB32"/>
    <m/>
    <s v="1  INFORME PARA APRECIACIÓN DE CONDICIONES INICIALES (DE PROGRAMA) PARA ACREDITACIÓN  MAESTRÍA EN LITERATURA Y CULTURA "/>
    <m/>
    <m/>
    <m/>
    <n v="1"/>
    <m/>
    <m/>
    <m/>
    <m/>
    <m/>
    <m/>
    <s v="NO HAY ACTIVIDADES PROGRAMADAS PARA ESTE TRIMESTRE"/>
    <s v="Se solicitará ajuste a 30 de noviembre según la información suministradas por la coordinadora de la maestría y la contratista de autoevaluación:_x000a_Durante este primer semestre el Ministerio de Educación venía anunciando que se le harían cambios al Modelo de Autoevaluación con fines de Acreditación. _x000a_El 13 de junio de 2020, publicó el Decreto 843 y el 1 de julio el CESU en el Acuerdo 02 de 2020, publica los detalles del Decreto. Pronto se iniciará con las revisiones para decidir cuáles son los ajustes que se incorporarán en el Plan y en sus desarrollos."/>
    <s v="Esta actividad la retrasó el MEN por causa de la pandemia del COVID 19"/>
    <m/>
    <n v="0"/>
    <n v="7.874015748031496E-3"/>
    <n v="7.874015748031496E-3"/>
    <n v="7.874015748031496E-3"/>
    <n v="7.874015748031496E-3"/>
    <n v="0"/>
    <n v="0"/>
    <n v="0"/>
    <n v="0"/>
    <s v=""/>
    <n v="0"/>
    <x v="7"/>
    <n v="0"/>
    <s v="NO HAY ACTIVIDADES PROGRAMADAS PARA ESTE TRIMESTRE"/>
    <s v="NO SE EVIDENCIA AVANCE EN LA META PROYECTADA POR LO TANTO, SE SUGIERE TRAMITAR AJUSTE AL PLAN DE ACCIÓN"/>
    <s v="AUNQUE NO HAY ACTIVIDADES PROGRAMADAS PARA ESTE TRIMESTRE, NO SE EVIDENCIA AVANCE EN LA META PROYECTADA POR LO TANTO, SE SUGIERE TRAMITAR AJUSTE AL PLAN DE ACCIÓN DEBIDO A QUE LAS CAUSAS DEL INCUMPLIENTO SON DEBIDO A LA CAUSA EXTERNA DE EMERGENCIA SANITARIA Y PRIORIZAR LA META PARA LA VIGENCIA 2021"/>
    <m/>
  </r>
  <r>
    <s v="GESTIÓN_CON_VALORES_PARA_RESULTADOS"/>
    <s v="FORTALECIMIENTO ORGANIZACIONAL Y SIMPLIFICACIÓN DE PROCESOS"/>
    <s v="3. POSICIONAR LAS LÍNEAS DE INVESTIGACIÓN, FORTALECIENDO NEXOS CON LAS MAESTRÍAS Y LAS ACTIVIDADES DE APROPIACIÓN SOCIAL DEL CONOCIMIENTO Y LA COMUNIDAD ACADÉMICA NACIONAL E INTERNACIONAL."/>
    <x v="1"/>
    <x v="7"/>
    <s v="PLANES MISIONALES"/>
    <s v="NO APLICA"/>
    <s v="PLAN FSAB"/>
    <s v="CASA CUERVO URISARRI"/>
    <s v="DECANO(A)"/>
    <s v="NO APLICA"/>
    <s v="NO APLICA"/>
    <n v="34"/>
    <s v="NO"/>
    <s v="NO"/>
    <s v="REALIZACIÓN DE EVENTO"/>
    <x v="11"/>
    <x v="29"/>
    <s v="LAS JORNADAS MONTES ES EL CONGRESO OFICIAL DE LA MAESTRÍA EN LINGÜÍSTICA. EN 2020 SE LLEVARÁ A CABO LA III VERSIÓN Y EL OBJETIVO PRINCIPAL ES LOGRAR LA PARTICIPACIÓN DE TODAS LAS LINEAS DE INVESTIGACIÓN DEL GRUPO DE LINGÜÍSTICA DE ICC. ADICIONALMENTE BUSCAMOS DUPLICAR LA PARTICIPACIÓN DE INVESTIGADORES Y ESTUDIANTES EXTERNOS AL ICC. LA META DE PARTICIPACIÓN ES DE 200 ASISTENTES.  ESTA VERSIÓN TIENE COMO OBJETIVO MOSTRAR A LA COMUNIDAD ACADÉMICA LOS RESULTADOS DE LOS PROYECTOS DEL GRUPO DE INVESTIGACIÓN EN LINGÜÍSTICA DEL INSTITUTO CARO Y CUERVO, DE LOS DOCENTES DE LA MAESTRÍA EN LINGÜÍSTICA Y, MÁS IMPORTANTE, DE LOS ESTUDIANTES Y EGRESADOS.         "/>
    <n v="0"/>
    <s v="DÍA 1: CURSILLOS DEL CONGRESO. SE VAN A IMPARTIR 48 HORAS DE CURSOS PARA LOS ASISTENTES AL CONGRESO Y PARA ELPÚBLICO EN GENERAL, LOS TE,AS SON ELE, DOCUMENTACIÓN DE LENGUAS INDIGENAS E INFORMÁTICA APLICADA A LA LINGÜÍSTICA.      DÍAS 2,3 Y 4: SE DESARROLLARAN TRES PONENCIAS PLENARIAS Y HASTA TRES MESAS SIMULTÁNEAS CON PONENCIAS. "/>
    <d v="2020-01-01T00:00:00"/>
    <d v="2020-08-31T00:00:00"/>
    <x v="8"/>
    <x v="1"/>
    <n v="0"/>
    <s v="VER CELDA AB32"/>
    <m/>
    <m/>
    <s v="REALIZAR LAS III JORNADAS INTERNACIONALES DE INVESTIGACIÓN LINGÜÍSTICA JOSÉ JOAQUÍN MONTES GIRALDO. ESTA VERSIÓN TIENE COMO OBJETIVO MOSTRAR A LA COMUNIDAD ACADÉMICA LOS RESULTADOS DE LOS PROYECTOS DEL GRUPO DE INVESTIGACIÓN EN LINGÜÍSTICA DEL INSTITUTO CARO Y CUERVO, DE LOS DOCENTES DE LA MAESTRÍA EN LINGÜÍSTICA Y, MÁS IMPORTANTE, DE LOS ESTUDIANTES Y EGRESADOS. SOPORTES: INSCRIPCIONES EN ACADEMUSOFT Y EL REPORTE CONTABLE DEL ÁREA FINANCIERA                                   "/>
    <m/>
    <m/>
    <m/>
    <n v="1"/>
    <m/>
    <m/>
    <m/>
    <m/>
    <m/>
    <s v="NO APLICA"/>
    <s v="NO APLICA PARA ESTE BIMESTRE"/>
    <s v="Esta actividad se aplaza por la pandemia del COVID-19 para noviembre https://www.caroycuervo.gov.co/jornadasmontes/ "/>
    <m/>
    <n v="0"/>
    <n v="0"/>
    <n v="7.874015748031496E-3"/>
    <n v="7.874015748031496E-3"/>
    <n v="7.874015748031496E-3"/>
    <n v="0"/>
    <n v="0"/>
    <n v="0"/>
    <n v="0"/>
    <s v=""/>
    <s v=""/>
    <x v="7"/>
    <n v="0"/>
    <s v="NO APLICA PARA ESTE TRIMESTRE"/>
    <s v="NO HAY ACTIVIDADES PROGRAMADAS PARA ESTE TRIMESTRE"/>
    <s v="NO SE EVIDENCIA AVANCE EN LA META PROYECTADA POR LO TANTO, SE SUGIERE TRAMITAR AJUSTE AL PLAN DE ACCIÓN DEBIDO A QUE LAS CAUSAS DEL INCUMPLIENTO SON DEBIDO A LA CAUSA EXTERNA DE EMERGENCIA SANITARIA"/>
    <m/>
  </r>
  <r>
    <s v="GESTIÓN_CON_VALORES_PARA_RESULTADOS"/>
    <s v="GOBIERNO DIGITAL"/>
    <s v="1. FORTALECER LOS PROGRAMAS ACADÉMICOS DE POSGRADO PARA CONSTRUIR UNA COMUNIDAD ACADÉMICA QUE CONTRIBUYA A LA SALVAGUARDIA DEL PATRIMONIO LINGÜÍSTICO"/>
    <x v="1"/>
    <x v="7"/>
    <s v="PLANES MISIONALES"/>
    <s v="NO APLICA"/>
    <s v="PLAN FSAB"/>
    <s v="CASA CUERVO URISARRI"/>
    <s v="DECANO(A)"/>
    <s v="NO APLICA"/>
    <s v="NO APLICA"/>
    <n v="35"/>
    <s v="NO"/>
    <s v="NO"/>
    <s v="POLÍTICA - BIENESTAR"/>
    <x v="0"/>
    <x v="30"/>
    <s v="EL TEMA DE BIENESTAR UNIVERSITARIO ES CONSIDERADO COMO UNA CONDICIÓN DE CALIDAD DE CARÁCTER INSTITUCIONAL CUYA RESPONSABILIDAD RECAE EN EL CONSEJO NACIONAL DE EDUCACIÓN SUPERIOR (CESU), EL MINISTERIO DE EDUCACIÓN NACIONAL Y LAS INSTITUCIONES DE EDUCACIÓN SUPERIOR, QUIENES DEBERÁN DEFINIR SU POLÍTICA Y CONCEPTO DE BIENESTAR, EN EL MARCO DE ESTA POLÍTICA NACIONAL Y DE SU AUTONOMÍA INSTITUCIONAL. TENIENDO EN CUENTA LO ANTERIOR, ES NECESARIO QUE EL INSTITUTO CARO Y CUERVO DEFINA SU POLÍTICA DE BIENESTAR UNIVERSITARIO YA QUE LA MISMA ES INHERENTE A LA ACTIVIDAD ACADÉMICA, PUES OFRECE LAS GARANTÍAS PARA EL DESARROLLO SOCIAL, CULTURAL, LÚDICO Y COGNOSCITIVO DE PROFESORES, ESTUDIANTES Y TRABAJADORES._x000a__x000a_ "/>
    <s v="ESTÁ EN REVISIÓN DEL ÁREA JURÍDICA "/>
    <s v="REALIZAR LOS AJUSTES Y SACAR LA RESOLUCIÓN QUE DE APLICABILIDAD A LA POLÍTICA"/>
    <d v="2020-01-13T00:00:00"/>
    <d v="2020-06-30T00:00:00"/>
    <x v="8"/>
    <x v="1"/>
    <n v="0"/>
    <s v="VER CELDA AB32"/>
    <m/>
    <s v="RESOLUCIÓN Y EL DOCUMENTO DE LA POLÍTICA "/>
    <m/>
    <m/>
    <m/>
    <n v="1"/>
    <m/>
    <m/>
    <n v="1"/>
    <m/>
    <m/>
    <m/>
    <s v="caroycuervo.gov.co/documentos/4.%20Res%20009_2020.%20Política%20Bienestar.%20Universitario.pdf"/>
    <s v="SE ANEXA RESOLUCIÓN NO. 9 DE 2020_x000a__x000a_https://www.caroycuervo.gov.co/documentos/4.%20Res%20009_2020.%20Pol%C3%ADtica%20Bienestar%20Universitario.pdf"/>
    <s v="META CUMPLIDA"/>
    <s v="META CUMPLIDA"/>
    <n v="0"/>
    <n v="7.874015748031496E-3"/>
    <n v="7.874015748031496E-3"/>
    <n v="7.874015748031496E-3"/>
    <n v="7.874015748031496E-3"/>
    <n v="0"/>
    <n v="7.874015748031496E-3"/>
    <n v="7.874015748031496E-3"/>
    <n v="7.874015748031496E-3"/>
    <s v=""/>
    <n v="1"/>
    <x v="0"/>
    <n v="1"/>
    <s v="SE EVIDENCIA EL AVANCE EN LA META SIN EMBARGO PARA EL PRÓXIMO INFORME SE DEBE ANEXAR LA POLÍTICA ADOPTADA DEBIDO A QUE EL LINK QUE SE ENVÍA NO PERMITE INGRESO A LA INFORMACIÓN"/>
    <s v="NO HAY OBSERVACIONES"/>
    <s v="NO HAY ACTIVIDADES PROGRAMADAS PARA ESTE TRIMESTRE - META CUMPLIDA"/>
    <m/>
  </r>
  <r>
    <s v="GESTIÓN_CON_VALORES_PARA_RESULTADOS"/>
    <s v="GOBIERNO DIGITAL"/>
    <s v="1. FORTALECER LOS PROGRAMAS ACADÉMICOS DE POSGRADO PARA CONSTRUIR UNA COMUNIDAD ACADÉMICA QUE CONTRIBUYA A LA SALVAGUARDIA DEL PATRIMONIO LINGÜÍSTICO"/>
    <x v="1"/>
    <x v="7"/>
    <s v="PLANES MISIONALES"/>
    <s v="NO APLICA"/>
    <s v="PLAN FSAB"/>
    <s v="CASA CUERVO URISARRI"/>
    <s v="DECANO(A)"/>
    <s v="NO APLICA"/>
    <s v="NO APLICA"/>
    <n v="36"/>
    <s v="NO"/>
    <s v="NO"/>
    <s v="POLÍTICA - EGRESADOS"/>
    <x v="0"/>
    <x v="31"/>
    <s v="EL TEMA DE EGRESADOS ES UNA DE LAS CONDICIONES DE CALIDAD DE CARÁCTER INSTITUCIONAL QUE DEBE ATENDER LA RESPECTIVA INSTITUCIÓN DE EDUCACIÓN SUPERIOR. POR LO ANTERIOR, ES INDISPENSABLE QUE EL INSTITUTO CARO Y CUERVO ADOPTE, IMPLEMENTE Y EJECUTE LA POLÍTICA QUE PROMUEVA EL SEGUIMIENTO A LA ACTIVIDAD PROFESIONAL DE LOS EGRESADOS Y QUE INVOLUCRE LA EXPERIENCIA DEL EGRESADO EN LA DINÁMICA INSTITUCIONAL."/>
    <s v="ESTÁ EN REVISIÓN DEL ÁREA JURÍDICA "/>
    <s v="REALIZAR LOS AJUSTES Y SACAR LA RESOLUCIÓN QUE DE APLICABILIDAD A LA POLÍTICA"/>
    <d v="2020-01-13T00:00:00"/>
    <d v="2020-06-30T00:00:00"/>
    <x v="8"/>
    <x v="1"/>
    <n v="0"/>
    <s v="VER CELDA AB32"/>
    <m/>
    <s v="RESOLUCIÓN Y EL DOCUMENTO DE LA POLÍTICA "/>
    <m/>
    <m/>
    <m/>
    <n v="1"/>
    <m/>
    <m/>
    <n v="1"/>
    <m/>
    <m/>
    <m/>
    <s v="NO APLICA"/>
    <s v="SE ANEXA RESOLUCIÓN NO. 8 DE 2020_x000a__x000a_https://www.caroycuervo.gov.co/documentos/3.%20Res%20008_2020.%20Pol%C3%ADtica%20Egresados.pdf"/>
    <s v="META CUMPLIDA"/>
    <s v="META CUMPLIDA"/>
    <n v="0"/>
    <n v="7.874015748031496E-3"/>
    <n v="7.874015748031496E-3"/>
    <n v="7.874015748031496E-3"/>
    <n v="7.874015748031496E-3"/>
    <n v="0"/>
    <n v="7.874015748031496E-3"/>
    <n v="7.874015748031496E-3"/>
    <n v="7.874015748031496E-3"/>
    <s v=""/>
    <n v="1"/>
    <x v="0"/>
    <n v="1"/>
    <s v="NO APLICA PARA ESTE TRIMESTRE"/>
    <s v="NO HAY OBSERVACIONES"/>
    <s v="NO HAY ACTIVIDADES PROGRAMADAS PARA ESTE TRIMESTRE - META CUMPLIDA"/>
    <m/>
  </r>
  <r>
    <s v="GESTIÓN_CON_VALORES_PARA_RESULTADOS"/>
    <s v="FORTALECIMIENTO ORGANIZACIONAL Y SIMPLIFICACIÓN DE PROCESOS"/>
    <s v="1. FORTALECER LOS PROGRAMAS ACADÉMICOS DE POSGRADO PARA CONSTRUIR UNA COMUNIDAD ACADÉMICA QUE CONTRIBUYA A LA SALVAGUARDIA DEL PATRIMONIO LINGÜÍSTICO"/>
    <x v="1"/>
    <x v="7"/>
    <s v="PLANES MISIONALES"/>
    <s v="NO APLICA"/>
    <s v="PLAN FSAB"/>
    <s v="CASA CUERVO URISARRI"/>
    <s v="DECANO(A)"/>
    <s v="NO APLICA"/>
    <s v="NO APLICA"/>
    <n v="37"/>
    <s v="NO"/>
    <s v="NO"/>
    <s v="ANUALIDAD MAESTRÍA EN LINGÜÍSTICA"/>
    <x v="1"/>
    <x v="32"/>
    <s v="LA COORDINACIÓN DE LA MAESTRÍA EN LINGÜÍSTICA IDENTIFICÓ QUE POR CADA COHORTE SE PRESENTAN UN PROMEDIO DE 15 ESTUDIANTES Y ALREDEDOR DE 15 DESISTEN DE LA CONVOCATORIA POR CUESTIONES ECONÓMICAS. EN LOS DEMÁS PROGRAMAS DEL PAÍS SE PRESENTA LA MISMA SITUACIÓN. LA MAESTRÍA Y LA DIRECCIÓN GENERAL PROPONEN CONVERTIR EL PROGRAMA DE UNA PERIODICIDAD BIENAL A ANUAL DE TAL MANERA QUE SE PUEDA REALIZAR EL PROCESO DE ADMISIÓN Y ELEGIR LOS CANDIDATOS MÁS IDÓNEOS. EL OBJETIVO ES ADMITIR 10 ESTUDIANTES POR AÑO Y GRADUAR IGUAL NÚMERO EN LAS DOS CEREMONIAS PROGRAMADAS EN EL CALENDARIO ACADÉMICO."/>
    <n v="0"/>
    <s v="1. OBTENER LA RENOVACIÓN DEL REGISTRO CALIFICADO    2. INFORMAR AL MEN SOBRE LA NECESIDAD DE CAMBIAR LA PERIODICIDAD DEL PROGRAMA 3. BUSCAR DOS PROFESORES QUE CUMPLAN CON EL PERFIL DE DOCENTE INVESTIGADOR"/>
    <d v="2020-02-01T00:00:00"/>
    <d v="2020-09-30T00:00:00"/>
    <x v="8"/>
    <x v="1"/>
    <n v="0"/>
    <s v="VER CELDA AB32"/>
    <m/>
    <m/>
    <s v="REALIZAR ANTE EL MEN LOS TRÁMITES NECESARIOS PARA CAMBIAR LA PERIODICIDAD DE LA MAESTRÍA EN LINGÜÍSTICA DE UN PROGRAMA BIENAL A UN PROGRAMA ANUAL"/>
    <m/>
    <m/>
    <m/>
    <n v="1"/>
    <m/>
    <m/>
    <m/>
    <m/>
    <m/>
    <s v="NO APLICA"/>
    <s v="NO APLICA PARA ESTE BIMESTRE"/>
    <s v="Esta actividad la retrasó el MEN por causa de la pandemia del COVID 19. Esta meta se debía realizar después de la visita de pares, ya que es el primer paso, para esta actividad, el segundo es el registro calificado después de la visita. Por tanto por el retraso por parte del MEN se aplazará para el 2021"/>
    <m/>
    <n v="0"/>
    <n v="0"/>
    <n v="7.874015748031496E-3"/>
    <n v="7.874015748031496E-3"/>
    <n v="7.874015748031496E-3"/>
    <n v="0"/>
    <n v="0"/>
    <n v="0"/>
    <n v="0"/>
    <s v=""/>
    <s v=""/>
    <x v="7"/>
    <n v="0"/>
    <s v="NO APLICA PARA ESTE TRIMESTRE"/>
    <s v="NO HAY ACTIVIDADES PROGRAMADAS PARA ESTE TRIMESTRE"/>
    <s v="NO SE EVIDENCIA AVANCE EN LA META PROYECTADA POR LO TANTO, SE SUGIERE TRAMITAR AJUSTE AL PLAN DE ACCIÓN DEBIDO A QUE LAS CAUSAS DEL INCUMPLIENTO SON DEBIDO A LA CAUSA EXTERNA DE EMERGENCIA SANITARIA Y PRIORIZAR LA META PARA LA VIGENCIA 2021"/>
    <m/>
  </r>
  <r>
    <s v="ACTIVIDADES_MISIONALES"/>
    <s v="ACTIVIDADES MISIONALES"/>
    <s v="1. FORTALECER LOS PROGRAMAS ACADÉMICOS DE POSGRADO PARA CONSTRUIR UNA COMUNIDAD ACADÉMICA QUE CONTRIBUYA A LA SALVAGUARDIA DEL PATRIMONIO LINGÜÍSTICO"/>
    <x v="1"/>
    <x v="7"/>
    <s v="PLANES MISIONALES"/>
    <s v="NO APLICA"/>
    <s v="NO APLICA"/>
    <s v="LAS DOS SEDES"/>
    <s v="SUBDIRECTOR(A) ACADÉMICO "/>
    <s v="NO APLICA"/>
    <s v="NO APLICA"/>
    <n v="38"/>
    <s v="NO"/>
    <s v="NO"/>
    <s v="DIPLOMADOS Y CURSOS DE EDUCACIÓN CONTINUA PRESNECIAL Y VIRTUAL  ASOCIADOS A LA SUBDIRECCIÓN ACADÉMICA"/>
    <x v="12"/>
    <x v="33"/>
    <s v="LA SUBDIRECCIÓN ACADÉMICA OFRECE CADA AÑO UNOS DIPLOMADOS QUE SON YA RECONOCIDOS Y DEMANDADOS POR EL PÚBLICO COMO LOS DE GRIEGO Y LATÍN. LOS DIPLOMADOS VIRTUALES HAN DADO MUY BUENOS RESULTADOS Y TIENEN SIEMPRE UN MUY BUEN NÚMERO DE INSCRITOS Y DE MATRICULADOS  EN CADA VERSIÓN. DEBIDO AL BUEN FUNCIONAMIENTO DE LOS DIPLOMADOS VIRTUALES ESTOS SE OFRECERAN EN 2019 JUNTO CON LOS DIPLOMADOS PRESENCIALES TRADCIONALES DEL ICC. P"/>
    <s v="490 CUPOS OFRECIDOS  EN DIPLOMADOS Y CURSOS PRESENCIALES Y VIRTUALES  ASOCIADOS A LA SUBDIRECCIÓN ACADÉMICA : LATÍN I: 25 CUPOS _x000a_LATÍN II: 25 CUPOS Y LATÍN III: 15 CUPOS GRIEGO I: 25 CUPOS  GRIEGO II: 25 CUPOS DIPLOMADO VIRTUAL EN LENGUAS Y CULTURAS NATIVAS I Y II SEMESTRE 2020:90 CUPOS POR SEMESTRE _x000a_DIPLOMADO VIRTUAL EN ARGUMENTACIÓN PARA LA CIUDADANÍA SEMESTRE I Y II 2020: 90 CUPOS EN CADA SEMESTRE_x000a_DIPLOMADO EN TRADUCCIÓN LITERARIA DEL FRANCÉS: 15 CUPOS"/>
    <s v="PUBLICACIÓN DE LA OFERTA ACADÉMICA EN LA PÁGINA WEB DEL ICC Y DIVULGACIÓN A TRAVÉS DE REDES SOCIALES. RELAIZACIÓN DE UN VIDEO CON LOS DOCENTES DE CADA DIPLOMADO EXPLICANDO LAS GENERALIDADES DEL MISMO PARA HACER DIFUSIÓN : 1. HACER LA DIVULGACIÓN DE LOS DIPLOMADOS EN PÁGINA WEB. 2. PROCESO DE INSCRIPCIÓN. 3. PROCESO DE SELECCIÓN. 4. PUBLICACIÓN DE LISTADO DE ADMITIDOS. 5. PROCESO DE MATRÍCULAS. 6. INICIO DE CLASES. 7. DESARROLLO DE LAS CLASES. 8. TERMINACIÓN DE CLASES. EMISIÓN DE CERTIFICADOS. . PARA LOS NIVELES II DE GRIEGO Y LATÍN Y PARA EL CURSO DE TRADUCCIÓN SE REQUIERE DE EXÁMEN PREVIO. _x000a_"/>
    <d v="2020-01-15T00:00:00"/>
    <d v="2020-09-30T00:00:00"/>
    <x v="8"/>
    <x v="1"/>
    <n v="0"/>
    <s v="VER CELDA AB32"/>
    <s v="LATÍN I : 25 CUPOS  _x000a_GRIEGO I: 25 CUPOS_x000a_LATÍN III: 15 CUPOS _x000a_LENGUAS NATIVAS VIRTUAL: 90 CUPOS_x000a_ARGUMENTACIÓN PARA LA CIUDADANÍA  VIRTUAL: 90 CUPOS"/>
    <s v="LATÍN II: 25 CUPOS_x000a_GRIEGO II 25 CUPOS_x000a_TRADUCCIÓN DE TEXTOS LITERARIOS DEL FRANCES: 15 CUPOS"/>
    <s v="LENGUAS NATIVAS VIRTUAL: 90 CUPOS_x000a_ARGUMENTACIÓN PARA LA CIUDADANÍA  VIRTUAL: 90 CUPOS"/>
    <m/>
    <n v="245"/>
    <n v="65"/>
    <n v="180"/>
    <m/>
    <n v="65"/>
    <n v="195"/>
    <n v="230"/>
    <m/>
    <s v="Las convocatorias para cada uno de los programas ofertados se realizaron a través de la página web del Instituto y a través de las diferentes redes sociales._x000a__x000a_https://www.caroycuervo.gov.co/Cursos/Diplomado/"/>
    <s v="Las convocatorias para cada uno de los programas ofertados se realizaron a través de la página web del Instituto y a través de las diferentes redes sociales._x000a__x000a_Los Diplomados de Latín II y Griego II se contemplan para el tercer trimestre. _x000a_Durante el segundo trimestre se desarrollaron las siguientes actividades adicionales: _x000a__x000a_DIPLOMADOS:_x000a_1. Lenguas y culturas nativas en Colombia con énfasis en Amazona- 90 cupos_x000a_2. Argumentación para la ciudadanía -90 cupos_x000a_3. Pedagogía y didáctica para la enseñanza de español como lengua extranjera- modalidad virtual-151cupos_x000a__x000a_CURSOS: _x000a_1.Corrección de estilo y cuidado de textos literarios- 25 cupos _x000a_2. Español para extranjeros - Clases personalizadas - 30 cupos_x000a_3- Glotopolítica y educación- 60 cupos"/>
    <s v="Las convocatorias para cada uno de los programas ofertados se realizaron a través de la página web del Instituto y a través de las diferentes redes sociales._x000a__x000a_https://www.caroycuervo.gov.co/Cursos/Diplomado/"/>
    <s v="META CUMPLIDA"/>
    <n v="2.6246719160104987E-3"/>
    <n v="5.2493438320209973E-3"/>
    <n v="7.874015748031496E-3"/>
    <n v="7.874015748031496E-3"/>
    <n v="2.6246719160104987E-3"/>
    <n v="6.9634152873747932E-4"/>
    <n v="4.4026754720176108E-3"/>
    <n v="7.874015748031496E-3"/>
    <n v="7.874015748031496E-3"/>
    <n v="0.26530612244897961"/>
    <n v="0.83870967741935487"/>
    <x v="0"/>
    <n v="1"/>
    <s v="PARA EL PRÓXIMO INFORME DEBE REPORTARSE EL AVANCE ESPECÍFICO DEL TRIMESTRE, NO SE EVIDENCIA LA PUBLICACIÓN DE:_x000a_LENGUAS NATIVAS VIRTUAL: 90 CUPOS_x000a_ARGUMENTACIÓN PARA LA CIUDADANÍA  VIRTUAL: 90 CUPOS."/>
    <s v="PARA EL PRÓXIMO SEGUIMIENTO SE DEBE ANEXAR LA EVIDENCIA DEL REPORTE. VERIFICANDO SOLO SE EVIDENCIA LOS CUPOS OFERTADOS DE TRADUCCIÓN DE TEXTOS LITERARIOS DEL FRANCES: 15 CUPOS, PERO NO DE LATÍN II: 25 CUPOS, NI DE GRIEGO II: 25 CUPOS; DETERMINANDO ASÍ UN 33% DE AVANCE SOBRE LAS ACTIVIDADES TRIMESTRALES"/>
    <s v="META CUMPLIDA"/>
    <m/>
  </r>
  <r>
    <s v="ACTIVIDADES_MISIONALES"/>
    <s v="ACTIVIDADES MISIONALES"/>
    <s v="5. FORTALECER LA GESTIÓN ADMINISTRATIVA INCORPORANDO NUEVAS Y MEJORES PRÁCTICAS QUE PERMITAN GENERAR EFICIENCIA EN EL DESARROLLO DE LAS FUNCIONES INSTITUCIONALES"/>
    <x v="1"/>
    <x v="7"/>
    <s v="PLAN ANTICORRUPCIÓN Y DE ATENCIÓN AL CIUDADANO"/>
    <s v="NO APLICA"/>
    <s v="NO APLICA"/>
    <s v="LAS DOS SEDES"/>
    <s v="DECANO(A)"/>
    <s v="PAAC - COMPONENTE 2: RACIONALIZACIÓN DE TRÁMITES"/>
    <s v="2.1"/>
    <n v="39"/>
    <s v="NO"/>
    <s v="NO"/>
    <s v="ESTRATEGIA ANTITRÁMITES"/>
    <x v="1"/>
    <x v="34"/>
    <s v="1. DE ACUERDO A SOLICITUD DEL DAFP ES NECESARIO ACTUALIZAR EN LA PLATAFORMA SUIT LA INFORMACIÓN NECESARIA PARA DESMATERIALIZAR EL TRÁMITE: “CERTIFICADO O CONSTANCIA DE ESTUDIOS – INSTITUTO CARO Y CUERVO” _x000a_2.INCORPORAR EN LA ESTRATEGIA ANTI TRÁMITES LAS ACCIONES PERTINENTES PARA EL CUMPLIMIENTO DEL ARTÍCULO 19 DEL DECRETO 2106 DE 2019."/>
    <n v="0"/>
    <s v="INSCRIPCIÓN DE TRAMITES A DESMATERIALIZAR EN LA PLATAFORMA SUIT_x000a_GESTIONAR LAS ACCIONES CORRESPONDIENTES SEGÚN EL PROCEDIMIENTO ESTABLECIDO EN EL SUIT"/>
    <d v="2020-01-10T00:00:00"/>
    <d v="2020-09-30T00:00:00"/>
    <x v="8"/>
    <x v="1"/>
    <n v="0"/>
    <s v="VER CELDA AB32"/>
    <s v="INSCRIPCIÓN EN LA PLATAFORMA SUIT DEL TRÁMITE A DESMATERIZALIZAR"/>
    <s v="SEGUIR EL ACOMPAÑAMIENTO QUE BRINDE FUNCIÓN PÚBLICA DE ACUERDO A LAS DIRECTRICES ESTABLECIDAS PARA EL SUIT"/>
    <s v="AJUSTAR LA RESOLUCIÓN DE COSTOS PECUNIARIOS DE ACUERDO AL RESULTADO DE DESMATERIALIZACIÓN DEL TRÁMITE"/>
    <m/>
    <n v="1"/>
    <n v="1"/>
    <n v="1"/>
    <m/>
    <n v="1"/>
    <n v="1"/>
    <n v="1"/>
    <m/>
    <s v="tramites1.suit.gov.co/racionalización-web/faces/home.jsf?_adf.ctrl-state=175t6zlrtg_19"/>
    <s v="EN ESTE TRIMESTRE NO HUBO NINGUNA NUEVA DISPOSICIÓN EN EL SUIT. TODAS LAS ACTUALIZACIONES YA ESTÁN INCLUÍDAS"/>
    <s v="La resolución 292/2019 aplica para el año 2020, no se requiere ningún ajuste a esta.                        https://www.caroycuervo.gov.co/recursos/COBRONUEVASMATRICULAS.pdf"/>
    <m/>
    <n v="2.6246719160104987E-3"/>
    <n v="5.2493438320209973E-3"/>
    <n v="7.874015748031496E-3"/>
    <n v="7.874015748031496E-3"/>
    <n v="2.6246719160104987E-3"/>
    <n v="2.6246719160104987E-3"/>
    <n v="5.2493438320209973E-3"/>
    <n v="7.874015748031496E-3"/>
    <n v="7.874015748031496E-3"/>
    <n v="1"/>
    <n v="1"/>
    <x v="0"/>
    <n v="1"/>
    <s v="AUNQUE LA INFORMACIÓN SE REPORTA CORRECTAMENTE SE DEBE ADJUNTAR LAS EVIDENCIAS QUE SOPORTAN EL DESARROLLO DE LAS ACTIVIDADES REALIZADAS. PUES NO SE PUEDE CORROBORAR EL AVANCE REALIZADO. SE MARCARÁ SATISFACTORIO EL AVANCE PERO QUEDA UNA ALERTA POR INCUMPLIMIENTO AL APORTAR EVIDENCIAS. EN EL PRÓXIMO INFORME SE DEBE ANEXAR PANTALLAZO COMO EVIDENCIA DE LA INSCRIPCIÓN DEL REGISTRO. YA QUE EL LINK NO PERMITE EL INGRESO SIN USUARIO."/>
    <s v="SE IDENTIFICA QUE EN EL TRIMESTRE NO HUBO DISPOSICIONES ADICIONALES PARA EL SUIT. _x000a_SE RECOMIENDA REALIZAR SEGUIMIENTO CONSTANTE A LAS NUEVAS DISPOSICIONES QUE SE VAYAN SUGIRIENDO DESDE EL DEPARTAMENTO ADMINISTRATIVO DE LA FUNCIÓN PÚBLICA (DAFP) PARA PODER IMPLEMENTARLAS AL INTERIOR DEL INSTITUTO DURANTE LA VIGENCIA Y DETERMINAR EL ALCANCE QUE SE HA REALIZADO A LAS OBSERVACIONES Y COMENTARIOS REALIZADOS POR LA UNIDAD DE CONTROL INTERNO"/>
    <s v="SEGÚN UNA REUNIÓN QUE SE REALIZÓ EN LA PRIMERA SEMANA DE OCTUBRE DE ACOMPAÑAMIENTO CON EL DEPARTAMENTO ADMINISTRATIVO DE LA FUNCIÓN PÚBLICA, SE IDENTIFICÓ QUE LA META YA SE ENCUENTRA CUMPLIDA."/>
    <m/>
  </r>
  <r>
    <s v="GESTIÓN_CON_VALORES_PARA_RESULTADOS"/>
    <s v="FORTALECIMIENTO ORGANIZACIONAL Y SIMPLIFICACIÓN DE PROCESOS"/>
    <s v="1. FORTALECER LOS PROGRAMAS ACADÉMICOS DE POSGRADO PARA CONSTRUIR UNA COMUNIDAD ACADÉMICA QUE CONTRIBUYA A LA SALVAGUARDIA DEL PATRIMONIO LINGÜÍSTICO"/>
    <x v="1"/>
    <x v="8"/>
    <s v="PLANES MISIONALES"/>
    <s v="NO APLICA"/>
    <s v="NO APLICA"/>
    <s v="LAS DOS SEDES"/>
    <s v="COORDINADOR(A) GRUPO DE GESTIÓN DE BIBLIOTECAS"/>
    <s v="NO APLICA"/>
    <s v="NO APLICA"/>
    <n v="40"/>
    <s v="NO"/>
    <s v="SI "/>
    <s v="DESARROLLO DE COLECCIONES"/>
    <x v="13"/>
    <x v="35"/>
    <s v="ACTUALIZAR Y AMPLIAR  LAS COLECCIONES CON EL FIN DE RESPONDER A LAS NECESIDADES DE INFORMACIÓN DE LOS PROFESORES, INVESTIGADORES Y ESTUDIANTES DE LOS DIFERENTES PROGRAMAS ACADÉMICOS QUE OFRECE EL SEMINARIO ANDRÉS BELLO, COMO TAMBIÉN A LOS DIFERENTES PROYECTOS DE INVESTIGACIÓN DEL INSTITUTO Y LAS REAS ADMINISTRATIVAS. ADQUISICÍON DE POR LO MENOS EL 55% DE LOS LIBROS SOLICITADOS."/>
    <n v="130"/>
    <s v="- SOLICITAR A LOS PROFESORES E INVESTIGADORES LA LISTA DE LOS LIBROS REQUERIDOS._x000a_- COMPILAR LAS SOLICITUDES RECIBIDAS E IDENTIFICARLAS EN EL SIB_x000a_-REMITIR EL LISTADO DE LOS LIBROS A ADQUIRIR A LOS PROVEEDORES PARA SU COTIZACIÓN Y ELABORAR LOS COMPARATIVOS DE LAS COTIZACIONES._x000a_- ELABORAR EL ESTUDIO PREVIO PARA LA ADQUISICIÓN DEL MATERIAL BIBLIOGRÁFICO."/>
    <d v="2020-02-01T00:00:00"/>
    <d v="2020-12-20T00:00:00"/>
    <x v="9"/>
    <x v="1"/>
    <n v="71814400"/>
    <n v="251314400"/>
    <m/>
    <m/>
    <m/>
    <s v="ADQUISICIÓN DE 130 TÍTULOS NUEVOS"/>
    <m/>
    <m/>
    <m/>
    <n v="130"/>
    <m/>
    <m/>
    <m/>
    <m/>
    <s v="- Correo electrónico de envío del estudio previo y estudio de mercados._x000a__x000a_- Encuesta-proceso-adquisición-material-bibliográfico diligenciada por el ICANH y ESAP (Disponible PC funcionaria Luz Clemencia Mejía)"/>
    <s v="- Correo electrónico de envío del estudio previo y estudio de mercados._x000a_- Se dio inicio al proceso de selección:  https://community.secop.gov.co/Public/Tendering/OpportunityDetail/Index?noticeUID=CO1.NTC.1309376&amp;isFromPublicArea=True&amp;isModal=False_x000a_"/>
    <s v="La recepción de los titulos de libros según el Estudio previo se tiene proyectada para el mes de diciembre._x000a__x000a_- Evidencia:  ICC-CV-147-2020_x000a__x000a_"/>
    <m/>
    <n v="0"/>
    <n v="0"/>
    <n v="0"/>
    <n v="7.874015748031496E-3"/>
    <n v="7.874015748031496E-3"/>
    <n v="0"/>
    <n v="0"/>
    <n v="0"/>
    <n v="0"/>
    <s v=""/>
    <s v=""/>
    <x v="10"/>
    <n v="0"/>
    <s v="AUNQUE LA INFORMACIÓN SE REPORTA CORRECTAMENTE SE DEBE ADJUNTAR LAS EVIDENCIAS QUE SOPORTAN EL DESARROLLO DE LAS ACTIVIDADES REALIZADAS. PUES NO SE PUEDE CORROBORAR EL AVANCE REALIZADO. SE MARCARÁ SATISFACTORIO EL AVANCE PERO QUEDA UNA ALERTA POR INCUMPLIMIENTO AL APORTAR EVIDENCIAS. EN EL PRÓXIMO INFORME SE DEBE ANEXAR LA COMPILACIÓN DE SOLICITUDES REALIZADA. _x000a_EL PORCENTAJE DE AVANCE SE CONDISERA MENOR AL 100% DEBIDO A QUE NO SE ENCUENTRA LA EVIDENCIA DE LA PUBLICACIÓN DEL PROCESO CONTRACTUAL DE LIBROS"/>
    <s v="NO HAY ACTIVIDADES PROGRAMADAS PARA ESTE TRIMESTRE"/>
    <s v="NO HAY ACTIVIDADES PROGRAMADAS PARA ESTE TRIMESTRE"/>
    <m/>
  </r>
  <r>
    <s v="GESTIÓN_CON_VALORES_PARA_RESULTADOS"/>
    <s v="FORTALECIMIENTO ORGANIZACIONAL Y SIMPLIFICACIÓN DE PROCESOS"/>
    <s v="1. FORTALECER LOS PROGRAMAS ACADÉMICOS DE POSGRADO PARA CONSTRUIR UNA COMUNIDAD ACADÉMICA QUE CONTRIBUYA A LA SALVAGUARDIA DEL PATRIMONIO LINGÜÍSTICO"/>
    <x v="1"/>
    <x v="8"/>
    <s v="PLANES MISIONALES"/>
    <s v="NO APLICA"/>
    <s v="NO APLICA"/>
    <s v="LAS DOS SEDES"/>
    <s v="COORDINADOR(A) GRUPO DE GESTIÓN DE BIBLIOTECAS"/>
    <s v="NO APLICA"/>
    <s v="NO APLICA"/>
    <n v="41"/>
    <s v="NO"/>
    <s v="SI "/>
    <s v="DESARROLLO DE COLECCIONES"/>
    <x v="14"/>
    <x v="36"/>
    <s v="ACTUALIZAR Y AMPLIAR  LAS COLECCIONES CON EL FIN DE RESPONDER A LAS NECESIDADES DE INFORMACIÓN DE LOS PROFESORES, INVESTIGADORES Y ESTUDIANTES DE LOS DIFERENTES PROGRAMAS ACADÉMICOS QUE OFRECE EL SEMINARIO ANDRÉS BELLO, COMO TAMBIÉN A LOS DIFERENTES PROYECTOS DE INVESTIGACIÓN DEL INSTITUTO Y LAS REAS ADMINISTRATIVAS."/>
    <n v="13"/>
    <s v="- RELIZAR EL ESTUDIO DE MERCADO Y ELABORAR LOS COMPARATIVOS DE LAS COTIZACIONES._x000a_- ELABORAR EL ESTUDIO PREVIO PARA LA ADQUISICIÓN DEL MATERIAL BIBLIOGRÁFICO._x000a_"/>
    <d v="2020-01-02T00:00:00"/>
    <d v="2020-12-31T00:00:00"/>
    <x v="10"/>
    <x v="1"/>
    <n v="0"/>
    <s v="VER CELDA AB43"/>
    <s v="- ESTUDIO DE MERCADOS Y ESTUDIOS PREVIOS._x000a_'- REVISTAS SUSCRITAS Y DISPONIBLES PARA LA CONSULTA DE LOS USUARIOS EN LA WEB INSTITUCIONAL."/>
    <s v="- REVISTAS SUSCRITAS Y DISPONIBLES PARA LA CONSULTA DE LOS USUARIOS EN LA WEB INSTITUCIONAL."/>
    <s v="'- REVISTAS SUSCRITAS Y DISPONIBLES PARA LA CONSULTA DE LOS USUARIOS EN LA WEB INSTITUCIONAL."/>
    <s v="'- REVISTAS SUSCRITAS Y DISPONIBLES PARA LA CONSULTA DE LOS USUARIOS EN LA WEB INSTITUCIONAL."/>
    <n v="2"/>
    <n v="1"/>
    <n v="1"/>
    <n v="1"/>
    <n v="2"/>
    <n v="1"/>
    <n v="1"/>
    <m/>
    <s v="- Contrato ICC-PS-104-2020"/>
    <s v="- Contrato ICC-PS-104-2020_x000a_- Estadísticas de consulta de las revistas electrónicas._x000a_- Revistas disponibles en la página web para consulta de la comunidad académica: https://www.caroycuervo.gov.co/biblioteca/  - opción Recursos electrónicos - Revistas electrónicas."/>
    <s v="Evidencias:_x000a_'- Contrato ICC-PS-104-2020_x000a__x000a_- Revistas disponibles en la página web para consulta de la comunidad académica. https://www.caroycuervo.gov.co/biblioteca/  - opción Recursos electrónicos - Revistas electrónicas._x000a__x000a_- Estadisticas uso de recursos bibliográficos."/>
    <m/>
    <n v="1.968503937007874E-3"/>
    <n v="3.937007874015748E-3"/>
    <n v="5.905511811023622E-3"/>
    <n v="7.874015748031496E-3"/>
    <n v="1.968503937007874E-3"/>
    <n v="1.968503937007874E-3"/>
    <n v="3.937007874015748E-3"/>
    <n v="5.905511811023622E-3"/>
    <n v="6.2992125984251968E-3"/>
    <n v="1"/>
    <n v="1"/>
    <x v="0"/>
    <n v="0.8"/>
    <s v="SE SUGIERE ANEXAR COPIA DEL CONTRATO EN EL PRÓXIMO INFORME_x000a_SE DEBE DILIGENCIAR CORRECTAMENTE EL FORMATO DEBIDO A QUE NO SE EVIDENCIA EL CUMPLIMIENTO DEL 100% SOBRE EL TOTAL DE LA META YA QUE SE TIENEN ACTIVIDADES PROGRAMADAS EN OTROS TRIMESTRES. "/>
    <s v="NO HAY OBSERVACIONES"/>
    <s v="NO HAY OBSERVACIONES"/>
    <m/>
  </r>
  <r>
    <s v="GESTIÓN_CON_VALORES_PARA_RESULTADOS"/>
    <s v="FORTALECIMIENTO ORGANIZACIONAL Y SIMPLIFICACIÓN DE PROCESOS"/>
    <s v="1. FORTALECER LOS PROGRAMAS ACADÉMICOS DE POSGRADO PARA CONSTRUIR UNA COMUNIDAD ACADÉMICA QUE CONTRIBUYA A LA SALVAGUARDIA DEL PATRIMONIO LINGÜÍSTICO"/>
    <x v="1"/>
    <x v="8"/>
    <s v="PLANES MISIONALES"/>
    <s v="NO APLICA"/>
    <s v="NO APLICA"/>
    <s v="LAS DOS SEDES"/>
    <s v="COORDINADOR(A) GRUPO DE GESTIÓN DE BIBLIOTECAS"/>
    <s v="NO APLICA"/>
    <s v="NO APLICA"/>
    <n v="42"/>
    <s v="NO"/>
    <s v="SI "/>
    <s v="DESARROLLO DE COLECCIONES"/>
    <x v="2"/>
    <x v="37"/>
    <s v="ACTUALIZAR Y AMPLIAR  LAS COLECCIONES CON EL FIN DE RESPONDER A LAS NECESIDADES DE INFORMACIÓN DE LOS PROFESORES, INVESTIGADORES Y ESTUDIANTES DE LOS DIFERENTES PROGRAMAS ACADÉMICOS QUE OFRECE EL SEMINARIO ANDRÉS BELLO, COMO TAMBIÉN A LOS DIFERENTES PROYECTOS DE INVESTIGACIÓN DEL INSTITUTO Y LAS ÁREAS ADMINISTRATIVAS."/>
    <n v="5"/>
    <s v="- ELABORAR EL ESTUDIO PREVIO PARA LA RENOVACIÓN DE LA BASE DE DATOS."/>
    <d v="2020-01-02T00:00:00"/>
    <d v="2020-12-31T00:00:00"/>
    <x v="10"/>
    <x v="1"/>
    <n v="0"/>
    <s v="VER CELDA AB43"/>
    <s v="ESTUDIO PREVIO Y CONTRATACIÓN DE LA RENOVACIÓN DE LA BASE DE DATOS JSTOR"/>
    <s v="ESTUDIO PREVIO Y CONTRATACIÓN DE LA RENOVACIÓN DE LA BASE DE DATOS MLA_x000a_- BASE DE DATOS SUSCRITA Y DISPONIBLE PARA LA CONSULTA DE LOS USUARIOS EN LA WEB INSTITUCIONAL."/>
    <s v="ESTUDIO PREVIO Y CONTRATACIÓN DE LA RENOVACIÓN DE LA BASE DE DATOS DIALNET PLUS, DISSERTATION &amp; THESIS_x000a_- BASE SE DATOS SUSCRITA Y DISPONIBLE PARA LA CONSULTA DE LOS USUARIOS EN LA WEB INSTITUCIONAL."/>
    <s v="- BASE SE DATOS SUSCRITA Y DISPONIBLE PARA LA CONSULTA DE LOS USUARIOS EN LA WEB INSTITUCIONAL."/>
    <n v="1"/>
    <n v="2"/>
    <n v="2"/>
    <n v="1"/>
    <n v="1"/>
    <n v="2"/>
    <n v="1"/>
    <m/>
    <s v="- Contrato ICC-PS-095-2020"/>
    <s v="- Contrato ICC-PS-109-2020_x000a_- Estadísticas de consulta de las bases de datos_x000a_- Bases de datos disponibles en la página web para consulta de la comunidad académica. https://www.caroycuervo.gov.co/biblioteca/  - opción Recursos electrónicos - Bases de datos"/>
    <s v="Evidencias:_x000a_'- Contratos:  ICC-PS-095-2020, ICC-PS-108-2020, ICC-PS-109-2020, ICC-PS-155-2020._x000a__x000a_- Bases de datos disponibles en la página web para consulta de la comunidad académica. https://www.caroycuervo.gov.co/biblioteca/  - opción Recursos electrónicos - Bases de datos._x000a__x000a_- Estadísticas uso de recursos bibliográficos."/>
    <m/>
    <n v="1.968503937007874E-3"/>
    <n v="3.937007874015748E-3"/>
    <n v="5.905511811023622E-3"/>
    <n v="7.874015748031496E-3"/>
    <n v="1.968503937007874E-3"/>
    <n v="1.968503937007874E-3"/>
    <n v="3.937007874015748E-3"/>
    <n v="4.7244094488188976E-3"/>
    <n v="5.2493438320209973E-3"/>
    <n v="1"/>
    <n v="1"/>
    <x v="11"/>
    <n v="0.66666666666666663"/>
    <s v="SE SUGIERE ANEXAR COPIA DEL CONTRATO EN EL PRÓXIMO INFORME_x000a_SE DEBE DILIGENCIAR CORRECTAMENTE EL FORMATO DEBIDO A QUE NO SE EVIDENCIA EL CUMPLIMIENTO DEL 100% SOBRE EL TOTAL DE LA META YA QUE SE TIENEN ACIVIDADE PROGRAMADAS EN OTROS TRIMESTRES. "/>
    <s v="NO HAY OBSERVACIONES"/>
    <s v="LA CONTRATACIÓN DE  DISSERTATION &amp; THESIS SERÁ EJECUTADA EN EL MES DE NOVIEMBRE DEBIDO A QUE LOS RECURSOS ESTABAN EN UN RUBRO PENDIENTE DE REVISIÓN DE MINHACIENDA. SE DEBE ANEXAR LA EVIDENCIA PARA EL ÚLIMO TRIMESTRE. "/>
    <m/>
  </r>
  <r>
    <s v="GESTIÓN_CON_VALORES_PARA_RESULTADOS"/>
    <s v="SEGURIDAD DIGITAL"/>
    <s v="1. FORTALECER LOS PROGRAMAS ACADÉMICOS DE POSGRADO PARA CONSTRUIR UNA COMUNIDAD ACADÉMICA QUE CONTRIBUYA A LA SALVAGUARDIA DEL PATRIMONIO LINGÜÍSTICO"/>
    <x v="1"/>
    <x v="8"/>
    <s v="PLANES MISIONALES"/>
    <s v="NO APLICA"/>
    <s v="NO APLICA"/>
    <s v="LAS DOS SEDES"/>
    <s v="COORDINADOR(A) GRUPO DE GESTIÓN DE BIBLIOTECAS"/>
    <s v="NO APLICA"/>
    <s v="NO APLICA"/>
    <n v="43"/>
    <s v="NO"/>
    <s v="SI "/>
    <s v="PROCESAMIENTO TÉCNICO DEL MATERIAL BIBLIOGRÁFICO"/>
    <x v="1"/>
    <x v="38"/>
    <s v="RENOVAR EL ACCESO EN LÍNEA AL ARCHIVO DE AUTORIDADES ARMARC, CON EL FIN DE CONTAR CON HERRAMIENTAS ACTUALIZADAS PARA EL PROCESAMIENTO TÉCNICO DE LAS COLECCIONES BIBLIOGRÁFICAS RECIBIDAS,  EL ACCESO A LA NUEVA NORMA PARA LA DESCRIPCIÓN BIBLIOGRÁFICA RDA Y LA CONFORMACIÓN DE LA BASE DE AUTORIDADES DE TEMAS EN EL SISTEMA BIBLIOGRÁFICO KOHA."/>
    <n v="1"/>
    <s v="- ELABORAR EL ESTUDIO PREVIO PARA LA RENOVACIÓN DE LAS HERRAMIENTAS BIBLIOTECARIAS PARA EL PROCESAMISNTO TÉCNICO._x000a__x000a_- INGRESO DE  LOS REGISTROS DE AUTORIDAD DE TEMA EN EL SISTEMA BIBLIOGRÁFICO KOHA."/>
    <d v="2020-10-02T00:00:00"/>
    <d v="2020-12-31T00:00:00"/>
    <x v="10"/>
    <x v="1"/>
    <n v="0"/>
    <s v="VER CELDA AB43"/>
    <s v="- HERRAMIENTAS DISPONIBLES PARA EL ACCESO DEL PERSONAL BIBLIOTECARIO._x000a_- INCORPORACIÓN DE 15 AUTORIDADES DE TEMAS A LA BASE DE DATOS BIBLIOGRÁFICA KOHA."/>
    <s v="- HERRAMIENTAS DISPONIBLES PARA EL ACCESO DEL PERSONAL BIBLIOTECARIO._x000a_- INCORPORACIÓN DE 15 AUTORIDADES DE TEMAS A LA BASE DE DATOS BIBLIOGRÁFICA KOHA."/>
    <s v="- RENOVACIÓN DE LA HERRAMIENTA BIBLIOTECARIA RDA Y ARMARC DISPONIBLES PARA EL ACCESO DEL PERSONAL DE LA BIBLIOTECA._x000a_- INCORPORACIÓN DE 15 AUTORIDADES DE TEMAS A LA BASE DE DATOS BIBLIOGRÁFICA KOHA."/>
    <s v="- HERRAMIENTAS DISPONIBLES PARA EL ACCESO DEL PERSONAL BIBLIOTECARIO._x000a_- INCORPORACIÓN DE 15 AUTORIDADES DE TEMAS A LA BASE DE DATOS BIBLIOGRÁFICA KOHA."/>
    <n v="16"/>
    <n v="16"/>
    <n v="16"/>
    <n v="16"/>
    <n v="50"/>
    <n v="171"/>
    <n v="16"/>
    <m/>
    <s v="- Actualmente la herramienta esta funcionando correctamente_x000a__x000a_- En el período enero - marzo se han creado 50 registros de autoridades."/>
    <s v="- Actualmente la herramienta esta funcionando correctamente y disponible para el personal bibliotecario. http://www.armarcenlinea.com/web/pages/publico/principal.php_x000a__x000a_- En el período abril a junio se han creado 171 registros de autoridades."/>
    <s v="Evidencias:_x000a_'- Actualmente la herramienta esta funcionando correctamente y disposnible para el personal bibliotecario. http://www.armarcenlinea.com/web/pages/publico/principal.php_x000a__x000a_- En el período julio a septiembre se han creado 15 registros de autoridades de autor. Anexo lista de autoridades de autor creadas."/>
    <m/>
    <n v="1.968503937007874E-3"/>
    <n v="3.937007874015748E-3"/>
    <n v="5.905511811023622E-3"/>
    <n v="7.874015748031496E-3"/>
    <n v="1.968503937007874E-3"/>
    <n v="6.1515748031496058E-3"/>
    <n v="2.718996062992126E-2"/>
    <n v="2.9158464566929134E-2"/>
    <n v="2.9158464566929134E-2"/>
    <n v="3.125"/>
    <n v="6.90625"/>
    <x v="12"/>
    <n v="3.703125"/>
    <s v="LA INFORMACIÓN NO SE REPORTA CORRECTAMENTE. SE DEBE ADJUNTAR LAS EVIDENCIAS QUE SOPORTAN EL DESARROLLO DE LAS ACTIVIDADES REALIZADAS. PUES NO SE PUEDE CORROBORAR EL AVANCE REALIZADO. "/>
    <s v="NO HAY OBSERVACIONES"/>
    <s v="NO HAY OBSERVACIONES"/>
    <m/>
  </r>
  <r>
    <s v="GESTIÓN_CON_VALORES_PARA_RESULTADOS"/>
    <s v="FORTALECIMIENTO ORGANIZACIONAL Y SIMPLIFICACIÓN DE PROCESOS"/>
    <s v="4. DESARROLLAR LA RELACIÓN ENTRE PATRIMONIO Y CULTURA PARA GENERAR SENTIDOS, SIGNIFICADOS E INTERPRETACIONES DE NUESTRO ENTORNO Y DIARIO VIVIR MEDIANTE LA PROMOCIÓN, VALORIZACIÓN Y TRANSMISIÓN DE LAS DISTINTAS FORMAS DEL PATRIMONIO"/>
    <x v="1"/>
    <x v="8"/>
    <s v="PLANES MISIONALES"/>
    <s v="NO APLICA"/>
    <s v="NO APLICA"/>
    <s v="LAS DOS SEDES"/>
    <s v="COORDINADOR(A) GRUPO DE GESTIÓN DE BIBLIOTECAS"/>
    <s v="NO APLICA"/>
    <s v="NO APLICA"/>
    <n v="44"/>
    <s v="NO"/>
    <s v="SI "/>
    <s v="PROCESAMIENTO TÉCNICO DEL MATERIAL BIBLIOGRÁFICO"/>
    <x v="15"/>
    <x v="39"/>
    <s v="DISPONER DEL MATERIAL BIBLIOGRAFICO EN LAS COLECCIONES PARA EL USO POR PARTE LA COMUNIDAD DE USUARIOS INTERNOS Y EXTERNOS."/>
    <n v="1000"/>
    <s v="- SELECCIÓN Y CONTRATACIÓN DE UN BIBLIOTECPOLOGO EL PROCESAMIENTO TÉCNICO_x000a_- ELABORACIÓN DEL ESTUDIO PREVIO_x000a_- IDENTIFICACIÓN DE LOS TÍTULOS A PROCESAR E INGRESAR AL SISTEMA DE INFORMACIÓN BIBLIOGRÁFICO KOHA."/>
    <d v="2020-01-02T00:00:00"/>
    <d v="2020-12-31T00:00:00"/>
    <x v="10"/>
    <x v="1"/>
    <n v="0"/>
    <s v="VER CELDA AB43"/>
    <s v="50 TÍTULOS PROCESADOS"/>
    <s v="250 TÍTULOS PROCESADOS"/>
    <s v="20 TÍTULOS PROCESADOS"/>
    <s v="50 TÍTULOS PROCESADOS"/>
    <n v="50"/>
    <n v="250"/>
    <n v="20"/>
    <n v="50"/>
    <n v="300"/>
    <m/>
    <m/>
    <m/>
    <s v="- Contrato ICC-PS-086-2020_x000a__x000a_- 300 registros incorporados el SIB KOHA"/>
    <s v="En el trimestre no se logró avanzar ya que esta es una actividad que se realiza de forma presencial y las medidas de confinamiento impidieron realizar esta actividad. Se realizó el ajuste en el plan de acción."/>
    <s v="- En el trimestre no se logró avanzar ya que esta es una actividad que se realiza de forma presencial y las medidas de confinamiento impidieron realizar esta actividad. _x000a__x000a_- El funcionario que realiza esa labor se incorporó el 1 de septiembre y debio dedicarse a atender las solicitudes digitalización de articulos para los profesores y estudiantes de las maestrías."/>
    <m/>
    <n v="1.968503937007874E-3"/>
    <n v="3.937007874015748E-3"/>
    <n v="5.905511811023622E-3"/>
    <n v="7.874015748031496E-3"/>
    <n v="1.968503937007874E-3"/>
    <n v="1.1811023622047244E-2"/>
    <n v="3.937007874015748E-3"/>
    <n v="5.5364173228346454E-3"/>
    <n v="6.3843370929985103E-3"/>
    <n v="6"/>
    <n v="1"/>
    <x v="13"/>
    <n v="0.81081081081081086"/>
    <s v="AUNQUE LA INFORMACIÓN SE REPORTA CORRECTAMENTE SE DEBE ADJUNTAR LAS EVIDENCIAS QUE SOPORTAN EL DESARROLLO DE LAS ACTIVIDADES REALIZADAS. PUES NO SE PUEDE CORROBORAR EL AVANCE REALIZADO. SE MARCARÁ SATISFACTORIO EL AVANCE PERO QUEDA UNA ALERTA POR INCUMPLIMIENTO AL APORTAR"/>
    <s v="NO SE EVIDENCIA AVANCE EN LA META PROYECTADA POR LO TANTO, SE SUGIERE TRAMITAR AJUSTE AL PLAN DE ACCIÓN"/>
    <s v="SE EVIDENCIA UN POSIBLE INCUMPLIMIENTO POR LO TANTO, SE SUGIERE TRAMITAR AJUSTE AL PLAN DE ACCIÓN DEBIDO A QUE LAS CAUSAS DEL INCUMPLIENTO SON DEBIDO A LA CAUSA EXTERNA DE EMERGENCIA SANITARIA Y PRIORIZAR LA META PARA LA VIGENCIA 2021"/>
    <m/>
  </r>
  <r>
    <s v="GESTIÓN_CON_VALORES_PARA_RESULTADOS"/>
    <s v="FORTALECIMIENTO ORGANIZACIONAL Y SIMPLIFICACIÓN DE PROCESOS"/>
    <s v="4. DESARROLLAR LA RELACIÓN ENTRE PATRIMONIO Y CULTURA PARA GENERAR SENTIDOS, SIGNIFICADOS E INTERPRETACIONES DE NUESTRO ENTORNO Y DIARIO VIVIR MEDIANTE LA PROMOCIÓN, VALORIZACIÓN Y TRANSMISIÓN DE LAS DISTINTAS FORMAS DEL PATRIMONIO"/>
    <x v="1"/>
    <x v="8"/>
    <s v="PLANES MISIONALES"/>
    <s v="NO APLICA"/>
    <s v="NO APLICA"/>
    <s v="LAS DOS SEDES"/>
    <s v="COORDINADOR(A) GRUPO DE GESTIÓN DE BIBLIOTECAS"/>
    <s v="NO APLICA"/>
    <s v="NO APLICA"/>
    <n v="45"/>
    <s v="NO"/>
    <s v="SI "/>
    <s v="PROCESAMIENTO TÉCNICO DEL MATERIAL BIBLIOGRÁFICO"/>
    <x v="16"/>
    <x v="40"/>
    <s v="NORMALIZAR, UNIFICAR Y ESTIMAR EL PRECIO LOS REGISTROS BIBLIOGRÁFICOS RETROSPECTIVOS REGISTRADOS EN LA BASE DE DATOS BIBLIOGRÁFICA CON EL FIN DE OBTENER INFORMES ESTADÍSTICOS AUTOMÁTICOS Y CONSISTENTES SOBRE EL NÚMERO DE TÍTULOS Y VOLÚMENES EXISTENTES EN LAS BIBLIOTECAS, COMO TAMBIEN PODER REALIZAR EL INVENTARIO DE LAS COLACCIONES Y AVANZAR EN EL CONTROL CONTABLE DE LA COLECCIÓN DE LIBROS."/>
    <n v="1000"/>
    <s v="- SELECCIÓN Y CONTRATACIÓN DEL TÉCNICO _x000a_- IDENTIFICACIÓN DE LOS REGISTROS BIBLIOGRÁFICOS._x000a_- REVISIÓN DE LOS LIBROS Y AJUSTES A LOS REGISTROS BIBLIOGRÁFICOS EN EL SIB KOHA._x000a_- IDENTIFICACIÓN DE LOS TÍTULOS EN REPERTORIOS PARA LA ESTIMACIÓN DEL PRECIO._x000a_- VALIDACIÓN DE LOS ÍTEMS EN EL EN SIB KOHA."/>
    <d v="2020-02-02T00:00:00"/>
    <d v="2020-12-31T00:00:00"/>
    <x v="10"/>
    <x v="1"/>
    <n v="0"/>
    <s v="VER CELDA AB43"/>
    <s v="550 TÍTULOS NORMALIZADOS"/>
    <m/>
    <s v="225 TÍTULOS NORMALIZADOS"/>
    <s v="225 TÍTULOS NORMALIZADOS"/>
    <n v="550"/>
    <m/>
    <n v="225"/>
    <n v="225"/>
    <n v="306"/>
    <m/>
    <m/>
    <m/>
    <s v="- Contrato ICC-PS-031-2020_x000a__x000a_- 306 registros normalizados en el SIB KOHA"/>
    <s v="En el trimestre no se logró avanzar ya que esta es una actividad que se realiza de forma presencial y las medidas de confinamiento impidieron realizar esta actividad. Se realizó el ajuste en el plan de acción."/>
    <s v="Evidencia_x000a_- Contrato ICC-PS-031-2020_x000a__x000a_- Control registros analiticos normalizados y enlazados al registrofuente._x000a_ _x000a_- Debido que la contratista  por preexistencias no pudo reincorporarse, ha trabajado en la normalización y enlace  de los registros de analiticas de revistas y capitulos de libros al registro fuente."/>
    <m/>
    <n v="2.6246719160104987E-3"/>
    <n v="2.6246719160104987E-3"/>
    <n v="5.2493438320209973E-3"/>
    <n v="7.874015748031496E-3"/>
    <n v="2.6246719160104987E-3"/>
    <n v="1.4602720114531139E-3"/>
    <n v="1.4602720114531139E-3"/>
    <n v="2.0726441452882907E-3"/>
    <n v="2.4094488188976379E-3"/>
    <n v="0.55636363636363639"/>
    <n v="0.55636363636363639"/>
    <x v="14"/>
    <n v="0.30599999999999999"/>
    <s v="AUNQUE LA INFORMACIÓN SE REPORTA CORRECTAMENTE SE DEBE ADJUNTAR LAS EVIDENCIAS QUE SOPORTAN EL DESARROLLO DE LAS ACTIVIDADES REALIZADAS. PUES NO SE PUEDE CORROBORAR EL AVANCE REALIZADO. SE MARCARÁ SATISFACTORIO EL AVANCE PERO QUEDA UNA ALERTA POR INCUMPLIMIENTO AL APORTAR"/>
    <s v="NO HAY ACTIVIDADES PROGRAMADAS PARA ESTE TRIMESTRE"/>
    <s v="SE EVIDENCIA UN POSIBLE INCUMPLIMIENTO POR LO TANTO, SE SUGIERE TRAMITAR AJUSTE AL PLAN DE ACCIÓN DEBIDO A QUE LAS CAUSAS DEL INCUMPLIENTO SON DEBIDO A LA CAUSA EXTERNA DE EMERGENCIA SANITARIA Y PRIORIZAR LA META PARA LA VIGENCIA 2021"/>
    <m/>
  </r>
  <r>
    <s v="GESTIÓN_CON_VALORES_PARA_RESULTADOS"/>
    <s v="FORTALECIMIENTO ORGANIZACIONAL Y SIMPLIFICACIÓN DE PROCESOS"/>
    <s v="4. DESARROLLAR LA RELACIÓN ENTRE PATRIMONIO Y CULTURA PARA GENERAR SENTIDOS, SIGNIFICADOS E INTERPRETACIONES DE NUESTRO ENTORNO Y DIARIO VIVIR MEDIANTE LA PROMOCIÓN, VALORIZACIÓN Y TRANSMISIÓN DE LAS DISTINTAS FORMAS DEL PATRIMONIO"/>
    <x v="1"/>
    <x v="8"/>
    <s v="PLANES MISIONALES"/>
    <s v="NO APLICA"/>
    <s v="NO APLICA"/>
    <s v="LAS DOS SEDES"/>
    <s v="COORDINADOR(A) GRUPO DE GESTIÓN DE BIBLIOTECAS"/>
    <s v="NO APLICA"/>
    <s v="NO APLICA"/>
    <n v="46"/>
    <s v="NO"/>
    <s v="SI "/>
    <s v="PROCESAMIENTO TÉCNICO DEL MATERIAL BIBLIOGRÁFICO"/>
    <x v="17"/>
    <x v="41"/>
    <s v="DISPONER DEL MATERIAL BIBLIOGRAFICO EN LAS COLECCIONES PARA EL USO POR PARTE LA COMUNIDAD DE USUARIOS INTERNOS Y EXTERNOS."/>
    <n v="3000"/>
    <s v="- ELABORAR Y FIJAR EN LOS ÍTEMS  LOS ROLULOS DEL MATERIAL BIBLIOGRAFICO PORCESADO Y NORMALIZADO._x000a_- GENERAR  Y ASIGNAR LOS CÓDIGOS DE BARRAS._x000a_- ASIGNACIÓN DE LOS DISPOSIVOS RFID Y BANDA DE SEGURIDAD._x000a_- ELABORACIÓN DEL LISTADO DE ENTREGA A LAS COLECCIONES Y DISPOSICIÓN DE LOS LIBROS EN LOS ESTANTES._x000a_"/>
    <d v="2020-01-02T00:00:00"/>
    <d v="2020-12-31T00:00:00"/>
    <x v="10"/>
    <x v="1"/>
    <n v="0"/>
    <s v="VER CELDA AB43"/>
    <s v="448 ÍTEMS CON PREPARACIÓN FÍSICA"/>
    <m/>
    <s v="250 ÍTEMS CON PREPARACIÓN FÍSICA"/>
    <s v="450 ÍTEMS CON PREPARACIÓN FÍSICA"/>
    <n v="448"/>
    <m/>
    <n v="250"/>
    <n v="450"/>
    <n v="448"/>
    <m/>
    <n v="0"/>
    <m/>
    <s v="- Contrato ICC-PS-100-2020_x000a__x000a_- 448 ítems preparados físicamente"/>
    <s v="En el trimestre no se logró avanzar ya que esta es una actividad que se realiza de forma presencial y las medidas de confinamiento impidieron realizar esta actividad. Se realizó el ajuste en el plan de acción."/>
    <s v="- En el trimestre no se logró avanzar ya que esta es una actividad que se realiza de forma presencial y las medidas de confinamiento impidieron realizar esta actividad._x000a__x000a_- El personal que realiza esta labor se encuantran adelantando la labor de registro en el formato de donaciones los datos de la colección donada por la Arquitecta Silvia Arango."/>
    <m/>
    <n v="2.6246719160104987E-3"/>
    <n v="2.6246719160104987E-3"/>
    <n v="5.2493438320209973E-3"/>
    <n v="7.874015748031496E-3"/>
    <n v="2.6246719160104987E-3"/>
    <n v="2.6246719160104987E-3"/>
    <n v="2.6246719160104987E-3"/>
    <n v="3.3692063563687778E-3"/>
    <n v="3.0727866333781447E-3"/>
    <n v="1"/>
    <n v="1"/>
    <x v="15"/>
    <n v="0.3902439024390244"/>
    <s v="AUNQUE LA INFORMACIÓN SE REPORTA CORRECTAMENTE SE DEBE ADJUNTAR LAS EVIDENCIAS QUE SOPORTAN EL DESARROLLO DE LAS ACTIVIDADES REALIZADAS. PUES NO SE PUEDE CORROBORAR EL AVANCE REALIZADO. SE MARCARÁ SATISFACTORIO EL AVANCE PERO QUEDA UNA ALERTA POR INCUMPLIMIENTO AL APORTAR"/>
    <s v="NO HAY ACTIVIDADES PROGRAMADAS PARA ESTE TRIMESTRE"/>
    <s v="SE EVIDENCIA UN POSIBLE INCUMPLIMIENTO POR LO TANTO, SE SUGIERE TRAMITAR AJUSTE AL PLAN DE ACCIÓN DEBIDO A QUE LAS CAUSAS DEL INCUMPLIENTO SON DEBIDO A LA CAUSA EXTERNA DE EMERGENCIA SANITARIA Y PRIORIZAR LA META PARA LA VIGENCIA 2021"/>
    <m/>
  </r>
  <r>
    <s v="GESTIÓN_CON_VALORES_PARA_RESULTADOS"/>
    <s v="FORTALECIMIENTO ORGANIZACIONAL Y SIMPLIFICACIÓN DE PROCESOS"/>
    <s v="4. DESARROLLAR LA RELACIÓN ENTRE PATRIMONIO Y CULTURA PARA GENERAR SENTIDOS, SIGNIFICADOS E INTERPRETACIONES DE NUESTRO ENTORNO Y DIARIO VIVIR MEDIANTE LA PROMOCIÓN, VALORIZACIÓN Y TRANSMISIÓN DE LAS DISTINTAS FORMAS DEL PATRIMONIO"/>
    <x v="1"/>
    <x v="8"/>
    <s v="PLANES MISIONALES"/>
    <s v="NO APLICA"/>
    <s v="NO APLICA"/>
    <s v="HACIENDA YERBABUENA"/>
    <s v="COORDINADOR(A) GRUPO DE GESTIÓN DE BIBLIOTECAS"/>
    <s v="NO APLICA"/>
    <s v="NO APLICA"/>
    <n v="47"/>
    <s v="NO"/>
    <s v="SI "/>
    <s v="ORGANIZACIÓN Y PRESERVACIÓN DE LAS COLECCIONES"/>
    <x v="18"/>
    <x v="42"/>
    <s v="CONTINUAR CON LA ORGANIZACIÓN DE LAS COLECCIONES HISTÓRICAS (FOLIACIÓN, LIMPIEZA, ETC.), SELECCIÓN, CLASIFICACIÓN, DESCRIPCIÓN, LEVANTAMIENTO DEL INVENTARIO) DE LOS DOCUMENTOS HISTÓRICOS Y DISPOSICIÓN PARA LA CONSULTA POR PARTE DE LA COMUNIDAD ACADÉMICA (INVESTIGADORES, PROFESORES Y ESTUDIANTES) DEL INSTITUTO, ASÍ COMO INVESTIGADORES EXTERNOS INTERESADOS."/>
    <s v="NO APLICA"/>
    <s v="- VERIFICACIÓN  DEL INVENTARIO DE LA ULTIMA PARTE DEL FONDO CUERVO Y  PREPARACIÓN FÍSICA (MARCACIÓN) DE LAS CAJAS Y CARPETAS PARA EL ALMACENAMIENTO DE LOS DOCUMENTOS._x000a_- FOLIACIÓN, LIMPIEZA, SELECCIÓN, CLASIFICACIÓN, DESCRIPCIÓN DE LOS DOCUMENTOS DEL ARCHIVO  HISTÓRICO DE HELCÍAS MARTÁN GÓNGORA._x000a_- INICIO DEL INVENTARIO DEL ARCHIVO  HISTÓRICO DE HELCÍAS MARTÁN GÓNGORA _x000a_- DEFINICIÓN DE LA CODIFICACIÓN PARA ORGANIZACIÓN DELOS DOCUMENTOS DEL ARCHIVO DE HELCÍAS MARTÁN GÓNGORA._x000a__x000a_"/>
    <d v="2020-01-02T00:00:00"/>
    <d v="2020-12-31T00:00:00"/>
    <x v="10"/>
    <x v="1"/>
    <n v="0"/>
    <s v="VER CELDA AB43"/>
    <s v="LIMPIEZA DE LA DOCUMENTACIÓN Y ORGANIZACIÓN CRONOLÓGICA DEL ARCHIVO HELCÍAS MARTÁN GÓNGORA"/>
    <s v="LIMPIEZA DE LA DOCUMENTACIÓN Y ORGANIZACIÓN CRONOLÓGICA DEL ARCHIVO HELCÍAS MARTÁN GÓNGORA"/>
    <s v="LEVANTAMIENTO Y ORGANIZACIÓN DEL INVENTARIO - 1.301 ARTÍCULOS DE PRENSA CORRESPONDIENTES A LAS MISCELANEAS DEL  ARCHIVO DE HELCÍAS MARTÁN GÓNGORA."/>
    <m/>
    <n v="1"/>
    <n v="1"/>
    <n v="1301"/>
    <m/>
    <m/>
    <n v="2"/>
    <n v="1301"/>
    <m/>
    <s v="- Contrato ICC-PS-086-2020"/>
    <s v="- Contrato ICC-PS-086-2020_x000a__x000a_- Inventario de los artículos del Fondo Helcías Martán Góngora."/>
    <s v="- Contrato ICC-PS-086-2020_x000a__x000a_- Invetario de los artículos del Fondo Helcías Martán Góngora. En el período de julio - agosto se registraron 1.301 articulos de prensa correspondientes a las miscelaneas."/>
    <m/>
    <n v="2.6246719160104987E-3"/>
    <n v="5.2493438320209973E-3"/>
    <n v="7.874015748031496E-3"/>
    <n v="7.874015748031496E-3"/>
    <n v="2.6246719160104987E-3"/>
    <n v="0"/>
    <n v="5.2493438320209973E-3"/>
    <n v="7.874015748031496E-3"/>
    <n v="7.874015748031496E-3"/>
    <n v="0"/>
    <n v="1"/>
    <x v="0"/>
    <n v="1"/>
    <s v="NO SE EVIDENCIA AVANCE EN LA META PROYECTADA POR LO TANTO SE SUGIERE TRAMITAR AJUSTE AL PLAN DE ACCIÓN"/>
    <s v="NO HAY OBSERVACIONES"/>
    <s v="NO HAY OBSERVACIONES"/>
    <m/>
  </r>
  <r>
    <s v="GESTIÓN_CON_VALORES_PARA_RESULTADOS"/>
    <s v="FORTALECIMIENTO ORGANIZACIONAL Y SIMPLIFICACIÓN DE PROCESOS"/>
    <s v="4. DESARROLLAR LA RELACIÓN ENTRE PATRIMONIO Y CULTURA PARA GENERAR SENTIDOS, SIGNIFICADOS E INTERPRETACIONES DE NUESTRO ENTORNO Y DIARIO VIVIR MEDIANTE LA PROMOCIÓN, VALORIZACIÓN Y TRANSMISIÓN DE LAS DISTINTAS FORMAS DEL PATRIMONIO"/>
    <x v="1"/>
    <x v="8"/>
    <s v="PLANES MISIONALES"/>
    <s v="NO APLICA"/>
    <s v="NO APLICA"/>
    <s v="LAS DOS SEDES"/>
    <s v="COORDINADOR(A) GRUPO DE GESTIÓN DE BIBLIOTECAS"/>
    <s v="NO APLICA"/>
    <s v="NO APLICA"/>
    <n v="48"/>
    <s v="NO"/>
    <s v="SI "/>
    <s v="ORGANIZACIÓN Y PRESERVACIÓN DE LAS COLECCIONES"/>
    <x v="19"/>
    <x v="43"/>
    <s v="DISPONER DE MECANISMOS  QUE PERMITAN PRESERVAR Y PROTEGER DE ATAQUES DE AGENTES EXTERNOS Y DEL USO CORRIENTE POR PARTE DE LOS USUARIOS, EL MATERIAL BIBLIOGRÁFICO IMPRESO (LIBROS, REVISTAS, FOLLETOS, ENTRE OTROS) EXISTENTE EN LAS COLECCIONES DE LAS BIBLIOTECAS DE LAS DOS SEDES DEL INSTITUTO._x000a__x000a_DEBIDO A LA CANTIDAD DE ÍTEMS (EJEMPLARES / VOLÚMENES)  DE LIBROS EXISTENTES EN LAS COLECCIONES DE LAS DOS BIBLIOTECAS (ALREDEDOR DE 110.000) Y TENIENDO EN CUENTA QUE PERMANENTEMENTE RECIBIMOS NUEVOS TÍTULOS, ESTE PROCESO ES PERMANENTE."/>
    <n v="2000"/>
    <s v="- ELABORAR EL ESTUDIO DE MERCADOS Y EL ESTUDIO PREVIO PARA LA ADQUISICIÓN DE LAS CUBIERTAS PARA EL FORRADO DE LOS LIBROS._x000a_- CONTRATAR LA FIRMA PROVEEDORA._x000a_- RELIZAR EL FORRADO DE LOS LIBROS NUEVOS Y RETROSPECTIVOS, EN LA PRESENTE VIGENCIA SE PREVEE FORRAR DOS MIL (2.000) EJEMPARES._x000a_"/>
    <d v="2020-01-02T00:00:00"/>
    <d v="2020-12-31T00:00:00"/>
    <x v="10"/>
    <x v="1"/>
    <n v="0"/>
    <s v="VER CELDA AB43"/>
    <s v="596 ÍTEMS FORRADOS"/>
    <m/>
    <s v="330 ÍTEMS FORRADOS"/>
    <s v="370 ÍTEMS FORRADOS"/>
    <n v="596"/>
    <m/>
    <n v="330"/>
    <n v="370"/>
    <n v="596"/>
    <m/>
    <n v="0"/>
    <m/>
    <s v="- Libros disponibles en los estantes"/>
    <s v="En el trimestre no se logró avanzar ya que esta es una actividad que se realiza de forma presencial y las medidas de confinamiento impidieron realizar esta actividad. Se realizó el ajuste en el plan de acción."/>
    <s v="- En el trimestre no se logró avanzar ya que esta es una actividad que se realiza de forma presencial y las medidas de confinamiento impidieron realizar esta actividad._x000a__x000a_- El personal que realiza esta labor se encuantran adelantando la labor de registro en el formato de donaciones los datos de la colección donada por la Arquitecta Silvia Arango."/>
    <m/>
    <n v="2.6246719160104987E-3"/>
    <n v="2.6246719160104987E-3"/>
    <n v="5.2493438320209973E-3"/>
    <n v="7.874015748031496E-3"/>
    <n v="2.6246719160104987E-3"/>
    <n v="2.6246719160104987E-3"/>
    <n v="2.6246719160104987E-3"/>
    <n v="3.378627347607467E-3"/>
    <n v="3.6210751433848544E-3"/>
    <n v="1"/>
    <n v="1"/>
    <x v="16"/>
    <n v="0.45987654320987653"/>
    <s v="AUNQUE LA INFORMACIÓN SE REPORTA CORRECTAMENTE SE DEBE ADJUNTAR LAS EVIDENCIAS QUE SOPORTAN EL DESARROLLO DE LAS ACTIVIDADES REALIZADAS. PUES NO SE PUEDE CORROBORAR EL AVANCE REALIZADO. SE MARCARÁ SATISFACTORIO EL AVANCE PERO QUEDA UNA ALERTA POR INCUMPLIMIENTO AL APORTAR EVIDENCIAS."/>
    <s v="NO HAY ACTIVIDADES PROGRAMADAS PARA ESTE TRIMESTRE"/>
    <s v="SE EVIDENCIA UN POSIBLE INCUMPLIMIENTO POR LO TANTO, SE SUGIERE TRAMITAR AJUSTE AL PLAN DE ACCIÓN DEBIDO A QUE LAS CAUSAS DEL INCUMPLIENTO SON DEBIDO A LA CAUSA EXTERNA DE EMERGENCIA SANITARIA Y PRIORIZAR LA META PARA LA VIGENCIA 2021. TAMBIÉN SE SOLICITA ENVIAR EVIDENCIAS DE LO DESARROLLADO EN EL PRIMER TRIMESTRE YA QUE ES UNA META AJUSTADA. "/>
    <m/>
  </r>
  <r>
    <s v="GESTIÓN_CON_VALORES_PARA_RESULTADOS"/>
    <s v="SEGURIDAD DIGITAL"/>
    <s v="4. DESARROLLAR LA RELACIÓN ENTRE PATRIMONIO Y CULTURA PARA GENERAR SENTIDOS, SIGNIFICADOS E INTERPRETACIONES DE NUESTRO ENTORNO Y DIARIO VIVIR MEDIANTE LA PROMOCIÓN, VALORIZACIÓN Y TRANSMISIÓN DE LAS DISTINTAS FORMAS DEL PATRIMONIO"/>
    <x v="1"/>
    <x v="8"/>
    <s v="PLANES MISIONALES"/>
    <s v="NO APLICA"/>
    <s v="NO APLICA"/>
    <s v="LAS DOS SEDES"/>
    <s v="COORDINADOR(A) GRUPO DE GESTIÓN DE BIBLIOTECAS"/>
    <s v="NO APLICA"/>
    <s v="NO APLICA"/>
    <n v="49"/>
    <s v="NO"/>
    <s v="SI "/>
    <s v="SISTEMATIZACIÓN DE LA BIBLIOTECA "/>
    <x v="1"/>
    <x v="44"/>
    <s v="GARANTIZAR EL FUNCIONAMIENTO DEL SISTEMA INTEGRADO PARA LA ADMINISTRACIÓN DE LOS RECURSOS BIBLIOGRÁFICOS Y SERVICIOS DE LA BIBLIOTECA._x000a_ EN EL AÑO 2012 SE REALIZÓ EL PROCESOS DE EVALUACIÓN, SELECCIÓN E IMPLEMENTACIÓN DE SOFTWARE PARA LA ADMINISTRACIÓN DE LOS RECURSOS BIBLIOGRÁFICOS; DADA LA INFRAESTRUCTURA TECNOLOGÍA DEL ICC, SE CONTRATO EL SERVICIO DE HOSTING, INCLUIDO EL ALMACENAMIENTO Y RESPALDO DE LA INFORMACIÓN, SOPORTE TÉCNICO Y CAPACITACIÓN DEL MANEJO DEL PROGRAMA A USUARIOS FINALES POR UN PERÍODO DE 4 AÑOS LOS CUALES SE VENCEN EL PRÓXIMO AÑO 2020."/>
    <s v="SISTEMA ACTUALIZADO Y FUNCIONANDO"/>
    <s v="- ELABORAR EL ESTUDIO PREVIO CORRESPONDIENTE PARA LA RENOVACIÓN DEL SERVICIO DE HOSTING Y ALMACENAMIENTO DE LA INFORMACIÓN DEL SOFTWARE BIBLIOGRÁFICO KOHA._x000a__x000a_- CONTRATAR LA FIRMA PROVEEDORA DEL SERVICIO DE HOSTING DEL SOFTWARE BIBLIOGRÁFICO KOHA."/>
    <d v="2020-01-02T00:00:00"/>
    <d v="2020-12-31T00:00:00"/>
    <x v="10"/>
    <x v="1"/>
    <n v="0"/>
    <s v="VER CELDA AB43"/>
    <s v="- SISTEMA FUNCIONANDO Y DISPONIBLE."/>
    <s v="- SISTEMA FUNCIONANDO Y DISPONIBLE."/>
    <s v="ACTUALIZACIÓN DE LA NUEVA VERSIÓN DEL SISTEMA BIBLIOGRÁFICO Y DISPOSICIÓN DEL SISTEMA EN FUNCIONAMIENTO PARA LA CONSULTA DE LOS USUARIOS"/>
    <s v="- SISTEMA FUNCIONANDO Y DISPONIBLE."/>
    <n v="1"/>
    <n v="1"/>
    <n v="2"/>
    <n v="1"/>
    <n v="1"/>
    <n v="1"/>
    <n v="2"/>
    <m/>
    <s v="Actualmente el sistema Bibliográfico funcionando correctamente"/>
    <s v="Actualmente el sistema Bibliográfico está funcionando correctamente y disponible para la consulta de la comunidad académica: http://biblioteca.caroycuervo.gov.co/"/>
    <s v="- Actualmente el sistema Bibliográfico funcionando correctamente y disponible para la consulta de la comunidad académica: http://biblioteca.caroycuervo.gov.co/_x000a__x000a_- Se realizó la instalación de la nueva versión del Sistema Bibliográfico. Anexo informe de verificación de la instalación."/>
    <m/>
    <n v="1.968503937007874E-3"/>
    <n v="3.937007874015748E-3"/>
    <n v="5.905511811023622E-3"/>
    <n v="7.874015748031496E-3"/>
    <n v="1.968503937007874E-3"/>
    <n v="1.968503937007874E-3"/>
    <n v="3.937007874015748E-3"/>
    <n v="5.905511811023622E-3"/>
    <n v="6.2992125984251968E-3"/>
    <n v="1"/>
    <n v="1"/>
    <x v="0"/>
    <n v="0.8"/>
    <s v="LA INFORMACIÓN NO SE REPORTA CORRECTAMENTE. SE DEBE ADJUNTAR LAS EVIDENCIAS QUE SOPORTAN EL DESARROLLO DE LAS ACTIVIDADES REALIZADAS. PUES NO SE PUEDE CORROBORAR EL AVANCE REALIZADO. "/>
    <s v="NO HAY OBSERVACIONES"/>
    <s v="NO HAY OBSERVACIONES"/>
    <m/>
  </r>
  <r>
    <s v="GESTIÓN_CON_VALORES_PARA_RESULTADOS"/>
    <s v="GOBIERNO DIGITAL"/>
    <s v="4. DESARROLLAR LA RELACIÓN ENTRE PATRIMONIO Y CULTURA PARA GENERAR SENTIDOS, SIGNIFICADOS E INTERPRETACIONES DE NUESTRO ENTORNO Y DIARIO VIVIR MEDIANTE LA PROMOCIÓN, VALORIZACIÓN Y TRANSMISIÓN DE LAS DISTINTAS FORMAS DEL PATRIMONIO"/>
    <x v="1"/>
    <x v="8"/>
    <s v="PLANES MISIONALES"/>
    <s v="NO APLICA"/>
    <s v="NO APLICA"/>
    <s v="LAS DOS SEDES"/>
    <s v="COORDINADOR(A) GRUPO DE GESTIÓN DE BIBLIOTECAS"/>
    <s v="NO APLICA"/>
    <s v="NO APLICA"/>
    <n v="50"/>
    <s v="NO"/>
    <s v="SI "/>
    <s v="SISTEMATIZACIÓN DE LA BIBLIOTECA"/>
    <x v="20"/>
    <x v="45"/>
    <s v="PONER A DISPOSICIÓN DE LA COMUNIDAD NACIONAL E INTERNACIONAL EL TEXTO COMPLETO DE UNA SELECCIÓN DE ARTÍCULOS Y TRABAJOS DE GRADO DE LA PRODUCCIÓN INTELECTUAL DE LA COMUNIDAD ACADÉMICA DEL INSTITUTO, ASÍ COMO DOCUMENTOS DE CARÁCTER HISTÓRICO._x000a_POSIBILITAR LA VISIBILIDAD A NIVEL NACIONAL E INTERNACIONAL DE LA PRODUCCIÓN ACADÉMICA Y DE INVESTIGACIÓN DEL INSTITUTO, ASÍ COMO, PERMITIR LA DIFUSIÓN DE LA PRODUCCIÓN ACADÉMICA Y DE INVESTIGACIÓN DEL INSTITUTO Y LA PRESERVACIÓN DE LA PRODUCCIÓN ACADÉMICA Y LOS RECURSOS BIBLIOGRÁFICOS EXISTENTES DEL INSTITUTO (PUBLICACIONES, INVESTIGACIONES, MATERIAL DE AUDIO Y VIDEO DEL INSTITUTO, ENTRE OTROS)."/>
    <n v="30"/>
    <s v="- REVISIÓN DE LOS ARTICULOS DIGITALIZADOA Y CREACIÓN DEL ARCHIVO CON OCR._x000a_- INVENTARIO DE LOS ARTICULOS, TRABAJOS DE GRADO Y DOCUMENTOS A INCOPORAR EN LA BIBLIOTECA DIGITAL PALABRA._x000a_- ASIGNACIÓN DE LOS DESCRIPTORES (PALABRAS CLAVES)_x000a_- REGISTRO DE LOS METADOS EN EL REPOSITORIO INSTITUCIONAL._x000a_- REVISIÓN POR MUESTREO DE LOS REGISTROS INCORPORADOS EN EL REPOSITORIO Y PUBLICACIÓN DE LOS MISMOS."/>
    <d v="2020-01-02T00:00:00"/>
    <d v="2020-12-31T00:00:00"/>
    <x v="10"/>
    <x v="1"/>
    <n v="0"/>
    <s v="VER CELDA AB43"/>
    <m/>
    <s v="266 REGISTROS INCORPORADOS"/>
    <m/>
    <m/>
    <m/>
    <n v="266"/>
    <m/>
    <m/>
    <m/>
    <n v="266"/>
    <n v="0"/>
    <m/>
    <s v="- Registros incorporados en la Biblioteca digital._x000a__x000a_- Listado de control de los trabajos de grado incorporados en la Biblioteca Digital_x000a__x000a_"/>
    <s v="- Registros incorporados en la Biblioteca digital._x000a__x000a_- Listado de control de los artículos de la revista Noticias Culturales en la Biblioteca Digital"/>
    <s v="- 'Actualmente el sistema  funciona correctamente y esta  disposnible para la consulta de la comunidad académica: http://bibliotecadigital.caroycuervo.gov.co/"/>
    <m/>
    <n v="0"/>
    <n v="7.874015748031496E-3"/>
    <n v="7.874015748031496E-3"/>
    <n v="7.874015748031496E-3"/>
    <n v="7.874015748031496E-3"/>
    <n v="0"/>
    <n v="7.874015748031496E-3"/>
    <n v="7.874015748031496E-3"/>
    <n v="7.874015748031496E-3"/>
    <s v=""/>
    <n v="1"/>
    <x v="0"/>
    <n v="1"/>
    <s v="AUNQUE NO SE HABÍAN CONTEMPLADO ACTIVIDADES, SE REALIZÓ UN AVANCE EN EL CUMPLIMIENTO DE LA META, EN EL PRÓXIMO INFORME SE DEBERÁN REMITIR SUS RESPECTIVAS EVIDENCIAS"/>
    <s v="NO HAY OBSERVACIONES"/>
    <s v="NO HAY ACTIVIDADES PROGRAMADAS PARA ESTE TRIMESTRE"/>
    <m/>
  </r>
  <r>
    <s v="GESTIÓN_CON_VALORES_PARA_RESULTADOS"/>
    <s v="GOBIERNO DIGITAL"/>
    <s v="4. DESARROLLAR LA RELACIÓN ENTRE PATRIMONIO Y CULTURA PARA GENERAR SENTIDOS, SIGNIFICADOS E INTERPRETACIONES DE NUESTRO ENTORNO Y DIARIO VIVIR MEDIANTE LA PROMOCIÓN, VALORIZACIÓN Y TRANSMISIÓN DE LAS DISTINTAS FORMAS DEL PATRIMONIO"/>
    <x v="1"/>
    <x v="8"/>
    <s v="PLANES MISIONALES"/>
    <s v="NO APLICA"/>
    <s v="NO APLICA"/>
    <s v="LAS DOS SEDES"/>
    <s v="COORDINADOR(A) GRUPO DE GESTIÓN DE BIBLIOTECAS"/>
    <s v="NO APLICA"/>
    <s v="NO APLICA"/>
    <n v="51"/>
    <s v="NO"/>
    <s v="SI "/>
    <s v="SISTEMATIZACIÓN DE LA BIBLIOTECA"/>
    <x v="21"/>
    <x v="46"/>
    <s v="IMPLEMENTAR EL SISTEMA DE RADIO FRECUENCIA PARA LA IDENTIFICACIÓN DE LOS LIBROS Y PERMITIR LA REALIZACIÓN DEL INVENTARIO DE LOS MISMOS EN MENOR TIEMPO, ASÍ COMO GARANTIZAR LA ORGANIZACIÓN DE LAS COLECCIONES. DADO EL VOLUMEN DE ÍTEMS EXISTENTES EN LAS COLECCIONES(APROX. 180.000) DE LA BIBLIOTECA, ESTE PROYECTO SE DEBE REALIZAR POR ETAPAS. _x000a_DISPONER DE MECANISMOS AUTOMATIZADOS PARA LA REALIZACIÓN DEL INVENTARIO DE LAS COLECCIONES BIBLIOGRÁFICAS DE UNA MANERA MÁS ÁGIL Y EFICIENTE."/>
    <n v="2000"/>
    <s v="- CONTINUAR CON  LA ASIGNACIÓN DE LOS TAGS A CADA UNO DE LOS ÍTEMS DE LA BIBLIOTECA DE LA SEDE CENTRO Y YERBABUENA._x000a_- IDENTIFICAR EL MATERIAL BIBLIOGRÁFICO A ASIGNAR LOS TAG RFID._x000a_- CONTRASTAR LA INFORMACIÓN EN LA BASE DE DATOS BIBLIOGRÁFICA Y ASIGNAR A CADA UNO DE LOS ITEMS EL TAG RFID PARA LA IDENTIFICACIÓN._x000a_"/>
    <d v="2020-01-02T00:00:00"/>
    <d v="2020-12-31T00:00:00"/>
    <x v="10"/>
    <x v="1"/>
    <n v="0"/>
    <s v="VER CELDA AB43"/>
    <s v="2,235 ÍTEMS CON TAGS ASIGNADOS"/>
    <m/>
    <m/>
    <s v="100 ÍTEMS CON TAGS ASIGNADOS"/>
    <n v="2235"/>
    <m/>
    <m/>
    <n v="100"/>
    <n v="2235"/>
    <m/>
    <n v="230"/>
    <m/>
    <s v="- Libros disponibles en los estantes"/>
    <s v="En el trimestre no se logró avanzar ya que esta es una actividad que se realiza de forma presencial y las medidas de confinamiento impidieron realizar esta actividad. Se realizó el ajuste en el plan de acción."/>
    <s v="Evidencia_x000a_- Control items con Tags de RFID asignados_x000a__x000a_- Control de tags de RFID asignados._x000a_ _x000a_- Se logró avanzar ya que el personal que no posee restricciones retorno al trabajo el 1 de septiembre._x000a__x000a_- Así mismo el funcionario que se incorporó, debio dedicarse a apoyar la atención de las solicitudes de digitalización de articulos para los profesores y estudiantes de las maestrías y la  limpieza de la colección donada para el trabajo en casa de los otros funcionarios."/>
    <m/>
    <n v="3.937007874015748E-3"/>
    <n v="3.937007874015748E-3"/>
    <n v="3.937007874015748E-3"/>
    <n v="7.874015748031496E-3"/>
    <n v="3.937007874015748E-3"/>
    <n v="3.937007874015748E-3"/>
    <n v="3.937007874015748E-3"/>
    <n v="4.3421585724603218E-3"/>
    <n v="8.3123977811124777E-3"/>
    <n v="1"/>
    <n v="1"/>
    <x v="17"/>
    <n v="1.0556745182012848"/>
    <s v="AUNQUE LA INFORMACIÓN SE REPORTA CORRECTAMENTE SE DEBE ADJUNTAR LAS EVIDENCIAS QUE SOPORTAN EL DESARROLLO DE LAS ACTIVIDADES REALIZADAS. PUES NO SE PUEDE CORROBORAR EL AVANCE REALIZADO. SE MARCARÁ SATISFACTORIO EL AVANCE PERO QUEDA UNA ALERTA POR INCUMPLIMIENTO AL APORTAR"/>
    <s v="NO HAY ACTIVIDADES PROGRAMADAS PARA ESTE TRIMESTRE"/>
    <s v="SE DEBE ADJUNTAR LAS EVIDENCIAS DEL PRIMER TRIMESTRE YA QUE ES UNA META AJUSTADA."/>
    <m/>
  </r>
  <r>
    <s v="GESTIÓN_CON_VALORES_PARA_RESULTADOS"/>
    <s v="FORTALECIMIENTO ORGANIZACIONAL Y SIMPLIFICACIÓN DE PROCESOS"/>
    <s v="4. DESARROLLAR LA RELACIÓN ENTRE PATRIMONIO Y CULTURA PARA GENERAR SENTIDOS, SIGNIFICADOS E INTERPRETACIONES DE NUESTRO ENTORNO Y DIARIO VIVIR MEDIANTE LA PROMOCIÓN, VALORIZACIÓN Y TRANSMISIÓN DE LAS DISTINTAS FORMAS DEL PATRIMONIO"/>
    <x v="1"/>
    <x v="8"/>
    <s v="PLANES MISIONALES"/>
    <s v="NO APLICA"/>
    <s v="NO APLICA"/>
    <s v="CASA CUERVO URISARRI"/>
    <s v="COORDINADOR(A) GRUPO DE GESTIÓN DE BIBLIOTECAS"/>
    <s v="NO APLICA"/>
    <s v="NO APLICA"/>
    <n v="52"/>
    <s v="NO"/>
    <s v="SI "/>
    <s v="SEGURIDAD Y CONTROL DE LAS COLECCIONES"/>
    <x v="22"/>
    <x v="47"/>
    <s v="DISPONER DE MECANISMOS AUTOMATIZADOS QUE PERMITAN EL CONTROL DE PERDIDA (HURTO) DE LOS LIBROS EN LA BIBLIOTECA DE LA SEDE CENTRO._x000a_ADQUIRIR BANDAS DE SEGURIDAD PARA EL CONTROL DE SALIDA DE LOS LIBROS Y  MANTENIMIENTO SISTEMA DE SEGURIDAD PARA EL CONTROL DE HURTO DE LOS LIBROS."/>
    <n v="2000"/>
    <s v="- ELABORAR EL ESTUDIO PREVIO PARA EL MANTENIMIENTO DEL SITEMA DE SEGURIDAD Y ADQUISICIÓN DE LAS BANDAS DE SEGURIDAD._x000a_- CONTINUER CON LA ASIGNACIPON DE BANDAS A LOS LIBROS NUEVOS Y RETROSECTIVOS, A ESTA VIGENCIA SE PREVEE ASIGNAR MIL DOSCIENTAS (2000) BANDAS."/>
    <d v="2020-01-02T00:00:00"/>
    <d v="2020-12-31T00:00:00"/>
    <x v="10"/>
    <x v="1"/>
    <n v="0"/>
    <s v="VER CELDA AB43"/>
    <s v="171 ÍTEMS CON BANDAS DE SEGURIDAD ASIGNADOS"/>
    <s v="223 ÍTEMS CON BANDAS DE SEGURIDAD ASIGNADOS"/>
    <s v="120 ÍTEMS CON BANDAS DE SEGURIDAD ASIGNADOS"/>
    <s v="130 ÍTEMS CON BANDAS DE SEGURIDAD ASIGNADOS"/>
    <n v="171"/>
    <n v="223"/>
    <n v="120"/>
    <n v="130"/>
    <n v="394"/>
    <m/>
    <n v="35"/>
    <m/>
    <s v="- Contrato ICC-PS-088-2020 _x000a__x000a_- Libros disponibles en los estantes"/>
    <s v="- Contrato ICC-PS-088-2020_x000a_- Se realizó el mantenimiento del equipo se de seguridad (Anexo reporte de mantenimiento)_x000a__x000a_- En el trimestre no se logró avanzar en la asignación de bandas  ya que esta es una actividad que se realiza de forma presencial y las medidas de confinamiento impidieron realizar esta actividad. Se realizó el ajuste en el plan de acción."/>
    <s v="Evidencias:_x000a_'- Control de items con bandas de seguridad asignadas._x000a__x000a_- Contrato ICC-PS-088-2020 - Mantenimiento y suministro de Bandas de seguridad._x000a__x000a_- Se logró poco dadao que se incorporo el 1 de septiembre solamente una de las personas  que realiza esta labor y debio dedicarse a apoyar la atención de las solicitudes de digitalización de articulos para los profesores y estudiantes de las maestrías y la  limpieza de la colección donada para el trabajo en casa de los otros funcionarios."/>
    <m/>
    <n v="1.968503937007874E-3"/>
    <n v="3.937007874015748E-3"/>
    <n v="5.905511811023622E-3"/>
    <n v="7.874015748031496E-3"/>
    <n v="1.968503937007874E-3"/>
    <n v="4.5356172583690202E-3"/>
    <n v="3.937007874015748E-3"/>
    <n v="4.9289193909127123E-3"/>
    <n v="5.2452682545116643E-3"/>
    <n v="2.3040935672514622"/>
    <n v="1"/>
    <x v="18"/>
    <n v="0.66614906832298137"/>
    <s v="AUNQUE LA INFORMACIÓN SE REPORTA CORRECTAMENTE SE DEBE ADJUNTAR LAS EVIDENCIAS QUE SOPORTAN EL DESARROLLO DE LAS ACTIVIDADES REALIZADAS. PUES NO SE PUEDE CORROBORAR EL AVANCE REALIZADO. SE MARCARÁ SATISFACTORIO EL AVANCE PERO QUEDA UNA ALERTA POR INCUMPLIMIENTO AL APORTAR"/>
    <s v="NO SE EVIDENCIA AVANCE EN LA META PROYECTADA POR LO TANTO, SE SUGIERE TRAMITAR AJUSTE AL PLAN DE ACCIÓN"/>
    <s v="SE EVIDENCIA UN POSIBLE INCUMPLIMIENTO POR LO TANTO, SE SUGIERE TRAMITAR AJUSTE AL PLAN DE ACCIÓN DEBIDO A QUE LAS CAUSAS DEL INCUMPLIENTO SON DEBIDO A LA CAUSA EXTERNA DE EMERGENCIA SANITARIA Y PRIORIZAR LA META PARA LA VIGENCIA 2021. TAMBIÉN SE SOLICITA ENVIAR EVIDENCIAS DE LO DESARROLLADO EN EL PRIMER TRIMESTRE YA QUE ES UNA META AJUSTADA. "/>
    <m/>
  </r>
  <r>
    <s v="GESTIÓN_CON_VALORES_PARA_RESULTADOS"/>
    <s v="FORTALECIMIENTO ORGANIZACIONAL Y SIMPLIFICACIÓN DE PROCESOS"/>
    <s v="4. DESARROLLAR LA RELACIÓN ENTRE PATRIMONIO Y CULTURA PARA GENERAR SENTIDOS, SIGNIFICADOS E INTERPRETACIONES DE NUESTRO ENTORNO Y DIARIO VIVIR MEDIANTE LA PROMOCIÓN, VALORIZACIÓN Y TRANSMISIÓN DE LAS DISTINTAS FORMAS DEL PATRIMONIO"/>
    <x v="1"/>
    <x v="8"/>
    <s v="PLANES MISIONALES"/>
    <s v="PLAN ANTICORRUPCIÓN Y DE ATENCIÓN AL CIUDADANO"/>
    <s v="NO APLICA"/>
    <s v="LAS DOS SEDES"/>
    <s v="COORDINADOR(A) GRUPO DE GESTIÓN DE BIBLIOTECAS"/>
    <s v="PAAC - COMPONENTE 4: ATENCIÓN AL CIUDADANO"/>
    <s v="4.5 RELACIÓN CON EL CIUDADANO"/>
    <n v="53"/>
    <s v="NO"/>
    <s v="SI "/>
    <s v="PRESTACION DE LOS SERVICIOS BIBLIOTECARIOS A LA COMUNIDAD DE USUARIOS INTERNOS Y EXTERNOS"/>
    <x v="23"/>
    <x v="48"/>
    <s v="ATENCIÓN, ORIENTACIÓN Y PRESTACIÓN DE LOS DIFERENTES SERVICIOS OFRECIDOS POR LA BIBLIOTECA COMO APOYO A LOS PROCESOS ACADÉMICOS Y DE INVESTIGACIÓN DE LA COMUNIDAD DE ESTUDIANTES, PROFESORES, INVESTIGADORES, EMPLEADOS, EGRESADOS DEL INSTITUTO, ASÍ COMO USUARIOS EXTERNOS, CON EL FIN DE SATISFACER LAS NECESIDADES DE INFORMACIÓN."/>
    <s v="NO APLICA"/>
    <s v="- ORIENTACIÓN Y SERVICIO DE REFERENCIA A  USUARIOS INTERNOS Y EXTERNOS._x000a_- PRÉSTAMOS INTERNO Y EXTERNO DEL MATERIAL BIBLIOGRÁFICO SOLICITADO._x000a_- SUMINISTRO DE ARTICULOS Y CAPITULOS DE LIBROS A USUARIOS INTERNOS Y EXTERNOS._x000a_- GESTIÓN DEL PRESTAMO INTERBIBLIOTECARIO._x000a_- SOCIALIZACIÓN A USUARIOS SOBRE EL MANEJO DE LOS RECURSOS BIBLIOGRÁFICOS EXIETENTES EN LAS COLECCIONES._x000a_- ASIGNACION DE LAS CLAVES DE ACCESO A LOS USUARIOS INTERNOS PARA LA CONSULTA REMOTA DE LOS RECURSOS BIBLIOGRÁFICOS ELECTRONICOS._x000a__x000a_"/>
    <d v="2020-01-02T00:00:00"/>
    <d v="2020-12-31T00:00:00"/>
    <x v="10"/>
    <x v="1"/>
    <n v="0"/>
    <s v="VER CELDA AB43"/>
    <s v="- ESTADÍSTICAS USO DE RECURSOS BIBLIOGRÁFICOS QUE EVIDENCIA LA CONTINUIDAD A LA PRESTACIÓN DE LOS SERVICIOS BIBLIOTECARIOS._x000a_- SOCIALIZACIÓN A LOS ESTUDIANTES SOBRE EL USO DE LOS RECURSOS BIBLIOGRÁFICOS Y SERVICIOS._x000a_                                                                                                                                                                                                                                                         "/>
    <s v="ESTADÍSTICAS USO DE RECURSOS BIBLIOGRÁFICOS QUE EVIDENCIA LA CONTINUIDAD A LA PRESTACIÓN DE LOS SERVICIOS BIBLIOTECARIOS."/>
    <s v="ESTADÍSTICAS USO DE RECURSOS BIBLIOGRÁFICOS QUE EVIDENCIA LA CONTINUIDAD A LA PRESTACIÓN DE LOS SERVICIOS BIBLIOTECARIOS."/>
    <s v="- APLICACIÓN DE LA ENCUESTA DE SATISFACCIÓN._x000a_- DAR CONTINUIDAD A LA PRESTACIÓN DE LOS SERVICIOS BIBLIOTECARIOS."/>
    <n v="2"/>
    <n v="1"/>
    <n v="1"/>
    <n v="2"/>
    <n v="1"/>
    <n v="1"/>
    <n v="1"/>
    <m/>
    <s v="_x000a_- Estadísticas de actividades (Disponible en PC funcionarios)"/>
    <s v="- Estadísticas de Consulta Bases de datos, revistas electrónicas, préstamos_x000a__x000a_- Control de creación de claves de acceso remoto a las bases de datos."/>
    <s v="Evidencias:_x000a_'- Estadisticas uso de recursos bibliográficos._x000a__x000a_- Control de creación de claves de acceso remoto a los recursos electrónicos._x000a__x000a_- Contros de consecusión y envío de articulos y capitulos de libros._x000a__x000a_- Ciudadanos atendidos."/>
    <m/>
    <n v="1.968503937007874E-3"/>
    <n v="3.937007874015748E-3"/>
    <n v="5.905511811023622E-3"/>
    <n v="7.874015748031496E-3"/>
    <n v="1.968503937007874E-3"/>
    <n v="9.8425196850393699E-4"/>
    <n v="2.6246719160104987E-3"/>
    <n v="4.4291338582677165E-3"/>
    <n v="3.937007874015748E-3"/>
    <n v="0.5"/>
    <n v="0.66666666666666663"/>
    <x v="5"/>
    <n v="0.5"/>
    <s v="NO SE EVIDENCIA AVANCE EN LA ACTIVIDAD: SOCIALIZACIÓN A LOS ESTUDIANTES SOBRE EL USO DE LOS RECURSOS BIBLIOGRÁFICOS Y SERVICIOS."/>
    <s v="NO HAY OBSERVACIONES"/>
    <s v="SE DEBE ANEXAR LA EVIDENCIA DE LA SOCIALIZAR A LOS ESTUDIANTES EN EL PRIMER TRIMESTRE"/>
    <m/>
  </r>
  <r>
    <s v="ACTIVIDADES_MISIONALES"/>
    <s v="ACTIVIDADES MISIONALES"/>
    <s v="4. DESARROLLAR LA RELACIÓN ENTRE PATRIMONIO Y CULTURA PARA GENERAR SENTIDOS, SIGNIFICADOS E INTERPRETACIONES DE NUESTRO ENTORNO Y DIARIO VIVIR MEDIANTE LA PROMOCIÓN, VALORIZACIÓN Y TRANSMISIÓN DE LAS DISTINTAS FORMAS DEL PATRIMONIO"/>
    <x v="1"/>
    <x v="9"/>
    <s v="PLANES MISIONALES"/>
    <s v="NO APLICA"/>
    <s v="PLAN DE GESTIÓN DE MUSEOS"/>
    <s v="LAS DOS SEDES"/>
    <s v="SUBDIRECTOR(A) ACADÉMICO "/>
    <s v="NO APLICA"/>
    <s v="NO APLICA"/>
    <n v="55"/>
    <s v="NO"/>
    <s v="SI "/>
    <s v="REACTIVACIÓN DE LOS MUSEOS DEL ICC"/>
    <x v="24"/>
    <x v="49"/>
    <s v="CONOCER, VALORAR EL PATRIMONIO MUEBLE QUE RESGUARDA EL ICC A TRAVÉS DE GESTIÓN DE MUSEOS"/>
    <n v="35"/>
    <s v="CAMPOS DESCRIPTIVOS DE LOS OBJETOS EN COLEXCOL"/>
    <d v="2020-01-15T00:00:00"/>
    <d v="2020-12-10T00:00:00"/>
    <x v="11"/>
    <x v="1"/>
    <n v="0"/>
    <s v="VER CELDA AB57"/>
    <s v="10 OBJETOS INVESTIGADOS"/>
    <s v="10 OBJETOS INVESTIGADOS"/>
    <s v="10 OBJETOS INVESTIGADOS"/>
    <s v="10 OBJETOS INVESTIGADOS"/>
    <n v="10"/>
    <n v="10"/>
    <n v="10"/>
    <n v="10"/>
    <m/>
    <n v="10"/>
    <n v="10"/>
    <m/>
    <s v="Correos electrónicos de cesar.mackenzie@caroycuervo.gov.co (investigador del área) y juan.restrepo@caroycuervo.gov.co (supervisor del área)"/>
    <s v="Se evidencia en el software Colecciones Colombianas en cada uno de los registros de las piezas publicadas y en el drive general de contenidos https://docs.google.com/spreadsheets/d/1cHunESO9qoiMOqIELIGJJfQin2FOKKEXJlRlC2T1AyQ/edit?usp=sharing además en el correo electrónico de juan.restrepo@caroycuervo.gov.co, cesar.mackenzie@caroycuervo.gov.co y museos@caroycuervo.gov.co_x000a_(Soledad Acosta - José Caro)"/>
    <s v="Colecciones colombianas, https://drive.google.com/drive/folders/1bSdrEh7cNVWL5trAOVloXZeaYrCxzt6x?usp=sharing"/>
    <m/>
    <n v="1.968503937007874E-3"/>
    <n v="3.937007874015748E-3"/>
    <n v="5.905511811023622E-3"/>
    <n v="7.874015748031496E-3"/>
    <n v="1.968503937007874E-3"/>
    <n v="0"/>
    <n v="1.968503937007874E-3"/>
    <n v="3.937007874015748E-3"/>
    <n v="3.937007874015748E-3"/>
    <n v="0"/>
    <n v="0.5"/>
    <x v="19"/>
    <n v="0.5"/>
    <s v="AUNQUE LA INFORMACIÓN SE REPORTA CORRECTAMENTE SE DEBE ADJUNTAR LAS EVIDENCIAS QUE SOPORTAN EL DESARROLLO DE LAS ACTIVIDADES REALIZADAS. PUES NO SE PUEDE CORROBORAR EL AVANCE REALIZADO. SE MARCARÁ SATISFACTORIO EL AVANCE PERO QUEDA UNA ALERTA POR INCUMPLIMIENTO AL APORTAR EVIDENCIAS."/>
    <s v="NO HAY OBSERVACIONES"/>
    <s v="SE SOLICITA ADJUNTAR LAS EVIDENCIAS DE LO DESARROLLADO EN EL PRIMER TRIMESTRE"/>
    <m/>
  </r>
  <r>
    <s v="ACTIVIDADES_MISIONALES"/>
    <s v="ACTIVIDADES MISIONALES"/>
    <s v="4. DESARROLLAR LA RELACIÓN ENTRE PATRIMONIO Y CULTURA PARA GENERAR SENTIDOS, SIGNIFICADOS E INTERPRETACIONES DE NUESTRO ENTORNO Y DIARIO VIVIR MEDIANTE LA PROMOCIÓN, VALORIZACIÓN Y TRANSMISIÓN DE LAS DISTINTAS FORMAS DEL PATRIMONIO"/>
    <x v="1"/>
    <x v="9"/>
    <s v="PLANES MISIONALES"/>
    <s v="NO APLICA"/>
    <s v="PLAN DE GESTIÓN DE MUSEOS"/>
    <s v="HACIENDA YERBABUENA"/>
    <s v="SUBDIRECTOR(A) ACADÉMICO "/>
    <s v="NO APLICA"/>
    <s v="NO APLICA"/>
    <n v="57"/>
    <s v="NO"/>
    <s v="SI "/>
    <s v="REACTIVACIÓN DE LOS MUSEOS DEL ICC"/>
    <x v="7"/>
    <x v="50"/>
    <s v="REORGANIZACIÓN DE CUATRO DE LAS SIETE RESERVAS E INSTALACIÓN DE MUEBLES DE CONSERVACIÓN PREVENTIVA PARA MINIMIZAR LOS RIESGOS DE DETERIORO Y MAL ALAMACENAMIENTO DE LAS COLECCIONES"/>
    <n v="3"/>
    <s v="ADQUISICIÓN DE MOBILIARIO ESPECIALIZADO, PUERTAS DE SEGURIDAD, UNIDADES DE ALMACENAMIENTO"/>
    <d v="2020-01-15T00:00:00"/>
    <d v="2020-12-01T00:00:00"/>
    <x v="11"/>
    <x v="1"/>
    <n v="0"/>
    <s v="VER CELDA AB57"/>
    <m/>
    <m/>
    <s v="MOVIMIENTO MUEBLE PINTURA DE CABALLETE"/>
    <s v="AJUSTES EN RESERVA MOBILIARIO"/>
    <m/>
    <m/>
    <n v="1"/>
    <n v="1"/>
    <m/>
    <m/>
    <m/>
    <m/>
    <s v="correos con norma.jimenez@caroycuervo.gov.co (conservadora del área) y juan.restrepo@caroycuervo.gov.co (supervisor del área) con la propuesta de personal experto en el tema de conservación, diseño y unidades de almacenamiento - correo a viviana.mogollon@caroycuervo.gov.co y diana.ramirez@caroycuervo.gov.co con los ajustes de plan de adquisiciones 2020 para el área de Gestión de museos"/>
    <s v="NO HAY ACTIVIDADES PARA ESTE TRIMESTRE"/>
    <s v="Todos los tratimes para la contratación estan listos por parte del área, estudios previos aprobados, cdp actualizado, estamos a la espera de el contrato para inciar la labor del movimiento de la pinacoteca, sin embargo ya se hicieron los movimientos pertinentes para dejar listo el espacio donde se reinstalara"/>
    <m/>
    <n v="0"/>
    <n v="0"/>
    <n v="3.937007874015748E-3"/>
    <n v="7.874015748031496E-3"/>
    <n v="3.937007874015748E-3"/>
    <n v="0"/>
    <n v="0"/>
    <n v="0"/>
    <n v="0"/>
    <s v=""/>
    <s v=""/>
    <x v="7"/>
    <n v="0"/>
    <s v="NO SE EVIDENCIA LA ENTREGA DEL AVANCE PROYECTADO POR LO TANTO SE SUGIERE TRAMITAR AJUSTE AL PLAN DE ACCIÓN"/>
    <s v="NO HAY ACTIVIDADES PROGRAMADAS PARA ESTE TRIMESTRE"/>
    <s v="SE SUGIERE PRIORIZAR ESTA ACTIVIDAD EN EL ÚLTIMO TRIMESTERE"/>
    <m/>
  </r>
  <r>
    <s v="ACTIVIDADES_MISIONALES"/>
    <s v="ACTIVIDADES MISIONALES"/>
    <s v="4. DESARROLLAR LA RELACIÓN ENTRE PATRIMONIO Y CULTURA PARA GENERAR SENTIDOS, SIGNIFICADOS E INTERPRETACIONES DE NUESTRO ENTORNO Y DIARIO VIVIR MEDIANTE LA PROMOCIÓN, VALORIZACIÓN Y TRANSMISIÓN DE LAS DISTINTAS FORMAS DEL PATRIMONIO"/>
    <x v="1"/>
    <x v="9"/>
    <s v="PLANES MISIONALES"/>
    <s v="NO APLICA"/>
    <s v="PLAN DE GESTIÓN DE MUSEOS"/>
    <s v="LAS DOS SEDES"/>
    <s v="SUBDIRECTOR(A) ACADÉMICO "/>
    <s v="NO APLICA"/>
    <s v="NO APLICA"/>
    <n v="58"/>
    <s v="NO"/>
    <s v="SI "/>
    <s v="REACTIVACIÓN DE LOS MUSEOS DEL ICC"/>
    <x v="25"/>
    <x v="51"/>
    <s v="REGISTRO DE LAS COLECCIONES EN EL SOFTWARE DE COLECCIONES COLOMBIANAS (COLEXCOL) FICHA BÁSICA"/>
    <n v="900"/>
    <s v="CREAR EN COLECCIONES LOS REGISTROS INDIVIDUALES Y CON COMPONENTES (CUANDO APLIQUE) DE LAS COLECCIONES UBICADAS EN LAS RESERVAS."/>
    <d v="2020-01-15T00:00:00"/>
    <d v="2020-12-01T00:00:00"/>
    <x v="11"/>
    <x v="1"/>
    <n v="0"/>
    <s v="VER CELDA AB57"/>
    <m/>
    <m/>
    <s v="250 REGISTROS "/>
    <s v="250 REGISTROS"/>
    <m/>
    <m/>
    <n v="250"/>
    <n v="250"/>
    <m/>
    <m/>
    <n v="211"/>
    <m/>
    <s v="Se manejan los contenidos en archivos Drive compartidos con los integrantes del área https://docs.google.com/spreadsheets/d/1-WoKNNxEkz4k7d832ztn-QBUAJfdQXqr8z9gb66q4P0/edit?usp=drive_web&amp;ouid=105464880622960119374 - https://drive.google.com/drive/u/0/folders/1k3d1zucK7RxED0JeG6qtMzZz5zrzcmOw"/>
    <s v="NO HAY ACTIVIDADES PARA ESTE TRIMESTRE"/>
    <s v="Colecciones colombianas, https://drive.google.com/drive/folders/1bSdrEh7cNVWL5trAOVloXZeaYrCxzt6x?usp=sharing"/>
    <m/>
    <n v="0"/>
    <n v="0"/>
    <n v="3.937007874015748E-3"/>
    <n v="7.874015748031496E-3"/>
    <n v="3.937007874015748E-3"/>
    <n v="0"/>
    <n v="0"/>
    <n v="3.3228346456692912E-3"/>
    <n v="3.3228346456692912E-3"/>
    <s v=""/>
    <s v=""/>
    <x v="20"/>
    <n v="0.42199999999999999"/>
    <s v="EN EL LINK APORTADO COMO EVIDENCIA SOLO SE REGISTRAN 154 ÍTEMS Y ADICIONAL CON EL PROBLEMA QUE SE HA VENIDO REPORTANDO DEL SOFTWARE NO SE EVIDENCIA CUMPLIMIENTO DEL ENTREGABLE PROYECTADO, POR LO TANTO SE SUGIERE TRAMITAR AJUSTE AL PLAN DE ACCIÓN"/>
    <s v="NO HAY ACTIVIDADES PROGRAMADAS PARA ESTE TRIMESTRE"/>
    <s v="NO HAY OBSERVACIONES"/>
    <m/>
  </r>
  <r>
    <s v="INFORMACIÓN_Y_COMUNICACIÓN"/>
    <s v="TRANSPARENCIA, ACCESO A LA INFORMACIÓN PÚBLICA Y LUCHA CONTRA LA CORRUPCIÓN"/>
    <s v="4. DESARROLLAR LA RELACIÓN ENTRE PATRIMONIO Y CULTURA PARA GENERAR SENTIDOS, SIGNIFICADOS E INTERPRETACIONES DE NUESTRO ENTORNO Y DIARIO VIVIR MEDIANTE LA PROMOCIÓN, VALORIZACIÓN Y TRANSMISIÓN DE LAS DISTINTAS FORMAS DEL PATRIMONIO"/>
    <x v="1"/>
    <x v="9"/>
    <s v="PLANES MISIONALES"/>
    <s v="PLAN ANTICORRUPCIÓN Y DE ATENCIÓN AL CIUDADANO"/>
    <s v="PLAN DE GESTIÓN DE MUSEOS"/>
    <s v="LAS DOS SEDES"/>
    <s v="SUBDIRECTOR(A) ACADÉMICO "/>
    <s v="PAAC - COMPONENTE 5: TRANSPARENCIA Y ACCESO DE LA INFORMACIÓN"/>
    <s v="5.1  LINEAMIENTOS DE TRANSPARENCIA ACTIVA"/>
    <n v="59"/>
    <s v="NO"/>
    <s v="SI "/>
    <s v="REACTIVACIÓN DE LOS MUSEOS DEL ICC"/>
    <x v="26"/>
    <x v="52"/>
    <s v="GENERAR CONTENIDOS DE DIFUSIÓN DE LAS COLECCIONES QUE CUSTODIA EL ICC E INVESTIGA EL ÁREA GESTIÓN DE MUSEOS"/>
    <n v="25"/>
    <s v="CREAR TRIMESTRALMENTE CONTENIDOS DE DIFUSIÓN DE LAS COLECCIONES QUE CUSTODIA EL ICC E INVESTIGA EL ÁREA GESTIÓN DE MUSEOS"/>
    <d v="2020-01-15T00:00:00"/>
    <d v="2020-12-01T00:00:00"/>
    <x v="11"/>
    <x v="1"/>
    <n v="0"/>
    <s v="VER CELDA AB57"/>
    <s v="8 CONTENIDOS PUBLICADOS"/>
    <s v="7 CONTENIDOS PUBLICADOS"/>
    <s v="7 CONTENIDOS PUBLICADOS"/>
    <s v="8 CONTENIDOS PUBLICADOS"/>
    <n v="8"/>
    <n v="7"/>
    <n v="7"/>
    <n v="8"/>
    <n v="3"/>
    <n v="7"/>
    <n v="7"/>
    <m/>
    <s v="https://www.caroycuervo.gov.co/Noticias/exposiciones-cerradas-durante-la-obra-de-peatonalizacion/ - _x000a_https://www.caroycuervo.gov.co/museos/exposiciones-presentes/#m - https://drive.google.com/open?id=1PhGj3-5Gllzax1d3etX_hopq6I74b6EV"/>
    <s v="Las evidencias reposan en las redes sociales del Instituto y el la página web pero además se mantiene un drive que será enviado a comunicaciones para que nos colabore con las estadísticas de interacción en cada una de las redes sociales para un futuro proyecto de Museo en cifras, es un compilado de trabajo terminado y publicado donde se evidencia no solo la investigación sino el diseño y la comunicación aprobados por el director del área https://docs.google.com/spreadsheets/d/1P_ndgAVT3EcPSh_81Grc54G_jepo2F9vKb5Yi6pbVLQ/edit?usp=sharing además en el correo electrónico de juan.restrepo@caroycuervo.gov.co, cesar.mackenzie@caroycuervo.gov.co, museos@caroycuervo.gov.co y neftali.vanegas@caroycuervo.gov.co y correos con maria.moros@caroycuervo.gov.co, claudia.hurtado@caroycuervo.gov.co y alejandro.lugo@caroycuervo.gov.co"/>
    <s v="Informe general de contenidos en micrositio https://drive.google.com/file/d/1JPMPHLHSHmtRbw_3nse4yVr_wJOLRQsL/view?usp=sharing Contenidos redes https://docs.google.com/spreadsheets/d/1P_ndgAVT3EcPSh_81Grc54G_jepo2F9vKb5Yi6pbVLQ/edit?usp=sharing"/>
    <m/>
    <n v="1.968503937007874E-3"/>
    <n v="3.937007874015748E-3"/>
    <n v="5.905511811023622E-3"/>
    <n v="7.874015748031496E-3"/>
    <n v="1.968503937007874E-3"/>
    <n v="7.3818897637795275E-4"/>
    <n v="2.6246719160104987E-3"/>
    <n v="4.5633500357909803E-3"/>
    <n v="4.4619422572178477E-3"/>
    <n v="0.375"/>
    <n v="0.66666666666666663"/>
    <x v="21"/>
    <n v="0.56666666666666665"/>
    <s v="SOLO SE IDENTIFICA EL CUMPLIMIENTO DE UNA PARTE DE LOS ENTREGABLES QUE SE HABÍAN PROYECTADO."/>
    <s v="NO HAY OBSERVACIONES"/>
    <s v="NO HAY OBSERVACIONES"/>
    <m/>
  </r>
  <r>
    <s v="GESTIÓN_DEL_CONOCIMIENTO_Y_LA_INNOVACIÓN"/>
    <s v="GESTIÓN DEL CONOCIMIENTO Y LA INNOVACIÓN"/>
    <s v="4. DESARROLLAR LA RELACIÓN ENTRE PATRIMONIO Y CULTURA PARA GENERAR SENTIDOS, SIGNIFICADOS E INTERPRETACIONES DE NUESTRO ENTORNO Y DIARIO VIVIR MEDIANTE LA PROMOCIÓN, VALORIZACIÓN Y TRANSMISIÓN DE LAS DISTINTAS FORMAS DEL PATRIMONIO"/>
    <x v="0"/>
    <x v="10"/>
    <s v="PLAN INSTITUCIONAL DE ARCHIVOS DE LA ENTIDAD - PINAR"/>
    <s v="NO APLICA"/>
    <s v="NO APLICA"/>
    <s v="LAS DOS SEDES"/>
    <s v="COORDINADOR(A) GRUPO GESTIÓN DOCUMENTAL"/>
    <s v="NO APLICA"/>
    <s v="NO APLICA"/>
    <n v="60"/>
    <s v="NO"/>
    <s v="SI "/>
    <s v="REALIZAR TRANSFERENCIAS Y SENSIBILIZACIONES GESTIÓN  DOCUMENTAL"/>
    <x v="27"/>
    <x v="53"/>
    <s v="GENERAR CULTURA DE GESTIÓN AL CAMBIO EN PROCESOS DE GESTIÓN DOCUMENTAL Y DAR CUMPLIMIENTO A LA LEY 594 DE 2000 Y EL DECRETO 1080 DE 2015._x000a__x000a_LA TRANSFERENCIA DOCUMENTAL SE REALIZRÁ DE ACUERDO A LOS COMPROMISOS PACTADOS EN LAS SENSIBILIZACIONES."/>
    <s v="24 SENSIBILIZACIONES Y CON LOS DOCUMENTOS TRANSFERIDOS AL ARCHIVO CENTRAL EN LA VIGENCIA 2018 DE ACUERDO A LA TABLA DE RETENCIÓN DOCUMENTAL VIGENTE"/>
    <s v="SENSIBILIZAR, INFORMAR, CAPACITAR, APLICAR, GESTIONAR Y TRAMITAR LAS BUENAS PRACTICAS DE GESTIÓN DOCUMENTAL EN EL ICC."/>
    <d v="2020-02-01T00:00:00"/>
    <d v="2020-12-31T00:00:00"/>
    <x v="0"/>
    <x v="3"/>
    <n v="0"/>
    <n v="62028848"/>
    <s v="5 SENSIBILIZACIONES"/>
    <s v="7 SENSIBILIZACIONES"/>
    <s v="7 SENSIBILIZACIONES"/>
    <s v="5 SENSIBILIZACIONES"/>
    <n v="5"/>
    <n v="7"/>
    <n v="7"/>
    <n v="5"/>
    <n v="4"/>
    <n v="4"/>
    <n v="3"/>
    <m/>
    <s v="Durante el trimestre se realizaron 4 sensibilizaciones:_x000a_1. Grupo de Talento Humano - 10 de febrero de 2020_x000a_2. Grupo de Talento Humano - 20 de febrero de 2020_x000a_3. Grupo de Gestión Documental - 19 de febrero de 2020_x000a_4. Subdirección Administrativa y Financiera - 5 de marzo de 2020"/>
    <s v="https://caroycuervo-my.sharepoint.com/:f:/g/personal/andres_coy_caroycuervo_gov_co/EsOyJYwblbVJtxbpXuJ3slUBQhGGaB21kR7Wd4v7jaFJwQ?e=QVHxCv"/>
    <s v="Ver anexo adjunto meta 60"/>
    <m/>
    <n v="1.968503937007874E-3"/>
    <n v="3.937007874015748E-3"/>
    <n v="5.905511811023622E-3"/>
    <n v="7.874015748031496E-3"/>
    <n v="1.968503937007874E-3"/>
    <n v="1.5748031496062992E-3"/>
    <n v="2.6246719160104987E-3"/>
    <n v="3.4189805221715706E-3"/>
    <n v="3.6089238845144356E-3"/>
    <n v="0.8"/>
    <n v="0.66666666666666663"/>
    <x v="22"/>
    <n v="0.45833333333333331"/>
    <s v="NO HAY OBSERVACIONES"/>
    <s v="DE LAS 7 SOCIALIZACIONES PLANEADAS SOLO SE LOGRARON 4, POR LO TANTO, SE SUGIERE TRAMITAR AJUSTE AL PLAN DE ACCIÓN"/>
    <s v="SE EVIDENCIA UN POSIBLE INCUMPLIMIENTO EN LA META PROYECTADA POR LO TANTO SE SUGIERE REVISAR Y EN CASO DE CONSIDERARLO PERTINENTE, PRIORIZAR LA META PARA LA VIGENCIA 2021"/>
    <m/>
  </r>
  <r>
    <s v="INFORMACIÓN_Y_COMUNICACIÓN"/>
    <s v="GESTIÓN DOCUMENTAL"/>
    <s v="4. DESARROLLAR LA RELACIÓN ENTRE PATRIMONIO Y CULTURA PARA GENERAR SENTIDOS, SIGNIFICADOS E INTERPRETACIONES DE NUESTRO ENTORNO Y DIARIO VIVIR MEDIANTE LA PROMOCIÓN, VALORIZACIÓN Y TRANSMISIÓN DE LAS DISTINTAS FORMAS DEL PATRIMONIO"/>
    <x v="0"/>
    <x v="10"/>
    <s v="PLAN INSTITUCIONAL DE ARCHIVOS DE LA ENTIDAD - PINAR"/>
    <s v="NO APLICA"/>
    <s v="NO APLICA"/>
    <s v="CASA CUERVO URISARRI"/>
    <s v="COORDINADOR(A) GRUPO GESTIÓN DOCUMENTAL"/>
    <s v="NO APLICA"/>
    <s v="NO APLICA"/>
    <n v="61"/>
    <s v="NO"/>
    <s v="SI "/>
    <s v="RADICAR COMUNICACIONES OFICIALES ENTREGADAS Y RECIBIDAS POR EL INSTITUTO CARO Y CUERVO EN SOPORTE FÍSICO, ELECTRÓNICO Y DIGITAL."/>
    <x v="1"/>
    <x v="54"/>
    <s v="DAR CUMPLIMIENTO AL ACUERDO 060 DE 2001, RADICACIÓN Y ENTREGA DE COMUNICACIONES OFICIALES DE LAS ENTIDADES DEL ESTADO."/>
    <s v="NO REGISTRA LÍNEA BASE"/>
    <s v="RADICAR, CLASIFICAR, DIGITALIZAR, INDEXAR, ARCHIVAR Y ENTREGAR LAS COMUNICACIONES OFICIALES ENTREGADAS Y RECIBIDAS POR EL ICC EN SOPORTE FÍSICO, ELECTRÓNICO Y DIGITAL."/>
    <d v="2020-01-02T00:00:00"/>
    <d v="2020-12-31T00:00:00"/>
    <x v="12"/>
    <x v="1"/>
    <n v="0"/>
    <s v="VER CELDA AB63"/>
    <s v="TODAS LAS COMUNICACIONES OFICIALES RECIBIDAS, DEBEN ESTAR RADICADAS."/>
    <s v="TODAS LAS COMUNICACIONES OFICIALES RECIBIDAS, DEBEN ESTAR RADICADAS"/>
    <s v="TODAS LAS COMUNICACIONES OFICIALES RECIBIDAS, DEBEN ESTAR RADICADAS."/>
    <s v="TODAS LAS COMUNICACIONES OFICIALES RECIBIDAS, DEBEN ESTAR RADICADAS."/>
    <n v="1"/>
    <n v="1"/>
    <n v="1"/>
    <n v="1"/>
    <n v="1"/>
    <n v="1"/>
    <n v="1"/>
    <m/>
    <s v="Durante el trimestre se recibieron 536 radicados de documentos recibidos físicamente y vía correo electrónico, los cuales son clasificados, digitalizados y entregados a cada una de las dependencias, conforme a su competencia"/>
    <s v="https://caroycuervo-my.sharepoint.com/:x:/g/personal/andres_coy_caroycuervo_gov_co/EVi5PEiH0PtMpBvgI_LYzBgBzPWYsQzlz7FJBbW2_9onPg?e=q32Lpf"/>
    <s v="No es un entregable, la evidencia reposa en los discos duros portables del Grupo de Gestión Documental, disponibles para consulta, no se adjunta debido al peso de la información."/>
    <m/>
    <n v="1.968503937007874E-3"/>
    <n v="3.937007874015748E-3"/>
    <n v="5.905511811023622E-3"/>
    <n v="7.874015748031496E-3"/>
    <n v="1.968503937007874E-3"/>
    <n v="1.968503937007874E-3"/>
    <n v="3.937007874015748E-3"/>
    <n v="5.905511811023622E-3"/>
    <n v="5.905511811023622E-3"/>
    <n v="1"/>
    <n v="1"/>
    <x v="0"/>
    <n v="0.75"/>
    <s v="SE DEBE DIGILIGENCIAR CORRECTAMENTE EL REPORTE YA QUE SE EVIDENCIA QUE LOS DEMÁS CUATRIMENTRES DEL AÑO SE PROYECTARON ACTIVIDADES, POR LO MISMO EL AVANCE SOBRE LA META TOTAL NO PUEDE SER EL 100%"/>
    <s v="NO HAY OBSERVACIONES"/>
    <s v="NO HAY OBSERVACIONES"/>
    <m/>
  </r>
  <r>
    <s v="INFORMACIÓN_Y_COMUNICACIÓN"/>
    <s v="GESTIÓN DOCUMENTAL"/>
    <s v="4. DESARROLLAR LA RELACIÓN ENTRE PATRIMONIO Y CULTURA PARA GENERAR SENTIDOS, SIGNIFICADOS E INTERPRETACIONES DE NUESTRO ENTORNO Y DIARIO VIVIR MEDIANTE LA PROMOCIÓN, VALORIZACIÓN Y TRANSMISIÓN DE LAS DISTINTAS FORMAS DEL PATRIMONIO"/>
    <x v="0"/>
    <x v="10"/>
    <s v="PLAN INSTITUCIONAL DE ARCHIVOS DE LA ENTIDAD - PINAR"/>
    <s v="NO APLICA"/>
    <s v="NO APLICA"/>
    <s v="LAS DOS SEDES"/>
    <s v="COORDINADOR(A) GRUPO GESTIÓN DOCUMENTAL"/>
    <s v="NO APLICA"/>
    <s v="NO APLICA"/>
    <n v="62"/>
    <s v="NO"/>
    <s v="NO"/>
    <s v="GESTIÓN DOCUMENTAL"/>
    <x v="1"/>
    <x v="55"/>
    <s v="DAR CUMPLIMIENTO AL DERECHO FUNDAMENTAL DE ACCESO A LA INFORMACIÓN PÚBLICA, SEGÚN EL CUAL TODA PERSONA PUEDE ACCEDER A LA INFORMACIÓN PÚBLICA EN POSESIÓN O BAJO EL CONTROL DE LOS SUJETOS OBLIGADOS DE LA LEY."/>
    <s v="NO REGISTRA LÍNEA BASE"/>
    <s v="RECEPCIONAR, CLASIFICAR, DIGITALIZAR, PROPORCIONAR Y HACER SEGUIMIENTO A LA INFORMACIÓN REQUERIDA POR LOS SERVIDORES PÚBLICOS DEL ICC"/>
    <d v="2020-01-02T00:00:00"/>
    <d v="2020-12-31T00:00:00"/>
    <x v="12"/>
    <x v="1"/>
    <n v="0"/>
    <s v="VER CELDA AB63"/>
    <s v="TODAS LAS SOLICITUDES DE DOCUMENTOS E INFORMACIÓN DEBEN ESTAR ATENDIDAS"/>
    <s v="TODAS LAS SOLICITUDES DE DOCUMENTOS E INFORMACIÓN DEBEN ESTAR ATENDIDAS"/>
    <s v="TODAS LAS SOLICITUDES DE DOCUMENTOS E INFORMACIÓN DEBEN ESTAR ATENDIDAS"/>
    <s v="TODAS LAS SOLICITUDES DE DOCUMENTOS E INFORMACIÓN DEBEN ESTAR ATENDIDAS"/>
    <n v="1"/>
    <n v="1"/>
    <n v="1"/>
    <n v="1"/>
    <n v="1"/>
    <n v="1"/>
    <n v="1"/>
    <m/>
    <s v="Durante el trimestre se recibieron 536 radicados de documentos recibidos físicamente y vía correo electrónico, los cuales son clasificados, digitalizados y entregados a cada una de las dependencias, conforme a su competencia"/>
    <s v="https://caroycuervo-my.sharepoint.com/:x:/g/personal/andres_coy_caroycuervo_gov_co/EVi5PEiH0PtMpBvgI_LYzBgBzPWYsQzlz7FJBbW2_9onPg?e=q32Lpf"/>
    <s v="No es un entregable, la evidencia reposa en los discos duros portables del Grupo de Gestión Documental, disponibles para consulta, no se adjunta debido al peso de la información."/>
    <m/>
    <n v="1.968503937007874E-3"/>
    <n v="3.937007874015748E-3"/>
    <n v="5.905511811023622E-3"/>
    <n v="7.874015748031496E-3"/>
    <n v="1.968503937007874E-3"/>
    <n v="1.968503937007874E-3"/>
    <n v="3.937007874015748E-3"/>
    <n v="5.905511811023622E-3"/>
    <n v="5.905511811023622E-3"/>
    <n v="1"/>
    <n v="1"/>
    <x v="0"/>
    <n v="0.75"/>
    <s v="SE DEBE DIGILIGENCIAR CORRECTAMENTE EL REPORTE YA QUE SE EVIDENCIA QUE LOS DEMÁS CUATRIMENTRES DEL AÑO SE PROYECTARON ACTIVIDADES, POR LO MISMO EL AVANCE SOBRE LA META TOTAL NO PUEDE SER EL 100%"/>
    <s v="NO HAY OBSERVACIONES"/>
    <s v="NO HAY OBSERVACIONES"/>
    <m/>
  </r>
  <r>
    <s v="INFORMACIÓN_Y_COMUNICACIÓN"/>
    <s v="GESTIÓN DOCUMENTAL"/>
    <s v="4. DESARROLLAR LA RELACIÓN ENTRE PATRIMONIO Y CULTURA PARA GENERAR SENTIDOS, SIGNIFICADOS E INTERPRETACIONES DE NUESTRO ENTORNO Y DIARIO VIVIR MEDIANTE LA PROMOCIÓN, VALORIZACIÓN Y TRANSMISIÓN DE LAS DISTINTAS FORMAS DEL PATRIMONIO"/>
    <x v="0"/>
    <x v="10"/>
    <s v="PLAN INSTITUCIONAL DE ARCHIVOS DE LA ENTIDAD - PINAR"/>
    <s v="NO APLICA"/>
    <s v="NO APLICA"/>
    <s v="LAS DOS SEDES"/>
    <s v="COORDINADOR(A) GRUPO GESTIÓN DOCUMENTAL"/>
    <s v="NO APLICA"/>
    <s v="NO APLICA"/>
    <n v="63"/>
    <s v="NO"/>
    <s v="NO"/>
    <s v="GESTIÓN DOCUMENTAL"/>
    <x v="1"/>
    <x v="56"/>
    <s v="DAR CUMPLIMIENTO AL DERECHO FUNDAMENTAL DE ACCESO A LA INFORMACIÓN PÚBLICA, SEGÚN EL CUAL TODA PERSONA PUEDE ACCEDER A LA INFORMACIÓN PÚBLICA EN POSESIÓN O BAJO EL CONTROL DE LOS SUJETOS OBLIGADOS DE LA LEY."/>
    <s v="NO REGISTRA LÍNEA BASE"/>
    <s v="IDENTIFICAR, PREPARAR, LIBERAR DE MATERIAL ABRASIVO, DIGITALIZAR, CONFORMAR LA UNIDAD DOCUMENTAL, INDEXAR LOS EXPEDIENTES DE LAS SERIES DOCUMENTALES CONTRATOS DE LA VIGENCIA 2014-2013 DEL ICC"/>
    <d v="2020-01-02T00:00:00"/>
    <d v="2020-12-31T00:00:00"/>
    <x v="12"/>
    <x v="1"/>
    <n v="0"/>
    <s v="VER CELDA AB63"/>
    <s v="8.333 DOCUMENTOS DIGITALIZADOS"/>
    <s v="8.333 DOCUMENTOS DIGITALIZADOS"/>
    <s v="8.333 DOCUMENTOS DIGITALIZADOS"/>
    <s v="8.333 DOCUMENTOS DIGITALIZADOS"/>
    <n v="8333"/>
    <n v="8333"/>
    <n v="8333"/>
    <n v="8333"/>
    <n v="16981"/>
    <m/>
    <n v="12600"/>
    <m/>
    <s v="Cuadro de control, digitalización de gestión documental, en el primer trimestre se digitalizaron "/>
    <s v="En el trimestre no se realizó esta actividad por la emergencia sanitaria mundial. Se debe considerar que aproximadamente en el primer trimestre se escanearon los 16.981 folios ya que se tenía apoyo de una funcionaria de planta que se dedicó 100% a esta actividad. Cumpliendo la meta planeada hasta el trimestre actual. _x000a__x000a_Se anexa un cuadro resumen de folios escaneados, las evidencias de las imágenes reposan en el archivo de gestión documental ya que son demasiado pesadas para enviarlas por medio digital. "/>
    <s v=" Se adjunta cuadro resumen y La evidencia reposa en los discos duros portables del Grupo de Gestión Documental, disponibles para consulta, no se adjunta el detalle, debido al peso de la información."/>
    <m/>
    <n v="1.968503937007874E-3"/>
    <n v="3.937007874015748E-3"/>
    <n v="5.905511811023622E-3"/>
    <n v="7.874015748031496E-3"/>
    <n v="1.968503937007874E-3"/>
    <n v="4.0114202993316583E-3"/>
    <n v="4.0114202993316583E-3"/>
    <n v="6.9879173119680692E-3"/>
    <n v="6.9879173119680692E-3"/>
    <n v="2.0378015120604824"/>
    <n v="1.0189007560302412"/>
    <x v="23"/>
    <n v="0.88746549861994484"/>
    <s v="NO HAY OBSERVACIONES"/>
    <s v="NO HAY OBSERVACIONES"/>
    <s v="NO HAY OBSERVACIONES"/>
    <m/>
  </r>
  <r>
    <s v="INFORMACIÓN_Y_COMUNICACIÓN"/>
    <s v="GESTIÓN DOCUMENTAL"/>
    <s v="4. DESARROLLAR LA RELACIÓN ENTRE PATRIMONIO Y CULTURA PARA GENERAR SENTIDOS, SIGNIFICADOS E INTERPRETACIONES DE NUESTRO ENTORNO Y DIARIO VIVIR MEDIANTE LA PROMOCIÓN, VALORIZACIÓN Y TRANSMISIÓN DE LAS DISTINTAS FORMAS DEL PATRIMONIO"/>
    <x v="0"/>
    <x v="10"/>
    <s v="PLAN DE CONSERVACIÓN"/>
    <s v="NO APLICA"/>
    <s v="NO APLICA"/>
    <s v="CASA CUERVO URISARRI"/>
    <s v="COORDINADOR(A) GRUPO GESTIÓN DOCUMENTAL"/>
    <s v="NO APLICA"/>
    <s v="NO APLICA"/>
    <n v="64"/>
    <s v="NO"/>
    <s v="NO"/>
    <s v="GESTIÓN DOCUMENTAL"/>
    <x v="1"/>
    <x v="57"/>
    <s v="DAR CUMPLIMIENTO AL DERECHO FUNDAMENTAL DE ACCESO A LA INFORMACIÓN PÚBLICA, SEGÚN EL CUAL TODA PERSONA PUEDE ACCEDER A LA INFORMACIÓN PÚBLICA EN POSESIÓN O BAJO EL CONTROL DE LOS SUJETOS OBLIGADOS DE LA LEY."/>
    <s v="NO REGISTRA LÍNEA BASE"/>
    <s v="RADICAR, CLASIFICAR, DIGITALIZAR, INDEXAR, ARCHIVAR Y ENTREGAR LAS COMUNICACIONES OFICIALES ENTREGADAS Y RECIBIDAS POR EL ICC EN SOPORTE FÍSICO, ELECTRÓNICO Y DIGITAL."/>
    <d v="2020-01-02T00:00:00"/>
    <d v="2020-12-31T00:00:00"/>
    <x v="12"/>
    <x v="1"/>
    <n v="0"/>
    <s v="VER CELDA AB63"/>
    <s v="TODAS LAS COMUNICACIONES OFICIALES RECIBIDAS, DEBEN ESTAR RADICADAS."/>
    <s v="TODAS LAS COMUNICACIONES OFICIALES RECIBIDAS, DEBEN ESTAR RADICADAS."/>
    <s v="TODAS LAS COMUNICACIONES OFICIALES RECIBIDAS, DEBEN ESTAR RADICADAS."/>
    <s v="TODAS LAS COMUNICACIONES OFICIALES RECIBIDAS, DEBEN ESTAR RADICADAS."/>
    <n v="1"/>
    <n v="1"/>
    <n v="1"/>
    <n v="1"/>
    <n v="1"/>
    <n v="1"/>
    <n v="1"/>
    <m/>
    <s v="Durante el trimestre se recibieron 536 radicados de documentos recibidos físicamente y vía correo electrónico, los cuales son clasificados, digitalizados y entregados a cada una de las dependencias, conforme a su competencia"/>
    <s v="https://caroycuervo-my.sharepoint.com/:x:/g/personal/andres_coy_caroycuervo_gov_co/EVi5PEiH0PtMpBvgI_LYzBgBzPWYsQzlz7FJBbW2_9onPg?e=q32Lpf"/>
    <s v="No es un entregable, la evidencia reposa en los discos duros portables del Grupo de Gestión Documental, disponibles para consulta, no se adjunta debido al peso de la información."/>
    <m/>
    <n v="1.968503937007874E-3"/>
    <n v="3.937007874015748E-3"/>
    <n v="5.905511811023622E-3"/>
    <n v="7.874015748031496E-3"/>
    <n v="1.968503937007874E-3"/>
    <n v="1.968503937007874E-3"/>
    <n v="3.937007874015748E-3"/>
    <n v="5.905511811023622E-3"/>
    <n v="5.905511811023622E-3"/>
    <n v="1"/>
    <n v="1"/>
    <x v="0"/>
    <n v="0.75"/>
    <s v="SE DEBE DIGILIGENCIAR CORRECTAMENTE EL REPORTE YA QUE SE EVIDENCIA QUE LOS DEMÁS CUATRIMENTRES DEL AÑO SE PROYECTARON ACTIVIDADES, POR LO MISMO EL AVANCE SOBRE LA META TOTAL NO PUEDE SER EL 100%_x000a_EN LA EVIDENCIA DE ESTA META CON LA NÚMERO 61 Y 62 SE REPORTA EL MISMO AVANCE, POR FAVOR VERIFICAR SI LA META ESTÁ DUPLICADA O SE DEBERÁ REVISAR LA INFORMACIÓN REPORTADA."/>
    <s v="NO HAY OBSERVACIONES"/>
    <s v="NO HAY OBSERVACIONES"/>
    <m/>
  </r>
  <r>
    <s v="INFORMACIÓN_Y_COMUNICACIÓN"/>
    <s v="GESTIÓN DOCUMENTAL"/>
    <s v="4. DESARROLLAR LA RELACIÓN ENTRE PATRIMONIO Y CULTURA PARA GENERAR SENTIDOS, SIGNIFICADOS E INTERPRETACIONES DE NUESTRO ENTORNO Y DIARIO VIVIR MEDIANTE LA PROMOCIÓN, VALORIZACIÓN Y TRANSMISIÓN DE LAS DISTINTAS FORMAS DEL PATRIMONIO"/>
    <x v="0"/>
    <x v="10"/>
    <s v="PLAN INSTITUCIONAL DE ARCHIVOS DE LA ENTIDAD - PINAR"/>
    <s v="NO APLICA"/>
    <s v="NO APLICA"/>
    <s v="CASA CUERVO URISARRI"/>
    <s v="COORDINADOR(A) GRUPO GESTIÓN DOCUMENTAL"/>
    <s v="NO APLICA"/>
    <s v="NO APLICA"/>
    <n v="65"/>
    <s v="NO"/>
    <s v="NO"/>
    <s v="GESTIÓN DOCUMENTAL"/>
    <x v="1"/>
    <x v="58"/>
    <s v="DAR CUMPLIMIENTO AL DERECHO FUNDAMENTAL DE ACCESO A LA INFORMACIÓN PÚBLICA, SEGÚN EL CUAL TODA PERSONA PUEDE ACCEDER A LA INFORMACIÓN PÚBLICA EN POSESIÓN O BAJO EL CONTROL DE LOS SUJETOS OBLIGADOS DE LA LEY."/>
    <s v="NO REGISTRA LÍNEA BASE"/>
    <s v="AJUSTE DE FORMATO DE CORRESPONDENCIA RECIBIDA CON  SOLICITUDES QUE FUERON TRASLADADAS A OTRA INSTITUCIÓN Y SOLICITUDES EN LAS QUE SE NEGÓ EL ACCESO A LA INFORMACIÓN"/>
    <d v="2020-01-02T00:00:00"/>
    <d v="2020-03-31T00:00:00"/>
    <x v="12"/>
    <x v="1"/>
    <n v="0"/>
    <s v="VER CELDA AB63"/>
    <s v="FORMATO ACTUALIZADO Y APLICADO"/>
    <m/>
    <m/>
    <m/>
    <n v="1"/>
    <m/>
    <m/>
    <m/>
    <m/>
    <m/>
    <m/>
    <m/>
    <s v="Correo electrónico del 16 de enero de 2020, en el cual se presenta el formato trabajado entre los responsables y el mismo para su diligenciamiento"/>
    <s v="NO APLICA PARA ESTE BIMESTRE"/>
    <s v="N/A"/>
    <m/>
    <n v="7.874015748031496E-3"/>
    <n v="7.874015748031496E-3"/>
    <n v="7.874015748031496E-3"/>
    <n v="7.874015748031496E-3"/>
    <n v="7.874015748031496E-3"/>
    <n v="0"/>
    <n v="0"/>
    <n v="0"/>
    <n v="0"/>
    <n v="0"/>
    <n v="0"/>
    <x v="7"/>
    <n v="0"/>
    <s v="SE DEBE VERIFICAR SI ESTE FORMATO DEBE SER ACTUALIZADO EN EL SISTEMA SIG"/>
    <s v="NO HAY ACTIVIDADES PROGRAMADAS PARA ESTE TRIMESTRE"/>
    <s v="SE DEBE ANEXAR LA EVIDENCIA DEL FORMATO APROBADO Y ACTUALIZADO EN EL SIG"/>
    <m/>
  </r>
  <r>
    <s v="INFORMACIÓN_Y_COMUNICACIÓN"/>
    <s v="GESTIÓN DOCUMENTAL"/>
    <s v="4. DESARROLLAR LA RELACIÓN ENTRE PATRIMONIO Y CULTURA PARA GENERAR SENTIDOS, SIGNIFICADOS E INTERPRETACIONES DE NUESTRO ENTORNO Y DIARIO VIVIR MEDIANTE LA PROMOCIÓN, VALORIZACIÓN Y TRANSMISIÓN DE LAS DISTINTAS FORMAS DEL PATRIMONIO"/>
    <x v="0"/>
    <x v="10"/>
    <s v="PLAN INSTITUCIONAL DE ARCHIVOS DE LA ENTIDAD - PINAR"/>
    <s v="PLAN ANTICORRUPCIÓN Y DE ATENCIÓN AL CIUDADANO"/>
    <s v="NO APLICA"/>
    <s v="LAS DOS SEDES"/>
    <s v="COORDINADOR(A) GRUPO GESTIÓN DOCUMENTAL"/>
    <s v="PAAC - COMPONENTE 5: TRANSPARENCIA Y ACCESO DE LA INFORMACIÓN"/>
    <s v="5.3 ELABORACIÓN LOS INSTRUMENTOS DE GESTIÓN DE LA INFORMACIÓN"/>
    <n v="66"/>
    <s v="NO"/>
    <s v="NO"/>
    <s v="INSTRUMENTOS DE GESTIÓN DE LA INFORMACIÓN"/>
    <x v="1"/>
    <x v="59"/>
    <s v="SE ACTUALIZARÁ EL PGD CON BASE EN EL DECRETO 1080  DE 2015 Y DEMAS NORMAS VIGENTES PARA RENOVAR EL CICLO DE ACTIVIDADES PARA LAS VIGENCIAS 2020 A 2022"/>
    <s v="PGD 2018-2020"/>
    <s v="DIAGNÓSTICO DOCUMENTAL DEL PGD VIGENTE_x000a_APLICACIÓN DE LAS TRD CONVALIDADAS_x000a_PROPUESTA DEL DOCUMENTO PGD_x000a_APROBACIÓN DEL DOCUMENTO PGD"/>
    <d v="2020-01-02T00:00:00"/>
    <d v="2020-12-31T00:00:00"/>
    <x v="12"/>
    <x v="1"/>
    <n v="0"/>
    <s v="VER CELDA AB63"/>
    <s v="DIAGNÓSTICO DOCUMENTAL DEL PGD VIGENTE"/>
    <s v="APLICACIÓN DE LAS TRD CONVALIDADAS"/>
    <s v="PROPUESTA DEL DOCUMENTO PGD"/>
    <s v="APROBACIÓN DEL DOCUMENTO"/>
    <n v="1"/>
    <n v="1"/>
    <n v="1"/>
    <n v="1"/>
    <m/>
    <m/>
    <n v="1"/>
    <m/>
    <s v="Se adjunta el proyecto del diagnóstico documental del PGD"/>
    <s v="El documento no fue incluido para ser presentado en el Comité Institucional de Gestión y Desempeño del mes de Junio de 2020, por tal razón si el documento no está aprobado, se aplazan el resto de actividades programadas para la vigencia."/>
    <s v="Los documentos están en trámite de aprobación, actualmente para revisión de los Cómites Equipo MIPG e Institucional de Gestión y Desempeño"/>
    <m/>
    <n v="1.968503937007874E-3"/>
    <n v="3.937007874015748E-3"/>
    <n v="5.905511811023622E-3"/>
    <n v="7.874015748031496E-3"/>
    <n v="1.968503937007874E-3"/>
    <n v="0"/>
    <n v="0"/>
    <n v="1.968503937007874E-3"/>
    <n v="1.968503937007874E-3"/>
    <n v="0"/>
    <n v="0"/>
    <x v="3"/>
    <n v="0.25"/>
    <s v="NO HAY OBSERVACIONES"/>
    <s v="NO SE EVIDENCIA AVANCE EN LA META PROYECTADA POR LO TANTO, SE SUGIERE TRAMITAR AJUSTE AL PLAN DE ACCIÓN"/>
    <s v="SE DEBEN ENVIAR LAS EVIDENCIAS QUE DEMUESTREN EL AVANCE, EJEMPLO: ACTA DE REUNIÓN _x000a_Y ANEXAR LAS EVIDENCIAS DE LOS DOS PRIMEROS TRIMESTRES. "/>
    <m/>
  </r>
  <r>
    <s v="EVALUACIÓN_DE_RESULTADOS"/>
    <s v="SEGUIMIENTO Y EVALUACIÓN DEL DESEMPEÑO INSTITUCIONAL"/>
    <s v="5. FORTALECER LA GESTIÓN ADMINISTRATIVA INCORPORANDO NUEVAS Y MEJORES PRÁCTICAS QUE PERMITAN GENERAR EFICIENCIA EN EL DESARROLLO DE LAS FUNCIONES INSTITUCIONALES"/>
    <x v="0"/>
    <x v="11"/>
    <s v="PLAN DE GASTO PÚBLICO"/>
    <s v="NO APLICA"/>
    <s v="NO APLICA"/>
    <s v="LAS DOS SEDES"/>
    <s v="COORDINADOR(A) GRUPO RECURSOS FÍSICOS"/>
    <s v="NO APLICA"/>
    <s v="NO APLICA"/>
    <n v="67"/>
    <s v="NO"/>
    <s v="NO"/>
    <s v="SEGURIDAD PARA LOS BIENES MUEBLES E INMUEBLES (PATRIMONIALES DE LA ENTIDAD)"/>
    <x v="2"/>
    <x v="60"/>
    <s v="VELAR POR EL MANTENIMIENTO DE LA INFRAESTRUCTURA DEL INSTITUTO CARO Y CUERVO, LA CUAL SE REQUIERE PARA EL DESARROLLO DE LAS ACTIVIDADES MISIONALES DE LA ENTIDAD"/>
    <n v="0"/>
    <s v="1) SEGURIDAD EN EL REGISTRO DE LA INFORMACIÓN CONTABLE_x000a_2) CONTRATACIÓN DEL SERVICIO DE VIGILANCIA Y SEGURIDAD DE LAS  SEDES DEL INSTITUTO CARO Y  CUERVO._x000a_3) CONTRATACIÓN DE SEGUROS GENERALES  DE LOS BIENES._x000a_4) FUMIGACIÓN Y LAVADO DE TANQUES_x000a_5) REALIZAR LA CONTRATACIÓN PARA LA COMPRA Y RECARGA DE EXTINTORES_x000a_6) REALIZAR EL MANTENIMIENTO DE LAS PLANTAS ELÉCTRICAS DEL INSTITUTO CARO Y CUERVO. "/>
    <d v="2020-01-02T00:00:00"/>
    <d v="2020-12-31T00:00:00"/>
    <x v="13"/>
    <x v="4"/>
    <n v="268496234"/>
    <n v="1852091698"/>
    <m/>
    <s v="1) CONTRATACIÓN DEL SERVICIO DE VIGILANCIA Y SEGURIDAD DE LAS  SEDES DEL INSTITUTO CARO Y  CUERVO._x000a__x000a_2) CONTRATACIÓN DE SEGUROS GENERALES  DE LOS BIENES."/>
    <s v="3) FUMIGACIÓN Y LAVADO DE TANQUES"/>
    <s v="4) CONTRATACIÓN DE SEGUROS GENERALES  DE LOS BIENES._x000a__x000a_5) REALIZAR LA CONTRATACIÓN PARA LA  RECARGA DE EXTINTORES"/>
    <m/>
    <n v="2"/>
    <n v="1"/>
    <n v="2"/>
    <m/>
    <n v="2"/>
    <n v="1"/>
    <m/>
    <s v="Proyecto de estudio previo del contador para recursos físicos"/>
    <s v="Verificar nube institucional en la carpeta Matriz y Evidencias plan de acción segundo trimestre 2020 Proceso de Infraestructura; la cual se compartió con _x000a_planeacion@caroycuervo.gov.co_x000a_carlos.reyes@caroycuervo.gov.co_x000a_rosario.barros@caroycuevo.gov.co_x000a_ _x000a_Evidencia archivos con nombre:_x000a_• Evidencia Contrato vigilancia ICC-PS-110-2020 Firmado por las partes_x000a_• evidencia CONTRATO DE SEGUROS GENERALES_x000a__x000a_Leer comentario celda AO70"/>
    <s v="Evidencia No 1 ICC-PS-136-2020_ FUMIGACIÓN Y LAVADO DE TANQUES"/>
    <m/>
    <n v="0"/>
    <n v="2.6246719160104987E-3"/>
    <n v="5.2493438320209973E-3"/>
    <n v="7.874015748031496E-3"/>
    <n v="2.6246719160104987E-3"/>
    <n v="0"/>
    <n v="2.6246719160104987E-3"/>
    <n v="5.2493438320209973E-3"/>
    <n v="4.7244094488188976E-3"/>
    <s v=""/>
    <n v="1"/>
    <x v="0"/>
    <n v="0.6"/>
    <s v="NO SE EVIDENCIA AVANCE EN LAS ACTIVIDADES PLANEADAS PARA EL TRIMESTRE, POR LO TANTO SE SUGIERE TRAMITAR AJUSTE AL PLAN DE ACCIÓN"/>
    <s v="NO SE EVIDENCIA AVANCE TOTAL, NI MAYOR A UN 80% EN LA META PROYECTADA POR LO TANTO, SE SUGIERE TRAMITAR AJUSTE AL PLAN DE ACCIÓN"/>
    <s v="NO HAY OBSERVACIONES"/>
    <m/>
  </r>
  <r>
    <s v="EVALUACIÓN_DE_RESULTADOS"/>
    <s v="SEGUIMIENTO Y EVALUACIÓN DEL DESEMPEÑO INSTITUCIONAL"/>
    <s v="5. FORTALECER LA GESTIÓN ADMINISTRATIVA INCORPORANDO NUEVAS Y MEJORES PRÁCTICAS QUE PERMITAN GENERAR EFICIENCIA EN EL DESARROLLO DE LAS FUNCIONES INSTITUCIONALES"/>
    <x v="0"/>
    <x v="11"/>
    <s v="PLAN DE GASTO PÚBLICO"/>
    <s v="NO APLICA"/>
    <s v="NO APLICA"/>
    <s v="LAS DOS SEDES"/>
    <s v="COORDINADOR(A) GRUPO RECURSOS FÍSICOS"/>
    <s v="NO APLICA"/>
    <s v="NO APLICA"/>
    <n v="68"/>
    <s v="NO"/>
    <s v="NO"/>
    <s v="MANTENIMIENTO Y CONSERVACIÓN DE LAS SEDES Y SUS VALORES PATRIMONIALES"/>
    <x v="28"/>
    <x v="61"/>
    <s v="PRESERVAR LA INFRAESTRUCTURA DE LAS SEDES DEL INSTITUTO CARO Y CUERVO, COMO PARTE DEL DESARROLLO CULTURAL"/>
    <n v="0"/>
    <s v="1) REALIZAR LA CONTRATACIÓN PARA MANTENIMIENTO DE VEHÍCULOS_x000a_2) IMPUESTOS INMUEBLES_x000a_3) SEGUROS GENERALES VEHICULOS _x000a_4) CONTRATO DE ASEO Y CAFETERÍA _x000a_5) REALIZAR LA CONTRATACIÓN PARA LA ADQUISICIÓN DE FERRETERÍA Y BOMBILLERÍA _x000a_6) REALIZAR EL  MANTENIMIENTO DE LOS DESHUMIFICADORES_x000a_7) REALIZAR LA CONTRATACIÓN PARA MANTENIMIENTO DE TRACTORES"/>
    <d v="2020-01-02T00:00:00"/>
    <d v="2020-12-31T00:00:00"/>
    <x v="14"/>
    <x v="1"/>
    <n v="0"/>
    <s v="VER CELDA AB70"/>
    <m/>
    <s v="1) IMPUESTOS INMUEBLES_x000a__x000a_2) SEGUROS GENERALES VEHÍCULOS _x000a__x000a_3) CONTRATO DE ASEO Y CAFETERÍA "/>
    <s v="4) REALIZAR LA CONTRATACIÓN PARA MANTENIMIENTO DE VEHÍCULOS"/>
    <s v="_x000a__x000a_5) REALIZAR LA CONTRATACIÓN PARA LA ADQUISICIÓN DE FERRETERÍA Y BOMBILLERÍA _x000a__x000a_6) REALIZAR EL  MANTENIMIENTO DE LOS DESHUMIFICADORES_x000a__x000a_7) REALIZAR LA CONTRATACIÓN PARA MANTENIMIENTO DE TRACTORES_x000a__x000a_"/>
    <m/>
    <n v="3"/>
    <n v="1"/>
    <n v="3"/>
    <m/>
    <n v="3"/>
    <n v="1"/>
    <m/>
    <s v="Se entregaron los EP y el CDP al área de gestión contractual  a principios de marzo con fin que inicien el proceso contractual."/>
    <s v="Verificar nube institucional en la carpeta Matriz y Evidencias plan de acción segundo trimestre 2020 Proceso de Infraestructura; la cual se compartió con _x000a_planeacion@caroycuervo.gov.co_x000a_carlos.reyes@caroycuervo.gov.co_x000a_rosario.barros@caroycuevo.gov.co_x000a__x000a_Evidencia archivos con nombre:_x000a_        • Evidencia IMPUESTOS INMUEBLES_x000a__x000a_                               Leer comentario celda AO71"/>
    <s v="EVIDENCIA 2 CONTRATACIÓN Mantenimiento Vehículos_x000a__x000a_Evidencia No  2 - OTRO SI Mantenimiento Vehículos "/>
    <m/>
    <n v="0"/>
    <n v="2.6246719160104987E-3"/>
    <n v="5.2493438320209973E-3"/>
    <n v="7.874015748031496E-3"/>
    <n v="2.6246719160104987E-3"/>
    <n v="0"/>
    <n v="2.6246719160104987E-3"/>
    <n v="5.2493438320209973E-3"/>
    <n v="4.4994375703037116E-3"/>
    <s v=""/>
    <n v="1"/>
    <x v="0"/>
    <n v="0.5714285714285714"/>
    <s v="AUNQUE SE EVIDENCIA AVANCE EN LA META SE DEBE PRIORIZAR ESTA ACTIVIDAD PARA SU RESPECTIVO CUMPLIMIENTO EN EL SEGUNDO TRIMESTRE"/>
    <s v="NO SE EVIDENCIA AVANCE TOTAL NI MAYOR A UN 80% EN LA META PROYECTADA POR LO TANTO, SE SUGIERE TRAMITAR AJUSTE AL PLAN DE ACCIÓN"/>
    <s v="SE DEBE ANEXAR LAS EVIDENCIAS DEL SEGUNDO TRIMESTRE RESPECTO A: 2) SEGUROS GENERALES VEHÍCULOS _x000a_3) CONTRATO DE ASEO Y CAFETERÍA "/>
    <m/>
  </r>
  <r>
    <s v="EVALUACIÓN_DE_RESULTADOS"/>
    <s v="SEGUIMIENTO Y EVALUACIÓN DEL DESEMPEÑO INSTITUCIONAL"/>
    <s v="5. FORTALECER LA GESTIÓN ADMINISTRATIVA INCORPORANDO NUEVAS Y MEJORES PRÁCTICAS QUE PERMITAN GENERAR EFICIENCIA EN EL DESARROLLO DE LAS FUNCIONES INSTITUCIONALES"/>
    <x v="0"/>
    <x v="11"/>
    <s v="PLAN DE GASTO PÚBLICO"/>
    <s v="NO APLICA"/>
    <s v="NO APLICA"/>
    <s v="LAS DOS SEDES"/>
    <s v="COORDINADOR(A) GRUPO RECURSOS FÍSICOS"/>
    <s v="NO APLICA"/>
    <s v="NO APLICA"/>
    <n v="69"/>
    <s v="NO"/>
    <s v="NO"/>
    <s v="MOVILIDAD Y DESPLAZAMIENTO DE LOS SERVIDORES PÚBLICOS DEL INSTITUTO CARO Y CUERVO"/>
    <x v="2"/>
    <x v="62"/>
    <s v="GARANTIZAR EL DESPLAZAMIENTO DE LOS SERVIDORES PÚBLICOS A LA SEDE HACIENDA YERBABUENA, CON EL FIN DE DESARROLLAR SUS FUNCIONES EN DICHAS INSTALACIONES"/>
    <n v="0"/>
    <s v="REALIZAR ACCIONES PARA GARANTIZAR EL DESPLAZAMIENTO DE LOS SERVIDORES PÚBLICOS A LA SEDE HACIENDA YERBABUENA, CON EL FIN DE DESARROLLAR SUS FUNCIONES EN DICHAS INSTALACIONES_x000a__x000a_1) REALIZAR LA CONTRATACIÓN PARA EL SERVICIO DE TRANSPORTE TERRESTRE DE IDA Y REGRESO PARA LOS ESTUDIANTES, FUNCIONARIOS, CONTRATISTAS DIRECTOS E INDIRECTOS QUE PRESTAN SERVICIO EN EL  INSTITUTO CARO Y CUERVO QUE TRABAJAN EN LA SEDE DE YERBABUENA._x000a_2) REALIZAR LA GESTIÓN PARA EL PAGO OPORTUNO DEL SOAT _x000a_3) REALIZAR LA CONTRATACIÓN PARA LA COMPRA DE PÓLIZAS DE LOS AUTOMOTORES_x000a_4) REALIZAR LA CONTRATACIÓN PARA EL SUMINISTRO DE GASOLINA_x000a_5) REALIZAR LA CONTRATACIÓN PARA EL SISTEMA PASE YA DE LOS VEHÍCULOS DE LA ENTIDAD (PEAJES)_x000a_6) REALIZAR LA CONTRATACIÓN PARA EL SERVICIO DE PARQUEADERO_x000a_7) REALIZAR LA GESTIÓN PARA EL PAGO OPORTUNO DE IMPUESTOS VEHÍCULOS"/>
    <d v="2020-01-02T00:00:00"/>
    <d v="2020-09-30T00:00:00"/>
    <x v="14"/>
    <x v="1"/>
    <n v="0"/>
    <s v="VER CELDA AB70"/>
    <s v="1) REALIZAR LA CONTRATACIÓN PARA EL SUMINISTRO DE GASOLINA"/>
    <s v="2) REALIZAR LA GESTIÓN PARA EL PAGO OPORTUNO DEL SOAT _x000a__x000a_3) REALIZAR LA CONTRATACIÓN PARA LA COMPRA DE PÓLIZAS DE LOS AUTOMOTORES_x000a__x000a_4) REALIZAR LA GESTIÓN PARA EL PAGO OPORTUNO DE IMPUESTOS VEHÍCULOS"/>
    <s v="5) REALIZAR LA CONTRATACIÓN PARA EL SERVICIO DE TRANSPORTE TERRESTRE DE IDA Y REGRESO PARA LOS ESTUDIANTES, FUNCIONARIOS, CONTRATISTAS DIRECTOS E INDIRECTOS QUE PRESTAN SERVICIO EN EL  INSTITUTO CARO Y CUERVO QUE TRABAJAN EN LA SEDE DE YERBABUENA."/>
    <m/>
    <n v="1"/>
    <n v="3"/>
    <n v="1"/>
    <m/>
    <n v="1"/>
    <n v="3"/>
    <m/>
    <m/>
    <s v="1. Correo electrónico de autorización de parqueadero en la Biblioteca Nacional, documentos remitidos_x000a_2. Orden de Compra No. 44521 por valor de $14.500.000"/>
    <s v="Verificar nube institucional en la carpeta Matriz y Evidencias plan de acción segundo trimestre 2020 Proceso de Infraestructura; la cual se compartió con _x000a_planeacion@caroycuervo.gov.co_x000a_carlos.reyes@caroycuervo.gov.co_x000a_rosario.barros@caroycuevo.gov.co_x000a__x000a__x000a_Evidencia archivos con nombre:_x000a_• Evidencia GESTIÓN PARA EL PAGO OPORTUNO DEL SOAT_x000a_• Evidencia COMPRA DE PÓLIZAS DE LOS AUTOMOTORES_x000a_• Evidencias GESTIÓN PARA EL PAGO OPORTUNO DE IMPUESTOS VEHÍCULOS_x000a__x000a_                              Leer comentario AO72"/>
    <s v="Esta actividad de: CONTRATACIÓN PARA EL SERVICIO DE TRANSPORTE TERRESTRE DE IDA Y REGRESO, no se ha realizado, se están ejecutando rutas pendientes por realizar del contrato actual, debido al no uso por el aislamiento obligatorio de la pandemia; el proceso de contratación se iniciara unavez se termien de utilizar  el servicio de rutas pendientes."/>
    <m/>
    <n v="2.6246719160104987E-3"/>
    <n v="5.2493438320209973E-3"/>
    <n v="7.874015748031496E-3"/>
    <n v="7.874015748031496E-3"/>
    <n v="2.6246719160104987E-3"/>
    <n v="2.6246719160104987E-3"/>
    <n v="5.2493438320209973E-3"/>
    <n v="6.2992125984251968E-3"/>
    <n v="6.2992125984251968E-3"/>
    <n v="1"/>
    <n v="1"/>
    <x v="11"/>
    <n v="0.8"/>
    <s v="SE IDENTIFICA QUE LAS DOS ACTIVIDADES FUERON CUMPLIDAS PARA SU OBJETIVO FINAL."/>
    <s v="NO SE EVIDENCIA AVANCE TOTAL NI MAYOR A UN 80% EN LA META PROYECTADA POR LO TANTO, SE SUGIERE TRAMITAR AJUSTE AL PLAN DE ACCIÓN"/>
    <s v="SE SUGIERE PRIORIZAR ESTA ACTIVIDAD EN EL ÚLTIMO TRIMESTERE"/>
    <m/>
  </r>
  <r>
    <s v="EVALUACIÓN_DE_RESULTADOS"/>
    <s v="SEGUIMIENTO Y EVALUACIÓN DEL DESEMPEÑO INSTITUCIONAL"/>
    <s v="5. FORTALECER LA GESTIÓN ADMINISTRATIVA INCORPORANDO NUEVAS Y MEJORES PRÁCTICAS QUE PERMITAN GENERAR EFICIENCIA EN EL DESARROLLO DE LAS FUNCIONES INSTITUCIONALES"/>
    <x v="0"/>
    <x v="11"/>
    <s v="PLAN DE GASTO PÚBLICO"/>
    <s v="NO APLICA"/>
    <s v="NO APLICA"/>
    <s v="LAS DOS SEDES"/>
    <s v="COORDINADOR(A) GRUPO RECURSOS FÍSICOS"/>
    <s v="NO APLICA"/>
    <s v="NO APLICA"/>
    <n v="70"/>
    <s v="NO"/>
    <s v="SI "/>
    <s v="ADECUACIÓN DE LAS INSTALACIONES DEL INSTITUTO CARO Y CUERVO"/>
    <x v="0"/>
    <x v="63"/>
    <s v="PARA CONTINUAR PRESTANDO LOS SERVICIOS Y LA ENTREGA DE LOS BIENES POR PARTE DEL INSTITUTO, SE REQUIERE REALIZAR LA ADECUACIÓN DE LAS INSTALACIONES EN LAS ÁREAS QUE SE REQUIERA DEL INSTITUTO CARO Y CUERVO "/>
    <n v="0"/>
    <s v="1) IMPLEMENTACIÓN PRIMERA FASE DEL PLAN DE SEÑALIZACIÓN DE LA SEDE BOGOTÁ_x000a_2) AUTOMATIZACIÓN DE PLANTA ELÉCTRICA_x000a_3) PRIMERA FASE DE IMPLEMENTACIÓN SISTEMA CONTRA INCENDIOS_x000a_4) INSTALACIÓN DE CIELO RASO EN ÁREA DE HEMEROTECA BIBLIOTECA SEDE YERBABUENA 400  M2_x000a_5) CONTRATACIÓN DE UN ARQUITECTO RESTAURADO_x000a_6)REALIZAR LA CONTRATACIÓN PARA EL MANTENIMIENTO DEL ASCENSOR"/>
    <d v="2020-01-02T00:00:00"/>
    <d v="2020-03-31T00:00:00"/>
    <x v="14"/>
    <x v="1"/>
    <n v="0"/>
    <s v="VER CELDA AB70"/>
    <s v="1) CONTRATACIÓN DE UN ARQUITECTO RESTAURADOR_x000a__x000a_2) REALIZAR LA CONTRATACIÓN PARA EL MANTENIMIENTO DEL ASCENSOR"/>
    <m/>
    <m/>
    <m/>
    <n v="2"/>
    <m/>
    <m/>
    <m/>
    <n v="2"/>
    <m/>
    <m/>
    <m/>
    <s v="1. ICC-PS-029-2020 Se encuentra en el área contractual._x000a_2.El contrato ICC-PS-096-2020,  reposa en el área contractual con póliza.                                  3.Informe de diseño_x000a_Presentación tipologías"/>
    <s v="Leer comentario celda AO73"/>
    <s v="NO REPORTA INFORMACIÓN"/>
    <s v="META CUMPLIDA"/>
    <n v="7.874015748031496E-3"/>
    <n v="7.874015748031496E-3"/>
    <n v="7.874015748031496E-3"/>
    <n v="7.874015748031496E-3"/>
    <n v="7.874015748031496E-3"/>
    <n v="7.874015748031496E-3"/>
    <n v="7.874015748031496E-3"/>
    <n v="7.874015748031496E-3"/>
    <n v="7.874015748031496E-3"/>
    <n v="1"/>
    <n v="1"/>
    <x v="0"/>
    <n v="1"/>
    <s v="SE DEBE PRIORIZAR PARA EL SEGUNDO TRIMESTRE LA CONTRATACIÓN DE LA SEÑALIZACIÓN EN EL ICC"/>
    <s v="NO SE EVIDENCIA AVANCE EN LA META PROYECTADA POR LO TANTO, SE SUGIERE TRAMITAR AJUSTE AL PLAN DE ACCIÓN"/>
    <s v="NO HAY ACTIVIDADES PROGRAMADAS PARA ESTE TRIMESTRE PERO SE IDENTIFICA QUE LA META ESTÁ CUMPLIDA"/>
    <m/>
  </r>
  <r>
    <s v="EVALUACIÓN_DE_RESULTADOS"/>
    <s v="SEGUIMIENTO Y EVALUACIÓN DEL DESEMPEÑO INSTITUCIONAL"/>
    <s v="5. FORTALECER LA GESTIÓN ADMINISTRATIVA INCORPORANDO NUEVAS Y MEJORES PRÁCTICAS QUE PERMITAN GENERAR EFICIENCIA EN EL DESARROLLO DE LAS FUNCIONES INSTITUCIONALES"/>
    <x v="0"/>
    <x v="11"/>
    <s v="PLAN DE GASTO PÚBLICO"/>
    <s v="NO APLICA"/>
    <s v="PLAN ESPECIAL DE MANEJO Y PROTECCIÓN - PEMP"/>
    <s v="HACIENDA YERBABUENA"/>
    <s v="COORDINADOR(A) GRUPO RECURSOS FÍSICOS"/>
    <s v="NO APLICA"/>
    <s v="NO APLICA"/>
    <n v="71"/>
    <s v="NO"/>
    <s v="NO"/>
    <s v="ADELANTAR ACCIONES PARA LA IMPLEMENTACIÓN  DEL PLAN ESPECIAL DE MANEJO Y PROTECCIÓN (PEMP)"/>
    <x v="0"/>
    <x v="64"/>
    <s v="VISIBILIZAR EL APORTE AMBIENTAL QUE REALIZA EL INSTITUTO CARO Y CUERVO EN EL MUNICIPIO DE CHÍA"/>
    <n v="1"/>
    <s v="EJECUCIÓN DEL CONVENIO INTERADMINISTRATIVO JARDÍN BOTÁNICO - INSTITUTO CARO Y CUERVO"/>
    <d v="2020-01-02T00:00:00"/>
    <d v="2020-09-30T00:00:00"/>
    <x v="14"/>
    <x v="1"/>
    <n v="0"/>
    <s v="VER CELDA AB70"/>
    <s v="1) EJECUCIÓN DEL CONVENIO INTERADMINISTRATIVO JARDÍN BOTÁNICO - INSTITUTO CARO Y CUERVO"/>
    <m/>
    <s v="2) SERVICIOS PROFESIONALES - URBANÍSTA SOPORTE PEMP"/>
    <m/>
    <n v="1"/>
    <m/>
    <n v="1"/>
    <m/>
    <n v="0.5"/>
    <m/>
    <m/>
    <m/>
    <s v="Presentación informe de avance mes de febrero."/>
    <s v="Leer comentario celda AO74"/>
    <s v="Esta contratación no se realizó para este corte, queda para el cuarto trimestre."/>
    <m/>
    <n v="3.937007874015748E-3"/>
    <n v="3.937007874015748E-3"/>
    <n v="7.874015748031496E-3"/>
    <n v="7.874015748031496E-3"/>
    <n v="3.937007874015748E-3"/>
    <n v="1.968503937007874E-3"/>
    <n v="1.968503937007874E-3"/>
    <n v="1.968503937007874E-3"/>
    <n v="1.968503937007874E-3"/>
    <n v="0.5"/>
    <n v="0.5"/>
    <x v="6"/>
    <n v="0.25"/>
    <s v="SE IDENTIFICA QUE LA ACTIVIDAD FUE CUMPLIDA SEGÚN LO ESTIPULADO"/>
    <s v="NO SE EVIDENCIA AVANCE EN LA META PROYECTADA POR LO TANTO, SE SUGIERE TRAMITAR AJUSTE AL PLAN DE ACCIÓN"/>
    <s v="SE SUGIERE PRIORIZAR ESTA ACTIVIDAD EN EL ÚLTIMO TRIMESTERE"/>
    <m/>
  </r>
  <r>
    <s v="EVALUACIÓN_DE_RESULTADOS"/>
    <s v="SEGUIMIENTO Y EVALUACIÓN DEL DESEMPEÑO INSTITUCIONAL"/>
    <s v="5. FORTALECER LA GESTIÓN ADMINISTRATIVA INCORPORANDO NUEVAS Y MEJORES PRÁCTICAS QUE PERMITAN GENERAR EFICIENCIA EN EL DESARROLLO DE LAS FUNCIONES INSTITUCIONALES"/>
    <x v="0"/>
    <x v="11"/>
    <s v="PLAN DE AUSTERIDAD Y GESTIÓN AMBIENTAL"/>
    <s v="NO APLICA"/>
    <s v="PLAN DE GESTIÓN AMBIENTAL"/>
    <s v="LAS DOS SEDES"/>
    <s v="COORDINADOR(A) GRUPO RECURSOS FÍSICOS"/>
    <s v="NO APLICA"/>
    <s v="NO APLICA"/>
    <n v="72"/>
    <s v="NO"/>
    <s v="SI "/>
    <s v="CUMPLIMIENTO DISPOSICIONES NORMATIVAS AMBIENTALES - PLAN INSTITUCIONAL DE GESTIÓN AMBIENTAL (PIGA)"/>
    <x v="29"/>
    <x v="65"/>
    <s v="CUMPLIR LA NORMATIVIDAD AMBIENTAL Y AL PLAN INSTITUCIONAL DE GESTIÓN AMBIENTAL"/>
    <n v="0"/>
    <s v="REALIZAR ACCIONES PARA CUMPLIR LA NORMATIVIDAD AMBIENTAL Y EL PLAN INSTITUCIONAL DE GESTIÓN AMBIENTAL_x000a_1) ELABORACIÓN DE PLAN DE USO Y AHORRO EFICIENTE DEL AGUA SEDE HACIENDA YERBBAUENA_x000a_2) CONTRATACIÓN Y SUPERVISIÓN DE EVALUACIÓN DEL VERTIMIENTO_x000a_4) CONSTRUCCIÓN DE SISTEMA DE TRATAMIENTO DE AGUAS RESIDUALES DOMÉSTICAS_x000a_5) CONSTRUCCIÓN DE PRIMERA FASE DE RECOLECCIÓN DE AGUAS LLUVIAS SEDE YERBABUENA_x000a_6) ESTABLECER REQUERIMIENTOS DE VIABILIDAD DE REUSO DE AGUA RESIDUAL TRATADA COLEGIO CALAZANS_x000a_7) CONTRATACIÓN DE DISEÑO DE SISTEMA DE RECOLECCIÓN DE AGUAS LLUVIAS - SEDE CASA CUERVO_x000a_8) CONTRATACIÓN Y SUPERVISIÓN DE DISPOSICIÓN DE RESIDUOS PELIGROSOS_x000a_9) IMPLEMENTACIÓN DE PLAN DE MANEJO DE RESIDUOS_x000a_10) FORMACIÓN DE LÍDERES AMBIENTALES ICC_x000a_11) COMUNICACIONES Y CAPACITACIONES EN SEPARACIÓN DE RESIDUOS SÓLIDOS_x000a_12) COMUNICACIONES EN USO ADECUADO DE PAPEL_x000a_13) BOLETINES AMBIENTALES_x000a_14) IMPLEMENTACIÓN PRIMERA FASE DE COMPRAS VERDES_x000a_15) MESAS DE TRABAJO PARA IDENTIFICACIÓN DE PRÁCTICAS SOSTENIBLES_x000a_16) SUPERVISIÓN DE CONVENIO DE RECICLAJE_x000a_17) CONTRATACIÓN DE UN INGENIERO AMBIENTAL_x000a_18) COMUNICACIONES Y SOCIALIZACIONES EN SEPARACIÓN DE RESIDUOS SÓLIDOS"/>
    <d v="2020-01-02T00:00:00"/>
    <d v="2020-12-31T00:00:00"/>
    <x v="14"/>
    <x v="1"/>
    <n v="0"/>
    <s v="VER CELDA AB70"/>
    <s v="1) ELABORACIÓN DE PLAN DE USO Y AHORRO EFICIENTE DEL AGUA SEDE HACIENDA YERBABUENA_x000a__x000a_2) COMUNICACIONES EN USO ADECUADO DE PAPEL_x000a__x000a_3) BOLETINES AMBIENTALES_x000a__x000a_4) MESAS DE TRABAJO PARA IDENTIFICACIÓN DE PRÁCTICAS SOSTENIBLES_x000a__x000a_5) CONTRATACIÓN DE UN INGENIERO AMBIENTAL_x000a__x000a_6) COMUNICACIONES Y SOCIALIZACIONES EN SEPARACIÓN DE RESIDUOS SÓLIDOS"/>
    <s v="7) COMUNICACIONES EN USO ADECUADO DE PAPEL_x000a__x000a_8) MESAS DE TRABAJO PARA IDENTIFICACIÓN DE PRÁCTICAS SOSTENIBLES"/>
    <s v="9) ESTABLECER REQUERIMIENTOS DE VIABILIDAD DE REUSO DE AGUA RESIDUAL TRATADA COLEGIO CALAZANS_x000a__x000a_10) COMUNICACIONES Y SENSIBILIZACIONES EN SEPARACIÓN DE RESIDUOS SÓLIDOS_x000a__x000a_11) COMUNICACIONES EN USO ADECUADO DE PAPEL_x000a__x000a_12) MESAS DE TRABAJO PARA IDENTIFICACIÓN DE PRÁCTICAS SOSTENIBLES_x000a__x000a_13) PARTICIPACIÓN EN PROGRAMA DE GESTIÓN AMBIENTAL &quot;ACERCAR&quot; DE LA SECRETARÍA DISTRITAL DE AMBIENTE EN TERCER Y CUARTO TRIMESTRE_x000a__x000a_14) ELABORACIÓN DE GUÍA DE COMPRAS VERDES Y SOCIALIZACIÓN PARA COMENTARIOS"/>
    <s v="15) COMUNICACIONES EN USO ADECUADO DE PAPEL_x000a__x000a_16) BOLETINES AMBIENTALES_x000a__x000a_17) MESAS DE TRABAJO PARA IDENTIFICACIÓN DE PRÁCTICAS SOSTENIBLES_x000a__x000a_18) PARTICIPACIÓN EN PROGRAMA DE GESTIÓN AMBIENTAL &quot;ACERCAR&quot; DE LA SECRETARÍA DISTRITAL DE AMBIENTE EN TERCER Y CUARTO TRIMESTRE_x000a__x000a_19) CÁLCULO DE  HUELLA DE CARBÓN EN EL CUARTO TRIMESTRE"/>
    <n v="6"/>
    <n v="2"/>
    <n v="6"/>
    <n v="5"/>
    <n v="6"/>
    <n v="2"/>
    <n v="6"/>
    <m/>
    <s v="1. Correo electrónico con fecha 27 de marzo de DAFP frente a la metodología de levantamiento de cargas docente."/>
    <s v="Verificar nube institucional en la carpeta Matriz y Evidencias plan de acción segundo trimestre 2020 Proceso de Infraestructura; la cual se compartió con _x000a_planeacion@caroycuervo.gov.co_x000a_carlos.reyes@caroycuervo.gov.co_x000a_rosario.barros@caroycuevo.gov.co_x000a__x000a_Evidencia archivos con nombre:_x000a_Evidencia FORMACIÓN DE LÍDERES AMBIENTALES ICC _x000a_Evidencia COMUNICACIONES EN USO ADECUADO DE PAPEL _x000a_Evidencia MESAS DE TRABAJO PARA IDENTIFICACIÓN DE PRÁCTICAS SOSTENIBLES_x000a__x000a_                           Leer comentario celda AO75_x000a_"/>
    <s v="Evidencia No 3: Establecer requerimientos de viabilidad de reuso de agua residual tratada Colegio Calazans._x000a_Evidencia No. 4: Comunicaciones y Sensibilizaciones en separación de Residuos Sólidos._x000a_Evidencia No.5: Comunicación en uso adecuado de papel._x000a_Evidencia No.6: Mesas de Trabajo para identificación de prácticas sostenibles._x000a_Evidencia No.7: Participación en programa de Gestión Ambiental &quot;Acercar&quot; de la secretaría distrital de Ambiente en tercer y cuarto trimestre._x000a_Evidencia No. 8: Elaboración de guía de compras verdes y socialización para comentarios"/>
    <m/>
    <n v="1.968503937007874E-3"/>
    <n v="3.937007874015748E-3"/>
    <n v="5.905511811023622E-3"/>
    <n v="7.874015748031496E-3"/>
    <n v="1.968503937007874E-3"/>
    <n v="1.968503937007874E-3"/>
    <n v="3.937007874015748E-3"/>
    <n v="5.905511811023622E-3"/>
    <n v="5.8019063406547864E-3"/>
    <n v="1"/>
    <n v="1"/>
    <x v="0"/>
    <n v="0.73684210526315785"/>
    <s v="NO SE EVIDENCIA AVANCE NI REPORTE DE LA META PROYECTADA POR LO TANTO SE SUGIERE REVISAR Y TRAMITAR AJUSTE AL PLAN DE ACCIÓN"/>
    <s v="NO SE EVIDENCIA AVANCE TOTAL NI MAYOR A UN 80% EN LA META PROYECTADA POR LO TANTO, SE SUGIERE TRAMITAR AJUSTE AL PLAN DE ACCIÓN"/>
    <s v="NO HAY OBSERVACIONES"/>
    <m/>
  </r>
  <r>
    <s v="ACTIVIDADES_MISIONALES"/>
    <s v="ACTIVIDADES MISIONALES"/>
    <s v="3. POSICIONAR LAS LÍNEAS DE INVESTIGACIÓN, FORTALECIENDO NEXOS CON LAS MAESTRÍAS Y LAS ACTIVIDADES DE APROPIACIÓN SOCIAL DEL CONOCIMIENTO Y LA COMUNIDAD ACADÉMICA NACIONAL E INTERNACIONAL."/>
    <x v="1"/>
    <x v="12"/>
    <s v="PLANES MISIONALES"/>
    <s v="NO APLICA"/>
    <s v="NO APLICA"/>
    <s v="LAS DOS SEDES"/>
    <s v="COORDINADOR(A) DEL GRUPO DE INVESTIGACIONES "/>
    <s v="NO APLICA"/>
    <s v="NO APLICA"/>
    <n v="73"/>
    <s v="NO"/>
    <s v="NO"/>
    <s v="INVESTIGACIÓN"/>
    <x v="30"/>
    <x v="66"/>
    <s v="DURANTE ESTA META SE DESARROLLÓ LOS PROYECTOS DE INVESTIGACIÓN APROBADOS. "/>
    <s v="29  PROYECTOS EN DESARROLLO EN 2019"/>
    <s v="PROYECTOS APROBADOS PARA 2020 EN EL COMITÉ DE INVESTIGACIÓN 2019._x000a_SEGUIMIENTOS TRIMESTRALES DE LOS PROYECTOS APROBADOS._x000a_"/>
    <d v="2020-01-25T00:00:00"/>
    <d v="2020-12-31T00:00:00"/>
    <x v="15"/>
    <x v="1"/>
    <n v="75507596"/>
    <n v="1423241263"/>
    <s v="INFORME CONSOLIDADO DE AVANCE TRIMESTRAL DE INVESTIGACIÓN "/>
    <s v="INFORME CONSOLIDADO DE AVANCE TRIMESTRAL DE INVESTIGACIÓN "/>
    <s v="INFORME CONSOLIDADO DE AVANCE TRIMESTRAL DE INVESTIGACIÓN "/>
    <s v="INFORME CONSOLIDADO DE AVANCE TRIMESTRAL DE INVESTIGACIÓN "/>
    <n v="1"/>
    <n v="1"/>
    <n v="1"/>
    <n v="1"/>
    <n v="1"/>
    <n v="1"/>
    <n v="1"/>
    <m/>
    <s v="Se anexa informe trimestral"/>
    <s v="https://angelcuervo.caroycuervo.gov.co/cloud/apps/files/?dir=/INFORMES%20TRIMESTRALES%20JUNIO%202020&amp;fileid=1280452_x000a__x000a_INFORME DE SEGUIMIENTO TRIMESTRAL"/>
    <s v="En este enlace se encuentran en la nube institucional los informes trimestrales de investigación en formato PDF y Excel: _x000a__x000a_https://angelcuervo.caroycuervo.gov.co/cloud/f/1353697"/>
    <m/>
    <n v="1.968503937007874E-3"/>
    <n v="3.937007874015748E-3"/>
    <n v="5.905511811023622E-3"/>
    <n v="7.874015748031496E-3"/>
    <n v="1.968503937007874E-3"/>
    <n v="1.968503937007874E-3"/>
    <n v="3.937007874015748E-3"/>
    <n v="5.905511811023622E-3"/>
    <n v="5.905511811023622E-3"/>
    <n v="1"/>
    <n v="1"/>
    <x v="0"/>
    <n v="0.75"/>
    <s v="NO HAY OBSERVACIONES"/>
    <s v="NO HAY OBSERVACIONES"/>
    <s v="NO HAY OBSERVACIONES"/>
    <m/>
  </r>
  <r>
    <s v="ACTIVIDADES_MISIONALES"/>
    <s v="ACTIVIDADES MISIONALES"/>
    <s v="3. POSICIONAR LAS LÍNEAS DE INVESTIGACIÓN, FORTALECIENDO NEXOS CON LAS MAESTRÍAS Y LAS ACTIVIDADES DE APROPIACIÓN SOCIAL DEL CONOCIMIENTO Y LA COMUNIDAD ACADÉMICA NACIONAL E INTERNACIONAL."/>
    <x v="1"/>
    <x v="12"/>
    <s v="PLANES MISIONALES"/>
    <s v="NO APLICA"/>
    <s v="NO APLICA"/>
    <s v="CASA CUERVO URISARRI"/>
    <s v="COORDINADOR(A) DEL GRUPO DE INVESTIGACIONES "/>
    <s v="NO APLICA"/>
    <s v="NO APLICA"/>
    <n v="74"/>
    <s v="NO"/>
    <s v="NO"/>
    <s v="GESTIÓN  DE LA INVESTIGACIÓN"/>
    <x v="0"/>
    <x v="67"/>
    <s v="DECIR PORQUE ES IMPORTANTE HACER ESO DESDE PUNTO DE VISTA LEGAL  DESDE COLCIENCIAS "/>
    <s v="POLÍTICA  DE INVESTIGACIÓN _x000a_PROCEDIMIENTO DE INVESTIGACIÓN  (EN PROCESO DE ACTUALIZACIÓN)"/>
    <s v="CAMBIAR LA CONFORMACIÓN DEL COMITÉ DE INVESTIGACIÓN, DE ACUERDO A LAS OBSERVACIONES DE CONTROL INTERNO._x000a_LLEVAR A CABO REUNIONES DEL COMITÉ DE ÉTICA PARA ESTABLECER DIRECTRICES ÉTICAS PARA LA INVESTIGACIÓN Y LAS ACTIVIDADES DE APROPIACIÓN SOCIAL DEL CONOCIMIENTO Y DEL PATRIMONIO._x000a_PROPONER BORRADOR DEL REGLAMENTO DE INVESTIGADORES A COMITÉ DE INVESTIGACIÓN PARA APROBACIÓN._x000a_"/>
    <d v="2020-03-30T00:00:00"/>
    <d v="2020-12-15T00:00:00"/>
    <x v="16"/>
    <x v="1"/>
    <n v="0"/>
    <s v="VER CELDA AB76"/>
    <m/>
    <s v="_x000a_SOCIALIZACIÓN EN EL COMITÉ DE INVESTIGACIÓN DE LA NECESIDAD DE CREACIÓN DE UN CUERPO COLEGIADO QUE TOME DECISIONES RELACIONADAS  CON LA ÉTICA DE LA INVESTIGACIÓN DEL ICC (ACTA DEL COMITÉ)_x000a_"/>
    <s v="PRIMERA VERSIÓN DE LA ESTRUCTURA, FUNCIONES Y DEMÁS ASPECTOS GENERALES DEL CUERPO COLEGIADO QUE TOME DECISIONES RELACIONADAS  CON LA ÉTICA DE LA INVESTIGACIÓN DEL ICC _x000a_PRIMERA VERSIÓN DEL REGLAMENTO DE INVESTIGADORES PRESENTADA AL COMITÉ DE INVESTIGACIÓN (ACTA DEL COMITÉ)"/>
    <s v="VERSIÓN APROBADA FINAL POR EL COMITÉ DE INVESTIGACIÓN DEL REGLAMENTO DE INVESTIGADORES _x000a_VERSIÓN APROBADA FINAL DE LA ESTRUCTURA, FUNCIONES Y DEMÁS ASPECTOS GENERALES DEL CUERPO COLEGIADO QUE TOME DECISIONES RELACIONADAS  CON LA ÉTICA DE LA INVESTIGACIÓN DEL ICC  (OCTUBRE)"/>
    <n v="1"/>
    <n v="1"/>
    <n v="2"/>
    <n v="1"/>
    <m/>
    <m/>
    <m/>
    <m/>
    <s v="NO REPORTO "/>
    <s v="Resolución No 109  de Junio 18 de 2020 de conformación funciones y demás aspectos del comité de ética. Se ha avanzado en un primer orden del día para la primera reunión del comité de ética de investigación, posterior a la firma de la resolución del comité de ética. Se envió un correo a los investigadores con el orden del día de la primera reunión y se solicitó el apoyo de los investigadores para aportes sobre aspectos a tener en cuenta para evaluar los aspectos éticos de los proyectos de investigación_x000a_La socialización prevista con el comité de investigación no se realizó porque el comité de investigación no se ha reunido. Sin embargo la información sobre la creación del comité de ética se informó a los investigadores a través de correo electrónico el viernes 26 de Junio de 2020 y allí se adjunto la resolución de creación del comité de ética. "/>
    <s v="No se ha avanzado sobre la primera versión de un reglamento para investigadores."/>
    <m/>
    <n v="0"/>
    <n v="2.6246719160104987E-3"/>
    <n v="5.2493438320209973E-3"/>
    <n v="7.874015748031496E-3"/>
    <n v="2.6246719160104987E-3"/>
    <n v="0"/>
    <n v="0"/>
    <n v="0"/>
    <n v="0"/>
    <s v=""/>
    <n v="0"/>
    <x v="7"/>
    <n v="0"/>
    <s v="NO SE EVIDENCIA AVANCE EN LAS ACTIVIDADES PLANEADAS PARA EL TRIMESTRE, POR LO TANTO SE SUGIERE TRAMITAR AJUSTE AL PLAN DE ACCIÓN"/>
    <s v="SE EVIDENCIA AVANCE EN LAS ACTIVIDADES PARA DAR CUMPLIMIENTO A LA META PERO DEBIDO A LA PROGRAMACIÓN INICIAL NO SE CUMPLE CON LA VERSIÓN PREAPROBADA DEL COMITÉ DE INVESTIGACIÓN. EL AJUSTE AL PLAN DE ACCIÓN FUE REVISADO Y SE ENVIARÁ A APROBACIÓN DE LA DIRECCIÓN GENERAL"/>
    <s v="SE EVIDENCIA UN POSIBLE INCUMPLIMIENTO EN LA META PROYECTADA POR LO TANTO SE SUGIERE REVISAR Y EN CASO DE CONSIDERARLO PERTINENTE, PRIORIZAR LA META PARA LA VIGENCIA 2021"/>
    <m/>
  </r>
  <r>
    <s v="ACTIVIDADES_MISIONALES"/>
    <s v="ACTIVIDADES MISIONALES"/>
    <s v="5. FORTALECER LA GESTIÓN ADMINISTRATIVA INCORPORANDO NUEVAS Y MEJORES PRÁCTICAS QUE PERMITAN GENERAR EFICIENCIA EN EL DESARROLLO DE LAS FUNCIONES INSTITUCIONALES"/>
    <x v="1"/>
    <x v="12"/>
    <s v="PLANES MISIONALES"/>
    <s v="NO APLICA"/>
    <s v="NO APLICA"/>
    <s v="CASA CUERVO URISARRI"/>
    <s v="COORDINADOR(A) DEL GRUPO DE INVESTIGACIONES "/>
    <s v="NO APLICA"/>
    <s v="NO APLICA"/>
    <n v="75"/>
    <s v="NO"/>
    <s v="NO"/>
    <s v="GESTIÓN DEL CONOCIMIENTO"/>
    <x v="1"/>
    <x v="68"/>
    <s v="ESTA POLÍTICA ES NECESARIA PARA ACREDITACIÓN INSTITUCIONAL (MEN), ACREDITACIONES FUTURAS ANTE COLCIENCIAS/MINCTEI, Y MIPG"/>
    <s v="DOCUMENTO DE DIAGNÓSTICO_x000a_PROPUESTA DE POLÍTICA DE GESTIÓN DE CONOCIMIENTO PARA SER APROBADA POR RESPECTIVOS COMITÉS"/>
    <s v="ENCUESTAS PERSONALES A MIEMBROS DE DISTINTOS GRUPOS. SESIONES CONJUNTAS DE IDENTIFICACIÓN DE PROBLEMAS Y PRIORIZACIÓN DE PROPBLEMAS PARA ENFRENTAR EN LA POLÍTICA, DETERMINACIÓN DE LÍNEAS ESTRATÉGICAS, TÁCTICAS Y OPERATIVAS."/>
    <d v="2020-03-30T00:00:00"/>
    <d v="2020-12-15T00:00:00"/>
    <x v="16"/>
    <x v="1"/>
    <n v="0"/>
    <s v="VER CELDA AB76"/>
    <m/>
    <s v="ENCUESTAS LLENADAS POR CADA COORDINADOR DE GRUPO._x000a__x000a_EVIDENCIAS DE REUNIÓN DE IDENTIFICACIÓN DE PROBLEMAS Y PRIORIZACIÓN"/>
    <s v=" ELABORACIÓN DE LÍNEAS ESTRATÉGICAS, TÁCTICAS Y OPERATIVAS_x000a__x000a_CONFIRMACIÓN POR COORDINADORES Y DIRECTIVOS DE ESAS LÍNEAS Y NIVELES"/>
    <s v="ENTREGA A COMITÉ DEL DOCUMENTO DE POLÍTICA PARA QUE SEA APROBADO."/>
    <m/>
    <n v="2"/>
    <n v="2"/>
    <n v="1"/>
    <m/>
    <n v="1"/>
    <m/>
    <m/>
    <s v="NO REPORTÓ"/>
    <s v="Se elaboró en Forms y se distribuyó a través de comunicación interna una encuesta para todo el ICC sobre gestión del conocimiento con el fin de hacer un diagnóstico sobre gestión de conocimiento en el ICC. Esta encuesta estuvo disponible hasta el 14 de junio de 2020._x000a_Están pendientes de realizar las reuniones con coordinadores de equipo para recibir sus aportes  sobre gestión del conocimiento."/>
    <s v="No se ha avanzado sobre las líneas estratégicas debido a que aún falta sostener una reunión con la directora de la entidad que no se he realizado. Una vez se realice se podrán tener las líneas estratégicas y ser validadas por los líderes de área y proceso de la entidad"/>
    <m/>
    <n v="0"/>
    <n v="2.6246719160104987E-3"/>
    <n v="5.2493438320209973E-3"/>
    <n v="7.874015748031496E-3"/>
    <n v="2.6246719160104987E-3"/>
    <n v="0"/>
    <n v="1.3123359580052493E-3"/>
    <n v="1.3123359580052493E-3"/>
    <n v="1.5748031496062992E-3"/>
    <s v=""/>
    <n v="0.5"/>
    <x v="6"/>
    <n v="0.2"/>
    <s v="NO SE EVIDENCIA AVANCE EN LAS ACTIVIDADES PLANEADAS PARA EL TRIMESTRE, POR LO TANTO SE SUGIERE TRAMITAR AJUSTE AL PLAN DE ACCIÓN"/>
    <s v="SE EVIDENCIA AVANCE EN LAS ACTIVIDADES PARA DAR CUMPLIMIENTO A LA META PERO DEBIDO A LA PROGRAMACIÓN INICIAL NO SE CUMPLE CON LA ELABORACIÓN DE LAS LÍNEAS. EL AJUSTE AL PLAN DE ACCIÓN FUE REVISADO Y SE ENVIARÁ A APROBACIÓN DE LA DIRECCIÓN GENERAL"/>
    <s v="SE EVIDENCIA UN POSIBLE INCUMPLIMIENTO EN LA META PROYECTADA POR LO TANTO SE SUGIERE REVISAR Y EN CASO DE CONSIDERARLO PERTINENTE, PRIORIZAR LA META PARA LA VIGENCIA 2021"/>
    <m/>
  </r>
  <r>
    <s v="DIRECCIONAMIENTO_ESTRATÉGICO_Y_PLANEACIÓN"/>
    <s v="DIRECCIONAMIENTO Y PLANEACIÓN"/>
    <s v="5. FORTALECER LA GESTIÓN ADMINISTRATIVA INCORPORANDO NUEVAS Y MEJORES PRÁCTICAS QUE PERMITAN GENERAR EFICIENCIA EN EL DESARROLLO DE LAS FUNCIONES INSTITUCIONALES"/>
    <x v="2"/>
    <x v="13"/>
    <s v="PLANES MISIONALES"/>
    <s v="NO APLICA"/>
    <s v="PLAN IMPLEMENTACIÓN MODELO DE AUTOEVALUACIÓN"/>
    <s v="LAS DOS SEDES"/>
    <s v="COORDINADOR(A) GRUPO DE PLANEACIÓN"/>
    <s v="NO APLICA"/>
    <s v="NO APLICA"/>
    <n v="76"/>
    <s v="NO"/>
    <s v="NO"/>
    <s v="PLANES DE MEJORA"/>
    <x v="8"/>
    <x v="69"/>
    <s v="LA META PROPUESTA BUSCA IMPLEMENTAR LOS ELEMENTOS QUE CONFORMAN LA POLÍTICA DE SERVICIO AL CIUDADANO PARA GARANTIZAR EL ACCESO DE LOS CIUDADANOS Y A LOS FUNCIONARIOS DE LA ENTIDAD, CONOCIENDO EL AVANCE DE LOS PLANES DE MEJORAMIENTO QUE SE PROPONEN EN LA ENTIDAD."/>
    <s v="PLANES DE MEJORAMIENTO INSCRITOS 2019"/>
    <s v="1. SOLICITAR REPORTE FRENTE A LOS PLANES DE MEJORAMIENTOS INSCRITOS _x000a_2. CONSOLIDAR LOS REPORTES REMITIDOS POR LOS RESPONSABLES_x000a_3. ELABORAR REPORTE DE MONITOREO"/>
    <d v="2020-01-15T00:00:00"/>
    <d v="2020-12-31T00:00:00"/>
    <x v="0"/>
    <x v="1"/>
    <n v="0"/>
    <n v="0"/>
    <m/>
    <s v="REPORTE DE MONITOREO A LOS PLANES DE MEJORAMIENTO - PRIMER TRIMESTRE"/>
    <s v="REPORTE DE MONITOREO A LOS PLANES DE MEJORAMIENTO - SEGUNDO TRIMESTRE"/>
    <s v="REPORTE DE MONITOREO A LOS PLANES DE MEJORAMIENTO - CUARTO TRIMESTRE"/>
    <m/>
    <n v="1"/>
    <n v="1"/>
    <n v="1"/>
    <m/>
    <n v="1"/>
    <n v="1"/>
    <m/>
    <s v="NO APLICA"/>
    <s v="En este momento no hay planes de mejoramiento inscritos para la vigencia 2020 en el Grupo de planeación, se han traído acciones de los Planes de Mejoramiento registrados en 2019 como prioritarias en el Plan de Acción de 2020._x000a__x000a_Se anexa como evidencia documento Excel filtrado con los planes de mejora 2019 inscritos y el link de la publicación del monitoreo https://www.caroycuervo.gov.co/Transparencia/64-metas-objetivos-e-indicadores-de-gestion-yo-desempeno#1"/>
    <s v="Se inscribieron planes de mejormaniento el 25 de agosto de 2020, por lo cual no es procedente realizar  el monitoreo teniendo en cuenta el horizonte de implementación y la fecha de aprobación. _x000a__x000a_Se anexa como evidencia documento Excel filtrado con los planes de mejora 2019 inscritos y el link de la publicación del monitoreo https://www.caroycuervo.gov.co/Transparencia/64-metas-objetivos-e-indicadores-de-gestion-yo-desempeno#1"/>
    <m/>
    <n v="0"/>
    <n v="2.6246719160104987E-3"/>
    <n v="5.2493438320209973E-3"/>
    <n v="7.874015748031496E-3"/>
    <n v="2.6246719160104987E-3"/>
    <n v="0"/>
    <n v="2.6246719160104987E-3"/>
    <n v="5.2493438320209973E-3"/>
    <n v="5.2493438320209973E-3"/>
    <s v=""/>
    <n v="1"/>
    <x v="0"/>
    <n v="0.66666666666666663"/>
    <s v="NO APLICA PARA ESTE TRIMESTRE"/>
    <s v="NO HAY OBSERVACIONES"/>
    <s v="NO HAY OBSERVACIONES"/>
    <m/>
  </r>
  <r>
    <s v="DIRECCIONAMIENTO_ESTRATÉGICO_Y_PLANEACIÓN"/>
    <s v="PLANEACIÓN INSTITUCIONAL"/>
    <s v="5. FORTALECER LA GESTIÓN ADMINISTRATIVA INCORPORANDO NUEVAS Y MEJORES PRÁCTICAS QUE PERMITAN GENERAR EFICIENCIA EN EL DESARROLLO DE LAS FUNCIONES INSTITUCIONALES"/>
    <x v="3"/>
    <x v="14"/>
    <s v="PLAN ANTICORRUPCIÓN Y DE ATENCIÓN AL CIUDADANO"/>
    <s v="NO APLICA"/>
    <s v="NO APLICA"/>
    <s v="LAS DOS SEDES"/>
    <s v="SUBDIRECTOR(A) ADMINISTRATIVA Y FINANCIERA"/>
    <s v="PAAC - COMPONENTE 1: GESTIÓN DEL RIESGO DE CORRUPCIÓN - MAPA DE RIESGOS DE CORRUPCIÓN"/>
    <s v="1.1 POLÍTICA DE ADMINISTRACIÓN DE RIESGOS"/>
    <n v="78"/>
    <s v="NO"/>
    <s v="NO"/>
    <s v="PLAN ANTICORRUPCIÓN, ATENCIÓN Y PARTICIPACIÓN CIUDADANA"/>
    <x v="0"/>
    <x v="70"/>
    <s v="MOTIVACIÓN CONSTANTE  A LOS SERVIDORES Y COLABORADORES DE LA GESTIÓN DEL RIESGO INSTITUCIONAL Y POSIBILITAR EL DESPLIEGUE DE LA METODOLOGÍA ACTUALIZADA"/>
    <s v="NO APLICA"/>
    <s v="ACCIÓN 1. DISEÑO DE LAS PIEZAS PARA DOS (2) COMUNICACIONES INTERNAS_x000a_ACCIÓN 2. ENVIO DE LAS PIEZAS DE COMUNICACIÓN INTERNA VALIDADAS A LOS SERVIDORES PÚBLICOS DEL ICC"/>
    <d v="2020-01-15T00:00:00"/>
    <d v="2020-09-30T00:00:00"/>
    <x v="0"/>
    <x v="5"/>
    <n v="0"/>
    <n v="96516900"/>
    <s v="DISEÑO DE LAS PIEZAS PARA DOS (2) COMUNICACIONES INTERNAS"/>
    <s v="AJUSTES SI SE REQUIERE"/>
    <s v="ENVÍO DE LAS PIEZAS DE COMUNICACIÓN INTERNA VALIDADAS A LOS SERVIDORES PÚBLICOS DEL ICC"/>
    <m/>
    <n v="2"/>
    <n v="1"/>
    <n v="1"/>
    <m/>
    <n v="1"/>
    <n v="1"/>
    <m/>
    <m/>
    <s v="Correos electrónicos del 30 y 31 de marzo de 2020 "/>
    <s v="NO SE REQUIRIÓ REALIZAR AJUSTES A LA POLÍTICA DE ADMINISTRACIÓN DEL RIESGO Y POR CONSIGUIENTE NO SE PRESENTAN EVIDENCIAS."/>
    <s v="Actualmente la entidad se encuentra actualizando la matriz de riesgos, en consecuencia se tendra en cuenta este proceso para cuando se cuente con la matriz de riesgos actualizada se procedera a realizar el proceso de socialización."/>
    <m/>
    <n v="2.6246719160104987E-3"/>
    <n v="5.2493438320209973E-3"/>
    <n v="7.874015748031496E-3"/>
    <n v="7.874015748031496E-3"/>
    <n v="2.6246719160104987E-3"/>
    <n v="1.3123359580052493E-3"/>
    <n v="3.4995625546806646E-3"/>
    <n v="3.937007874015748E-3"/>
    <n v="3.937007874015748E-3"/>
    <n v="0.5"/>
    <n v="0.66666666666666663"/>
    <x v="9"/>
    <n v="0.5"/>
    <s v="SE DEBE PRIORIZAR EL CUMPLIMIENTO DE LAS ACTIVIDADES PLANEADAS EN EL SEGUNDO TRIMESTRE DE LA VIGENCIA"/>
    <s v="NO HAY OBSERVACIONES_x000a__x000a_SI BIEN NO SE AJUSTÓ LA POLÍTICA SÍ SE PUBLICÓ LA RESOLUCIÓN NÚMERO 117 DE 2020, LA CUAL AMPLIA EL PLAZO PARA EL DESPLIEGUE DE LA METODOLOGÍA DE ADMINISTRACIÓN DE RIESGOS EN EL ICC"/>
    <s v="SE EVIDENCIA UN POSIBLE INCUMPLIMIENTO EN LA META PROYECTADA POR LO TANTO SE SUGIERE REVISAR Y EN CASO DE CONSIDERARLO PERTINENTE, PRIORIZAR LA META PARA LA VIGENCIA 2021"/>
    <m/>
  </r>
  <r>
    <s v="GESTIÓN_DEL_CONOCIMIENTO_Y_LA_INNOVACIÓN"/>
    <s v="GESTIÓN DEL CONOCIMIENTO Y LA INNOVACIÓN"/>
    <s v="5. FORTALECER LA GESTIÓN ADMINISTRATIVA INCORPORANDO NUEVAS Y MEJORES PRÁCTICAS QUE PERMITAN GENERAR EFICIENCIA EN EL DESARROLLO DE LAS FUNCIONES INSTITUCIONALES"/>
    <x v="3"/>
    <x v="14"/>
    <s v="PLAN ANTICORRUPCIÓN Y DE ATENCIÓN AL CIUDADANO"/>
    <s v="NO APLICA"/>
    <s v="NO APLICA"/>
    <s v="LAS DOS SEDES"/>
    <s v="COORDINADOR(A) GRUPO DE PLANEACIÓN"/>
    <s v="PAAC - COMPONENTE 1: GESTIÓN DEL RIESGO DE CORRUPCIÓN - MAPA DE RIESGOS DE CORRUPCIÓN"/>
    <s v="1.1 POLÍTICA DE ADMINISTRACIÓN DE RIESGOS"/>
    <n v="79"/>
    <s v="NO"/>
    <s v="NO"/>
    <s v="PLAN ANTICORRUPCIÓN, ATENCIÓN Y PARTICIPACIÓN CIUDADANA"/>
    <x v="7"/>
    <x v="71"/>
    <s v="MOTIVACIÓN CONSTANTE  A LOS SERVIDORES Y COLABORADORES DE LA GESTIÓN DEL RIESGO INSTITUCIONAL  Y LOS LINEAMIENTOS SOBRE CORRUPCIÓN  "/>
    <s v="NO APLICA"/>
    <s v="1. DOS SOCIALIZACIONES AL EQUIPO MIPG SOBRE LA POLÍTICA, METODOLOGÍA Y HERRAMIENTAS PARA LA ADMINISTRACIÓN DE RIESGOS Y LOS LINEAMIENTOS SOBRE CORRUPCIÓN_x000a_2. DOS TALLERES AL EQUIPO MIPG SOBRE LA POLÍTICA, METODOLOGÍA Y HERRAMIENTAS PARA LA ADMINISTRACIÓN DE RIESGOS Y LOS LINEAMIENTOS SOBRE CORRUPCIÓN"/>
    <d v="2020-01-15T00:00:00"/>
    <d v="2020-12-23T00:00:00"/>
    <x v="17"/>
    <x v="1"/>
    <n v="0"/>
    <s v="VER CELDA B81"/>
    <s v="UNA SOCIALIZACIÓN AL EQUIPO MIPG SOBRE LA POLÍTICA, METODOLOGÍA Y HERRAMIENTAS PARA LA ADMINISTRACIÓN DE RIESGOS Y LOS LINEAMIENTOS SOBRE CORRUPCIÓN"/>
    <m/>
    <s v="UNA SOCIALIZACIÓN AL EQUIPO MIPG SOBRE LA POLÍTICA, METODOLOGÍA Y HERRAMIENTAS PARA LA ADMINISTRACIÓN DE RIESGOS Y LOS LINEAMIENTOS SOBRE CORRUPCIÓN"/>
    <s v="DOS TALLERES AL EQUIPO MIPG SOBRE LA POLÍTICA, METODOLOGÍA Y HERRAMIENTAS PARA LA ADMINISTRACIÓN DE RIESGOS Y LOS LINEAMIENTOS SOBRE CORRUPCIÓN"/>
    <n v="1"/>
    <m/>
    <n v="1"/>
    <n v="2"/>
    <n v="0.5"/>
    <m/>
    <n v="1"/>
    <m/>
    <s v="Citación a la Reunión No.1 equipo MIPG 2020 (25-02-2020)_x000a__x000a_Listado de asistencia a eventos (25-02-2020)_x000a__x000a_Presentación PowerPoint (25-02-2020)"/>
    <s v="CARPETA META 79_x000a_Reuniones que se realizan para darle gestión al tema:_x000a_*Resolución de dudas e interpretación de la matriz de riesgos 07_04_2020_x000a_*Avances gestión de riesgos 17_04_2020_x000a_*Gestión de riesgos y propuesta mapa de procesos ICC 21_04-2020_x000a_*Reunión: Despliegue administración de riesgos 16-06-2020_x000a_"/>
    <s v="Para la implementación de la política de riesgos se identificó la necesidad de realizar talleres para la implementacionm ede la meto_x000a_Se realizaron 12 talleres para el despliegue de la metodología de la administración de riesgos, link repositorio virtual de los registros y las evidencias: https://caroycuervo-my.sharepoint.com/personal/heilin_guarnizo_caroycuervo_gov_co/_layouts/15/onedrive.aspx?id=%2Fpersonal%2Fheilin%5Fguarnizo%5Fcaroycuervo%5Fgov%5Fco%2FDocuments%2FRiesgos&amp;ct=1602106205522&amp;or=OWA-NT&amp;cid=8ca0dc44-90e4-6927-279e-87b4c4a5d912&amp;originalPath=aHR0cHM6Ly9jYXJveWN1ZXJ2by1teS5zaGFyZXBvaW50LmNvbS86ZjovZy9wZXJzb25hbC9oZWlsaW5fZ3Vhcm5pem9fY2Fyb3ljdWVydm9fZ292X2NvL0VtOXljZ3NpOVU5UHZnNWw0VUpka01vQjJuSzNRN3RTcTNMbERrLUxTX096NkE_cnRpbWU9bzdNbEp3aHIyRWc"/>
    <m/>
    <n v="2.6246719160104987E-3"/>
    <n v="2.6246719160104987E-3"/>
    <n v="5.2493438320209973E-3"/>
    <n v="7.874015748031496E-3"/>
    <n v="2.6246719160104987E-3"/>
    <n v="1.3123359580052493E-3"/>
    <n v="1.3123359580052493E-3"/>
    <n v="3.937007874015748E-3"/>
    <n v="2.952755905511811E-3"/>
    <n v="0.5"/>
    <n v="0.5"/>
    <x v="5"/>
    <n v="0.375"/>
    <s v="SE DEBE PRIORIZAR EL CUMPLIMIENTO DE LAS ACTIVIDADES PLANEADAS EN EL SEGUNDO TRIMESTRE DE LA VIGENCIA"/>
    <s v="NO HAY ACTIVIDADES PROGRAMADAS PARA ESTE TRIMESTRE"/>
    <s v="AUNQUE NO SE IDENTIFICA UNA SOCIALIZACIÓN DIRECTA AL EQUIPO MIPG SE IDENTIFICA LA SOCIALIZACIÓN A LOS INTEGRANTES DEL MISMO."/>
    <m/>
  </r>
  <r>
    <s v="TALENTO_HUMANO"/>
    <s v="TALENTO HUMANO"/>
    <s v="5. FORTALECER LA GESTIÓN ADMINISTRATIVA INCORPORANDO NUEVAS Y MEJORES PRÁCTICAS QUE PERMITAN GENERAR EFICIENCIA EN EL DESARROLLO DE LAS FUNCIONES INSTITUCIONALES"/>
    <x v="3"/>
    <x v="14"/>
    <s v="PLAN ESTRATÉGICO DE TALENTO HUMANO"/>
    <s v="NO APLICA"/>
    <s v="NO APLICA"/>
    <s v="LAS DOS SEDES"/>
    <s v="SUBDIRECTOR(A) ADMINISTRATIVA Y FINANCIERA"/>
    <s v="NO APLICA"/>
    <s v="NO APLICA"/>
    <n v="80"/>
    <s v="NO"/>
    <s v="NO"/>
    <s v="REGULARIZACIÓN DE LA CONTRATACIÓN"/>
    <x v="1"/>
    <x v="72"/>
    <s v="A RAÍZ DEL PROCESO DE CONSOLIDACIÒN DEL INSTITUTO CARO Y CUERVO COMO UNA INSTITUCIÓN DE EDUCACIÓN SUPERIOR (IES) INICIADO EN 2019 SURGIÓ EL ACOMPAÑAMIENTO DESDE EL DEPARTAMENTO ADMINISTRATIVO DE LA FUNCIÓN PÚBLICA Y LA ESCUELA SUPERIOR DE ADMINISTRACIÒN PÚBLICA PARA DEFINIR CRITERIOS Y LINEAMIENTOS SOBRE EL MANEJO DE LA PLANTA ADMINISTRATIVA Y EL MANEJO DEL PROFESORADO EN CUMPLIMIENTO DE LA NORMATIVIDAD VIGENTE Y ATENDIENDO LAS PARTICULARIDADES Y LINEAMIENTOS ADMINISTRATIVOS DE LA NACIÓN."/>
    <s v="NO APLICA"/>
    <s v="1. RETOMAR EL CONTACTO EN EL MARCO PROCESO DE ACOMPAÑAMIENTO CON LA ESCUELA SUPERIOR DE ADMINISTRACIÓN PÚBLICA Y EL DEPARTAMENTO ADMINISTRATIVO DE LA FUNCIÓN PÚBLICA_x000a_2. CREAR UN GRUPO INTERDISCIPLINARIO AL INTERIOR DEL INSTITUTO CARO Y CUERVO PARA EL DESARROLLO DE LAS ACCIONES Y RECOEMNDACIONES_x000a_3. CONSOLIDAR LA PROPUESTA DE REGULARIZACIÓN DE LA CONTRATACIÓN DE DOCENTES, INVESTIGADORES"/>
    <d v="2020-01-24T00:00:00"/>
    <d v="2020-12-20T00:00:00"/>
    <x v="18"/>
    <x v="6"/>
    <m/>
    <m/>
    <s v="1. RETOMAR EL CONTACTO EN EL MARCO PROCESO DE ACOMPAÑAMIENTO CON LA ESCUELA SUPERIOR DE ADMINISTRACIÓN PÚBLICA Y EL DEPARTAMENTO ADMINISTRATIVO DE LA FUNCIÓN PÚBLICA"/>
    <s v="2. CREAR UN GRUPO INTERDISCIPLINARIO AL INTERIOR DEL INSTITUTO CARO Y CUERVO PARA EL DESARROLLO DE LAS ACCIONES Y RECOMENDACIONES"/>
    <s v="3. CONSOLIDAR LA PROPUESTA DE REGULARIZACIÓN DE LA CONTRATACIÓN DE DOCENTES, INVESTIGADORES Y PERSONAL ADMINISTRATIVO."/>
    <s v="3. CONSOLIDAR LA PROPUESTA DE REGULARIZACIÓN DE LA CONTRATACIÓN DE DOCENTES, INVESTIGADORES Y PERSONAL ADMINISTRATIVO."/>
    <n v="1"/>
    <n v="1"/>
    <n v="1"/>
    <n v="1"/>
    <m/>
    <m/>
    <m/>
    <m/>
    <s v="Se proyecta propuesta para el diseño del instrumento de levantamiento de cargas docente"/>
    <s v="Se proyectó acto administrativo con la creación del grupo para atender la meta propuesta, actualmente se espera respuesta de concepto por parte de función pública frente a la actividad principal que es la vinculación formal de los docentes a la planta de la entidad."/>
    <s v="Se esta desarrollando actualmente el proceso de generar una propuesta para la regularización enfocada en la modernización de la entidad._x000a_Se presentan todas las evidencias que dan cuenta del proceso de modernización."/>
    <m/>
    <n v="1.968503937007874E-3"/>
    <n v="3.937007874015748E-3"/>
    <n v="5.905511811023622E-3"/>
    <n v="7.874015748031496E-3"/>
    <n v="1.968503937007874E-3"/>
    <n v="0"/>
    <n v="0"/>
    <n v="0"/>
    <n v="0"/>
    <n v="0"/>
    <n v="0"/>
    <x v="7"/>
    <n v="0"/>
    <s v="SE RECOMIENDA EN EL PRÓXIMO INFORME EVIDENCIAR EL CUMPLIMIENTO DE LA ACTIVIDAD ESPECIFICAMENTE PLANEADA, EJEMPLO: CITACIÓN A REUNIÓN, ACTA O CORREO ELECTRÓNICO, POR LOS CUALES SE RETOMA EL CONTACTO"/>
    <s v="NO SE EVIDENCIA AVANCE TOTAL, NI MAYOR A UN 80% EN LA META PROYECTADA POR LO TANTO, SE SUGIERE TRAMITAR AJUSTE AL PLAN DE ACCIÓN"/>
    <s v="SE EVIDENCIA UN POSIBLE INCUMPLIMIENTO EN LA META PROYECTADA POR LO TANTO SE SUGIERE REVISAR Y EN CASO DE CONSIDERARLO PERTINENTE, PRIORIZAR LA META PARA LA VIGENCIA 2021._x000a_SE DEBEN ANEXAR LAS EVIDENCIAS QUE DESCRIBEN EL CUMPLIMIENTO DEL PRIMER SEMESTRE"/>
    <m/>
  </r>
  <r>
    <s v="DIRECCIONAMIENTO_ESTRATÉGICO_Y_PLANEACIÓN"/>
    <s v="PLANEACIÓN INSTITUCIONAL"/>
    <s v="5. FORTALECER LA GESTIÓN ADMINISTRATIVA INCORPORANDO NUEVAS Y MEJORES PRÁCTICAS QUE PERMITAN GENERAR EFICIENCIA EN EL DESARROLLO DE LAS FUNCIONES INSTITUCIONALES"/>
    <x v="3"/>
    <x v="14"/>
    <s v="PLAN ANTICORRUPCIÓN Y DE ATENCIÓN AL CIUDADANO"/>
    <s v="NO APLICA"/>
    <s v="NO APLICA"/>
    <s v="LAS DOS SEDES"/>
    <s v="COORDINADOR(A) GRUPO DE PLANEACIÓN"/>
    <s v="PAAC - COMPONENTE 1: GESTIÓN DEL RIESGO DE CORRUPCIÓN - MAPA DE RIESGOS DE CORRUPCIÓN"/>
    <s v="1.2 CONSTRUCCIÓN DEL MAPA DE RIESGOS DE CORRUPCIÓN"/>
    <n v="81"/>
    <s v="NO"/>
    <s v="NO"/>
    <s v="PLAN ANTICORRUPCIÓN, ATENCIÓN Y PARTICIPACIÓN CIUDADANA"/>
    <x v="1"/>
    <x v="73"/>
    <s v="ADMINISTRAR LOS RIESGOS DE CORRUPCIÓN DEL ICC Y GESTIONARLOS DE MANERA SISTEMATICA Y PERIODICA PARA RESPONDER DE LA MANERA  EFCIENTE EN SU POSIBLE MATERIALIZACIÓN"/>
    <s v="NO APLICA"/>
    <s v="1. MESAS DE TRABAJO CON LOS PROCESOS PARA LA CONSTRUCCIÓN DEL MAPA DE RIESGOS DE CORRUPCIÓN_x000a_2. COSOLIDAR EL MAPA DE RIESGOS DE CORRUPCIÓN_x000a_3. APROBAR EL MAPA DE RIESGOS DE CORRUPCIÓN"/>
    <d v="2020-01-15T00:00:00"/>
    <d v="2020-11-15T00:00:00"/>
    <x v="17"/>
    <x v="1"/>
    <n v="0"/>
    <s v="VER CELDA B81"/>
    <m/>
    <s v="MESAS DE TRABAJO CON LOS PROCESOS PARA LA CONSTRUCCIÓN DEL MAPA DE RIESGOS DE CORRUPCIÓN"/>
    <s v="COSOLIDAR EL MAPA DE RIESGOS DE CORRUPCIÓN"/>
    <s v="APROBAR EL MAPA DE RIESGOS DE CORRUPCIÓN"/>
    <m/>
    <n v="1"/>
    <n v="1"/>
    <n v="1"/>
    <m/>
    <m/>
    <m/>
    <m/>
    <s v="Enlace espacio del SIG donde se encuentran cargados los documentos aprobados: _x000a_https://www.caroycuervo.gov.co/MECI/ "/>
    <s v="CARPETA META 81_x000a_Elaboración documento: Pro_Cro_25062020 Cronograma para el despliegue de las mesas de trabajo con los nuevos procesos, este cronograma se encuentra en proceso de  validación final _x000a__x000a_No se pudieron realizar las mesas de trabajo pues el cronograma de trabajo se ha visto afectado por la declaratoria de emergencia de la Pandemia del COVID-19 y por el anuncio del lanzamiento de una nueva metodología para la administración del riesgo en el segundo semestre por parte del Departamento Administrativo de la Función Pública._x000a__x000a_No se presentarán  ajustes al cronograma general, pero el trimestral si presenta algunas alteraciones que serán corregidas en los próximos meses ajustando las mesas de trabajo ala fecha final."/>
    <s v="Se ha postergado la decisión debido al acompañamiento realizado por Función pública se espera consolidar le mapa para el 29 de octubre de 2020"/>
    <m/>
    <n v="0"/>
    <n v="2.6246719160104987E-3"/>
    <n v="5.2493438320209973E-3"/>
    <n v="7.874015748031496E-3"/>
    <n v="2.6246719160104987E-3"/>
    <n v="0"/>
    <n v="0"/>
    <n v="0"/>
    <n v="0"/>
    <s v=""/>
    <n v="0"/>
    <x v="7"/>
    <n v="0"/>
    <s v="NO APLICA PARA ESTE TRIMESTRE"/>
    <s v="NO SE EVIDENCIA AVANCE TOTAL, NI MAYOR A UN 80% DURANTE EL TRIMESTRE EVALUADO SEGÚN LA META PROYECTADA POR LO TANTO, SE SUGIERE  REVISAR SI ES PERTIENENTE TRAMITAR AJUSTE AL PLAN DE ACCIÓN"/>
    <s v="SE EVIDENCIA UN POSIBLE INCUMPLIMIENTO EN LA META PROYECTADA POR LO TANTO SE SUGIERE REVISAR Y EN CASO DE CONSIDERARLO PERTINENTE, PRIORIZAR LA META PARA LA VIGENCIA 2021"/>
    <m/>
  </r>
  <r>
    <s v="DIRECCIONAMIENTO_ESTRATÉGICO_Y_PLANEACIÓN"/>
    <s v="PLANEACIÓN INSTITUCIONAL"/>
    <s v="5. FORTALECER LA GESTIÓN ADMINISTRATIVA INCORPORANDO NUEVAS Y MEJORES PRÁCTICAS QUE PERMITAN GENERAR EFICIENCIA EN EL DESARROLLO DE LAS FUNCIONES INSTITUCIONALES"/>
    <x v="3"/>
    <x v="14"/>
    <s v="PLAN ANTICORRUPCIÓN Y DE ATENCIÓN AL CIUDADANO"/>
    <s v="NO APLICA"/>
    <s v="NO APLICA"/>
    <s v="LAS DOS SEDES"/>
    <s v="COORDINADOR(A) GRUPO DE PLANEACIÓN"/>
    <s v="PAAC - COMPONENTE 1: GESTIÓN DEL RIESGO DE CORRUPCIÓN - MAPA DE RIESGOS DE CORRUPCIÓN"/>
    <s v="1.3 CONSULTA Y DIVULGACIÓN"/>
    <n v="82"/>
    <s v="NO"/>
    <s v="NO"/>
    <s v="PLAN ANTICORRUPCIÓN, ATENCIÓN Y PARTICIPACIÓN CIUDADANA"/>
    <x v="1"/>
    <x v="74"/>
    <s v="ADMINISTRAR LOS RIESGOS DE CORRUPCIÓN DEL ICC Y GESTIONARLOS DE MANERA SISTEMATICA Y PERIODICA PARA RESPONDER DE LA MANERA  EFCIENTE EN SU POSIBLE MATERIALIZACIÓN"/>
    <s v="NO APLICA"/>
    <s v="PUBLICAR MATRIZ DE RIESGOS DE CORRUPCIÓN PAGINA WEB "/>
    <d v="2020-01-15T00:00:00"/>
    <d v="2020-12-31T00:00:00"/>
    <x v="17"/>
    <x v="1"/>
    <n v="0"/>
    <s v="VER CELDA B81"/>
    <m/>
    <m/>
    <m/>
    <s v="PUBLICAR Y SOCIALIZAR MATRIZ DE RIESGOS DE CORRUPCIÓN PAGINA WEB"/>
    <m/>
    <m/>
    <m/>
    <n v="1"/>
    <m/>
    <m/>
    <m/>
    <m/>
    <s v="NO APLICA"/>
    <s v="NO APLICA PARA ESTE BIMESTRE"/>
    <s v="NO REPORTA INFORMACIÓN"/>
    <m/>
    <n v="0"/>
    <n v="0"/>
    <n v="0"/>
    <n v="7.874015748031496E-3"/>
    <n v="7.874015748031496E-3"/>
    <n v="0"/>
    <n v="0"/>
    <n v="0"/>
    <n v="0"/>
    <s v=""/>
    <s v=""/>
    <x v="10"/>
    <n v="0"/>
    <s v="NO APLICA PARA ESTE TRIMESTRE"/>
    <s v="NO HAY ACTIVIDADES PROGRAMADAS PARA ESTE TRIMESTRE"/>
    <s v="NO HAY ACTIVIDADES PROGRAMADAS PARA ESTE TRIMESTRE"/>
    <m/>
  </r>
  <r>
    <s v="DIRECCIONAMIENTO_ESTRATÉGICO_Y_PLANEACIÓN"/>
    <s v="PLANEACIÓN INSTITUCIONAL"/>
    <s v="5. FORTALECER LA GESTIÓN ADMINISTRATIVA INCORPORANDO NUEVAS Y MEJORES PRÁCTICAS QUE PERMITAN GENERAR EFICIENCIA EN EL DESARROLLO DE LAS FUNCIONES INSTITUCIONALES"/>
    <x v="3"/>
    <x v="14"/>
    <s v="NO APLICA"/>
    <s v="NO APLICA"/>
    <s v="NO APLICA"/>
    <s v="LAS DOS SEDES"/>
    <s v="DIRECTOR(A) GENERAL - CONTRATISTA ASESOR JURÍDICO"/>
    <s v="NO APLICA"/>
    <s v="NO APLICA"/>
    <n v="83"/>
    <s v="NO"/>
    <s v="NO"/>
    <s v="POLÍTICA DE DEFENSA DE LA ENTIDAD "/>
    <x v="1"/>
    <x v="75"/>
    <s v="LLEVAR UNA BUENA DEFENSA DE LA ENTIDAD EN CASO DE SER DEMANDADA EN UN PROCESO JUDICIAL."/>
    <s v="NO APLICA"/>
    <s v="ANALISIS DE NORMAS,  SEGUIMIENTO A DIRECTRICES DE LA AGENCIA NACIONAL DE DEFENSA JURÍDICA DEL ESTADO Y ELABORACIÓN DE DIRECTRICES QUE SE DEBEN SEGUIR EN CASO SE DAMANDADO EN UN PROCESO JUDICIAL."/>
    <d v="2020-02-01T00:00:00"/>
    <d v="2020-12-31T00:00:00"/>
    <x v="17"/>
    <x v="1"/>
    <n v="0"/>
    <s v="VER CELDA B81"/>
    <s v="LISTA DE DIRECTRICES DE LA AGENCIA NACIONAL DE DEFENSA JURÍDICA DEL ESTADO"/>
    <s v="LISTA DE NORMAS RELACIONADAS CON LA META"/>
    <s v="PROYECTO DE POLÍTICA DE DEFENSA DE LA ENTIDAD"/>
    <s v="APROBACIÓN DE LA POLÍTICA DE DEFENSA DE LA ENTIDAD EN CASO DE SER DEMANDADA"/>
    <n v="1"/>
    <n v="1"/>
    <n v="1"/>
    <n v="1"/>
    <n v="1"/>
    <n v="1"/>
    <m/>
    <m/>
    <s v="Resolución 353 de 2016 - Agencia Nacional de Defensa Judicial del Estado"/>
    <s v="ANÁLISIS - PROVISIÓN CONTABLE - CONTRATO REALIDAD - RESPONSABILIDAD POR ACCIDENTE DE TRÁNSITO (Ver documento ICC-DG-META 83("/>
    <s v="Reporte de directices y capacitaciones realizadas en el 3er trimestre que deben ser incorporadas a la política de defensa de la entidad. El proyecto aún no está listo y se requiere autorización de apoyo (judicante) para el desarrollo de varias acciones legales a favor de la entidad. "/>
    <m/>
    <n v="1.968503937007874E-3"/>
    <n v="3.937007874015748E-3"/>
    <n v="5.905511811023622E-3"/>
    <n v="7.874015748031496E-3"/>
    <n v="1.968503937007874E-3"/>
    <n v="1.968503937007874E-3"/>
    <n v="3.937007874015748E-3"/>
    <n v="3.937007874015748E-3"/>
    <n v="3.937007874015748E-3"/>
    <n v="1"/>
    <n v="1"/>
    <x v="19"/>
    <n v="0.5"/>
    <s v="SE CONSIDERA PERTINENTE ANEXAR EN EL PRÓXIMO INFORME UN ANÁLISIS DE LA RESOLUCIÓN Y SU RESPECTIVO ANÁLISIS EN EL ICC"/>
    <s v="NO HAY OBSERVACIONES"/>
    <s v="SE EVIDENCIA UN POSIBLE INCUMPLIMIENTO EN LA META PROYECTADA POR LO TANTO SE SUGIERE REVISAR Y EN CASO DE CONSIDERARLO PERTINENTE, PRIORIZAR LA META PARA LA VIGENCIA 2021"/>
    <m/>
  </r>
  <r>
    <s v="DIRECCIONAMIENTO_ESTRATÉGICO_Y_PLANEACIÓN"/>
    <s v="PLANEACIÓN INSTITUCIONAL"/>
    <s v="5. FORTALECER LA GESTIÓN ADMINISTRATIVA INCORPORANDO NUEVAS Y MEJORES PRÁCTICAS QUE PERMITAN GENERAR EFICIENCIA EN EL DESARROLLO DE LAS FUNCIONES INSTITUCIONALES"/>
    <x v="3"/>
    <x v="14"/>
    <s v="NO APLICA"/>
    <s v="NO APLICA"/>
    <s v="NO APLICA"/>
    <s v="LAS DOS SEDES"/>
    <s v="DIRECTOR(A) GENERAL - CONTRATISTA ASESOR JURÍDICO"/>
    <s v="NO APLICA"/>
    <s v="NO APLICA"/>
    <n v="84"/>
    <s v="NO"/>
    <s v="NO"/>
    <s v="RESULTADO - POLÍTICA DE PREVENCIÓN DE DAÑO ANTIJURÍDICO"/>
    <x v="1"/>
    <x v="76"/>
    <s v="EVALUAR LAS MEDIDAS ADOPTADAS POR EL COMITÉ DE DEFENSA PARA EVITAR DEMANDAS EN CONTRA DE LA ENTIDAD"/>
    <s v="NO APLICA"/>
    <s v="CONFRONTAR LAS MEDIDAS APROBADAS PARA EVITAR DEMANDAS EN CONTRA DE LA ENTIDAD, FRENTE A LAS ACCIONES QUE SE HAN DESARROLLADO SEGÚN LO APROBADO POR EL COMITÉ DE DEFENSA. "/>
    <d v="2020-02-01T00:00:00"/>
    <d v="2020-12-31T00:00:00"/>
    <x v="17"/>
    <x v="1"/>
    <n v="0"/>
    <s v="VER CELDA B81"/>
    <s v="LISTA DE MEDIDAS APROBADAS POR EL COMITÉ DE DEFENSA "/>
    <s v="LISTA DE ACCIONES EJECUTADAS SEGÚN LAS MEDIDAS APROBADAS"/>
    <s v="ANÁLISIS DE RESULTADOS Y MEJORAMIENTO DE ACCIONES"/>
    <s v="REPORTE A LA AGENCIA NACIONAL DE DEFENSA JURÍDICA DEL ESTADO."/>
    <n v="1"/>
    <n v="1"/>
    <n v="2"/>
    <n v="1"/>
    <n v="1"/>
    <n v="1"/>
    <n v="1"/>
    <m/>
    <s v="Certificado de aprobación ANDJE - 2020"/>
    <s v="SOLICITUD A TALENTO HUMANO DE CAPACITACIONES DE LOS CONDUCTOTES  Y ELABORACIÓN DE LA LISTA DE CHEQUEO DE LAS OBRAS PUBLICADAS POR EL ICC."/>
    <s v="Reportes de julio a septiembre ANDJE. - Avance y análisis al tercer trimestre 2020 - Documentos reportados. Nota por solicitud de la ANDJE el reporte se debe hacer mensual."/>
    <m/>
    <n v="1.968503937007874E-3"/>
    <n v="3.937007874015748E-3"/>
    <n v="5.905511811023622E-3"/>
    <n v="7.874015748031496E-3"/>
    <n v="1.968503937007874E-3"/>
    <n v="1.968503937007874E-3"/>
    <n v="3.937007874015748E-3"/>
    <n v="4.4291338582677165E-3"/>
    <n v="4.7244094488188976E-3"/>
    <n v="1"/>
    <n v="1"/>
    <x v="5"/>
    <n v="0.6"/>
    <s v="NO HAY OBSERVACIONES"/>
    <s v="NO HAY OBSERVACIONES"/>
    <s v="SE DEBE REVISAR EL ENTREGABLE E IDENTIFICAR Y ANEXAR LAS ACCIONES DE MEJORA PREVISTAS"/>
    <m/>
  </r>
  <r>
    <s v="GESTIÓN_CON_VALORES_PARA_RESULTADOS"/>
    <s v="SEGURIDAD DIGITAL"/>
    <s v="5. FORTALECER LA GESTIÓN ADMINISTRATIVA INCORPORANDO NUEVAS Y MEJORES PRÁCTICAS QUE PERMITAN GENERAR EFICIENCIA EN EL DESARROLLO DE LAS FUNCIONES INSTITUCIONALES"/>
    <x v="3"/>
    <x v="14"/>
    <s v="PLAN ANTICORRUPCIÓN Y DE ATENCIÓN AL CIUDADANO"/>
    <s v="NO APLICA"/>
    <s v="NO APLICA"/>
    <s v="LAS DOS SEDES"/>
    <s v="DIRECTOR(A) GENERAL - CONTRATISTA ASESOR JURÍDICO"/>
    <s v="PAAC - COMPONENTE 5: TRANSPARENCIA Y ACCESO DE LA INFORMACIÓN"/>
    <s v="5.3 ELABORACIÓN LOS INSTRUMENTOS DE GESTIÓN DE LA INFORMACIÓN"/>
    <n v="85"/>
    <s v="NO"/>
    <s v="NO"/>
    <s v="INSTRUMENTOS DE GESTIÓN DE LA INFORMACIÓN"/>
    <x v="1"/>
    <x v="77"/>
    <s v="AJUSTE ANUAL DEL ÍNDICE DE INFORMACIÓN CLASIFICADA Y RESERVADA ATENDIENDO EL CAMBIO DE NORMAS Y PERIODOS DE RESERVA DE LA INFORMACIÓN "/>
    <s v="RESOLUCIÓN ÍNDICE DE INFORMACIÓN CLASIFICADA Y RESERVADA:  RESOLUCIÓN 283 DE 2019"/>
    <s v="REVISIÓN ACTIVOS DE INFORMACIÓN PARA LA ACTUALIZACIÓN DEL ÍNDICE DE INFORMACIÓN RESERVADA Y CLASIFICADA_x000a_PROPUESTA DE ACTUALIZACIÓN DEL ÍNDICE DE INFORMACIÓN RESERVADA Y CLASIFICADA_x000a_APROBACIÓN DE LA ACTULIZACIÓN DEL  ÍNDICE DE INFORMACIÓN RESERVADA Y CLASIFICADA_x000a_PUBLICACIÓN DEL  ÍNDICE DE INFORMACIÓN RESERVADA Y CLASIFICADA ACTUALIZADO"/>
    <d v="2020-02-01T00:00:00"/>
    <d v="2020-06-30T00:00:00"/>
    <x v="18"/>
    <x v="6"/>
    <m/>
    <m/>
    <s v="REVISIÓN ACTIVOS DE INFORMACIÓN PARA LA ACTUALIZACIÓN DEL ÍNDICE DE INFORMACIÓN RESERVADA Y CLASIFICADA"/>
    <s v="PROPUESTA DE ACTUALIZACIÓN DEL ÍNDICE DE INFORMACIÓN RESERVADA Y CLASIFICADA_x000a__x000a_APROBACIÓN DE LA ACTUALIZACIÓN DEL  ÍNDICE DE INFORMACIÓN RESERVADA Y CLASIFICADA_x000a__x000a_PUBLICACIÓN DEL  ÍNDICE DE INFORMACIÓN RESERVADA Y CLASIFICADA ACTUALIZADO"/>
    <m/>
    <m/>
    <n v="1"/>
    <n v="3"/>
    <m/>
    <m/>
    <n v="1"/>
    <n v="1"/>
    <m/>
    <m/>
    <s v="Tabla actual de información reservada y clasificada. "/>
    <s v="En revisión y ajuste de los fundamentos legales de las excepciones de la información y determinación de la fecha. "/>
    <s v="Se remite anexo 85 - último formato del índice - La propuesta inical fue ajustada en su totalidad con los requisitos de la norma. Se está trabajando en el archivo final del índice de información clásificada que debe salir en octubre 2020. El retraso obedeció al ajuste del formato y a la revisión de todos los casos de la información reservada donde se debe indicar ley, justificación y plazo de protección."/>
    <m/>
    <n v="3.937007874015748E-3"/>
    <n v="7.874015748031496E-3"/>
    <n v="7.874015748031496E-3"/>
    <n v="7.874015748031496E-3"/>
    <n v="3.937007874015748E-3"/>
    <n v="3.937007874015748E-3"/>
    <n v="3.937007874015748E-3"/>
    <n v="3.937007874015748E-3"/>
    <n v="3.937007874015748E-3"/>
    <n v="1"/>
    <n v="0.5"/>
    <x v="9"/>
    <n v="0.5"/>
    <s v="NO HAY OBSERVACIONES"/>
    <s v="NO SE EVIDENCIA AVANCE EN LA META PROYECTADA POR LO TANTO, SE SUGIERE TRAMITAR AJUSTE AL PLAN DE ACCIÓN"/>
    <s v="NO HAY ACTIVIDADES PROGRAMADAS PARA ESTE TRIMESTRE"/>
    <m/>
  </r>
  <r>
    <s v="INFORMACIÓN_Y_COMUNICACIÓN"/>
    <s v="TRANSPARENCIA, ACCESO A LA INFORMACIÓN PÚBLICA Y LUCHA CONTRA LA CORRUPCIÓN"/>
    <s v="5. FORTALECER LA GESTIÓN ADMINISTRATIVA INCORPORANDO NUEVAS Y MEJORES PRÁCTICAS QUE PERMITAN GENERAR EFICIENCIA EN EL DESARROLLO DE LAS FUNCIONES INSTITUCIONALES"/>
    <x v="3"/>
    <x v="15"/>
    <s v="PLAN ANTICORRUPCIÓN Y DE ATENCIÓN AL CIUDADANO"/>
    <s v="PLAN DE PARTICIPACIÓN CIUDADANA"/>
    <s v="NO APLICA"/>
    <s v="LAS DOS SEDES"/>
    <s v="COORDINADOR(A) GRUPO DE PLANEACIÓN"/>
    <s v="PAAC - COMPONENTE 3: RENDICIÓN DE CUENTAS"/>
    <s v="3.1. INFORMACIÓN"/>
    <n v="86"/>
    <s v="NO"/>
    <s v="NO"/>
    <s v="RENDICIÓN DE CUENTAS"/>
    <x v="1"/>
    <x v="78"/>
    <s v="FACILITAR A LOS GRUPOS DE INTERÉS ESPACIOS EN DIFERENTES CANALES, QUE PERMITAN A LA ENTIDAD DAR A CONOCER SU GESTIÓN"/>
    <n v="1"/>
    <s v="* PREPARAR LA INFORMACIÓN SOBRE EL CUMPLIMIENTO DE METAS (PLAN DE ACCIÓN, POAI) DE LOS PROGRAMAS, PROYECTOS Y SERVICIOS IMPLEMENTADOS, CON SUS RESPECTIVOS INDICADORES, VERIFICANDO LA CALIDAD DE LA MISMA Y ASOCIÁNDOLA A LOS DIVERSOS GRUPOS POBLACIONALES BENEFICIADOS._x000a_* PREPARAR LA INFORMACIÓN SOBRE LA GESTIÓN (INFORMES DE GESTIÓN, METAS E INDICADORES DE GESTIÓN, INFORMES DE LOS ENTES DE CONTROL QUE VIGILAN A LA ENTIDAD) DE LOS PROGRAMAS, PROYECTOS Y SERVICIOS IMPLEMENTADOS, VERIFICANDO LA CALIDAD DE LA MISMA._x000a_* PREPARAR LA INFORMACIÓN SOBRE CONTRATACIÓN (PROCESOS CONTRACTUALES Y GESTIÓN CONTRACTUAL) ASOCIADA A LOS PROGRAMAS, PROYECTOS Y SERVICIOS IMPLEMENTADOS, VERIFICANDO LA CALIDAD DE LA MISMA Y A LOS DIVERSOS GRUPOS POBLACIONALES BENEFICIADOS."/>
    <d v="2020-01-01T00:00:00"/>
    <d v="2020-03-31T00:00:00"/>
    <x v="18"/>
    <x v="6"/>
    <m/>
    <m/>
    <s v="DOCUMENTO CON LAS ACTIVIDADES DE GESTIÓN REALIZADAS EN EL ICC, PUBLICADO EN LA PÁGINA WEB EN EL ESPACIO DE TRANSPARENCIA Y ACCESO A LA INFORMACIÓN PÚBLICA"/>
    <m/>
    <m/>
    <m/>
    <n v="1"/>
    <m/>
    <m/>
    <m/>
    <n v="1"/>
    <m/>
    <m/>
    <m/>
    <s v="https://www.caroycuervo.gov.co/Transparencia/71-informes-de-gestion-evaluacion-y-auditoria#1"/>
    <s v="NO APLICA PARA ESTE BIMESTRE"/>
    <s v="NO REPORTA INFORMACIÓN"/>
    <s v="META CUMPLIDA"/>
    <n v="7.874015748031496E-3"/>
    <n v="7.874015748031496E-3"/>
    <n v="7.874015748031496E-3"/>
    <n v="7.874015748031496E-3"/>
    <n v="7.874015748031496E-3"/>
    <n v="7.874015748031496E-3"/>
    <n v="7.874015748031496E-3"/>
    <n v="7.874015748031496E-3"/>
    <n v="7.874015748031496E-3"/>
    <n v="1"/>
    <n v="1"/>
    <x v="0"/>
    <n v="1"/>
    <s v="NO HAY OBSERVACIONES"/>
    <s v="NO HAY ACTIVIDADES PROGRAMADAS PARA ESTE TRIMESTRE"/>
    <s v="NO HAY ACTIVIDADES PROGRAMADAS PARA ESTE TRIMESTRE PERO SE IDENTIFICA QUE LA META ESTÁ CUMPLIDA"/>
    <m/>
  </r>
  <r>
    <s v="INFORMACIÓN_Y_COMUNICACIÓN"/>
    <s v="TRANSPARENCIA, ACCESO A LA INFORMACIÓN PÚBLICA Y LUCHA CONTRA LA CORRUPCIÓN"/>
    <s v="5. FORTALECER LA GESTIÓN ADMINISTRATIVA INCORPORANDO NUEVAS Y MEJORES PRÁCTICAS QUE PERMITAN GENERAR EFICIENCIA EN EL DESARROLLO DE LAS FUNCIONES INSTITUCIONALES"/>
    <x v="3"/>
    <x v="15"/>
    <s v="PLAN ANTICORRUPCIÓN Y DE ATENCIÓN AL CIUDADANO"/>
    <s v="PLAN DE PARTICIPACIÓN CIUDADANA"/>
    <s v="NO APLICA"/>
    <s v="LAS DOS SEDES"/>
    <s v="COORDINADOR(A) GRUPO DE PLANEACIÓN"/>
    <s v="PAAC - COMPONENTE 3: RENDICIÓN DE CUENTAS"/>
    <s v="3.1. INFORMACIÓN"/>
    <n v="87"/>
    <s v="NO"/>
    <s v="NO"/>
    <s v="RENDICIÓN DE CUENTAS"/>
    <x v="1"/>
    <x v="79"/>
    <s v="FACILITAR A LOS GRUPOS DE INTERÉS ESPACIOS EN DIFERENTES CANALES, QUE PERMITAN A LA ENTIDAD DAR A CONOCER SU GESTIÓN"/>
    <n v="1"/>
    <s v="SOCIALIZAR AL INTERIOR DE LA ENTIDAD, LOS RESULTADOS DEL DIAGNÓSTICO DEL PROCESO DE RENDICIÓN DE CUENTAS INSTITUCIONAL."/>
    <d v="2020-01-01T00:00:00"/>
    <d v="2020-12-15T00:00:00"/>
    <x v="18"/>
    <x v="6"/>
    <m/>
    <m/>
    <s v="AUTODIAGNÓSTICO REALIZADO DE ACUERDO CON LAS CARACTERÍSTICAS EVALUADAS A TRAVÉS DEL FURAG"/>
    <s v="DIVULGACIÓN DEL AUTODIAGNÓSTICO AL EQUIPO LÍDER DE RENDICIÓN DE CUENTAS"/>
    <m/>
    <s v="SOCIALIZACIÓN DEL INFORME DE LA ESTRATEGIA DE RENDICIÓN DE CUENTAS 2019-2020"/>
    <n v="1"/>
    <n v="1"/>
    <m/>
    <n v="1"/>
    <n v="0.7"/>
    <n v="1"/>
    <m/>
    <m/>
    <s v="Documento de Autodiagnóstico anexo en la carpeta soporte de evidencias"/>
    <s v="CARPETA META 87_x000a_SE REALIZÓ LA DIVULGACIÓN A LOS INTEGRANTES DEL EQUIPO LÍDER DE RENDICIÓN DE CUENTAS MEDIANTE CORREO ELECTRÓNICO EL 16 DE JUNIO DE 2020_x000a_-CORREO ENVIADO_x000a_-AUTODIAGNÓSTICO EN HERRAMIENTA DE MIPG"/>
    <s v="NO REPORTA INFORMACIÓN"/>
    <m/>
    <n v="2.6246719160104987E-3"/>
    <n v="5.2493438320209973E-3"/>
    <n v="5.2493438320209973E-3"/>
    <n v="7.874015748031496E-3"/>
    <n v="2.6246719160104987E-3"/>
    <n v="1.8372703412073488E-3"/>
    <n v="4.4619422572178477E-3"/>
    <n v="4.4619422572178477E-3"/>
    <n v="4.4619422572178477E-3"/>
    <n v="0.7"/>
    <n v="0.85"/>
    <x v="24"/>
    <n v="0.56666666666666665"/>
    <s v="SE DEBE PRIORIZAR EL CUMPLIMIENTO DE LAS ACTIVIDADES PLANEADAS EN EL SEGUNDO TRIMESTRE DE LA VIGENCIA"/>
    <s v="NO HAY OBSERVACIONES"/>
    <s v="NO HAY ACTIVIDADES PROGRAMADAS PARA ESTE TRIMESTRE"/>
    <m/>
  </r>
  <r>
    <s v="INFORMACIÓN_Y_COMUNICACIÓN"/>
    <s v="TRANSPARENCIA, ACCESO A LA INFORMACIÓN PÚBLICA Y LUCHA CONTRA LA CORRUPCIÓN"/>
    <s v="5. FORTALECER LA GESTIÓN ADMINISTRATIVA INCORPORANDO NUEVAS Y MEJORES PRÁCTICAS QUE PERMITAN GENERAR EFICIENCIA EN EL DESARROLLO DE LAS FUNCIONES INSTITUCIONALES"/>
    <x v="3"/>
    <x v="15"/>
    <s v="PLAN ANTICORRUPCIÓN Y DE ATENCIÓN AL CIUDADANO"/>
    <s v="PLAN DE PARTICIPACIÓN CIUDADANA"/>
    <s v="NO APLICA"/>
    <s v="LAS DOS SEDES"/>
    <s v="COORDINADOR(A) GRUPO DE PLANEACIÓN"/>
    <s v="PAAC - COMPONENTE 3: RENDICIÓN DE CUENTAS"/>
    <s v="3.1. INFORMACIÓN"/>
    <n v="88"/>
    <s v="NO"/>
    <s v="NO"/>
    <s v="RENDICIÓN DE CUENTAS"/>
    <x v="0"/>
    <x v="80"/>
    <s v="FACILITAR A LOS GRUPOS DE INTERÉS ESPACIOS EN DIFERENTES CANALES, QUE PERMITAN A LA ENTIDAD DAR A CONOCER SU GESTIÓN"/>
    <n v="2"/>
    <s v="IMPLEMENTAR DOS ACCIONES DE INFORMACIÓN"/>
    <d v="2020-04-01T00:00:00"/>
    <d v="2020-06-30T00:00:00"/>
    <x v="18"/>
    <x v="6"/>
    <m/>
    <m/>
    <m/>
    <s v="DOS ACCIONES DE INFORMACIÓN IMPLEMENTADAS"/>
    <m/>
    <m/>
    <m/>
    <n v="2"/>
    <m/>
    <m/>
    <m/>
    <n v="2"/>
    <m/>
    <m/>
    <s v="NO APLICA"/>
    <s v="ACCIÓN DE INFORMACIÓN A ESTUDIANTES DE LA ENTIDAD_x000a_* Se divulgó la información para que los estudiantes conocieran las becas de proyectos editoriales independiente, emergentes y comunitarios_x000a_* Conozca estas becas de proyectos editoriales independiente, emergentes y comunitarios_x000a_Enlace: https://www.caroycuervo.gov.co/Noticias/722/_x000a__x000a__x000a_ACCIÓN DE INFORMACIÓN A UN GRUPO DE INTERÉS MISIONAL_x000a_* Se divulgó la información del I COLOQUIO DE LA MAESTRÍA EN ESTUDIOS EDITORIALES 2020_x000a_* I COLOQUIO DE LA MAESTRÍA EN ESTUDIOS EDITORIALES 2020_x000a_Enlace: https://www.caroycuervo.gov.co/Noticias/719/"/>
    <s v="NO REPORTA INFORMACIÓN"/>
    <s v="META CUMPLIDA"/>
    <n v="0"/>
    <n v="7.874015748031496E-3"/>
    <n v="7.874015748031496E-3"/>
    <n v="7.874015748031496E-3"/>
    <n v="7.874015748031496E-3"/>
    <n v="0"/>
    <n v="7.874015748031496E-3"/>
    <n v="7.874015748031496E-3"/>
    <n v="7.874015748031496E-3"/>
    <s v=""/>
    <n v="1"/>
    <x v="0"/>
    <n v="1"/>
    <s v="NO APLICA PARA ESTE TRIMESTRE"/>
    <s v="NO HAY OBSERVACIONES"/>
    <s v="NO HAY ACTIVIDADES PROGRAMADAS PARA ESTE TRIMESTRE PERO SE IDENTIFICA QUE LA META ESTÁ CUMPLIDA"/>
    <m/>
  </r>
  <r>
    <s v="INFORMACIÓN_Y_COMUNICACIÓN"/>
    <s v="TRANSPARENCIA, ACCESO A LA INFORMACIÓN PÚBLICA Y LUCHA CONTRA LA CORRUPCIÓN"/>
    <s v="5. FORTALECER LA GESTIÓN ADMINISTRATIVA INCORPORANDO NUEVAS Y MEJORES PRÁCTICAS QUE PERMITAN GENERAR EFICIENCIA EN EL DESARROLLO DE LAS FUNCIONES INSTITUCIONALES"/>
    <x v="3"/>
    <x v="15"/>
    <s v="PLAN ANTICORRUPCIÓN Y DE ATENCIÓN AL CIUDADANO"/>
    <s v="PLAN DE PARTICIPACIÓN CIUDADANA"/>
    <s v="NO APLICA"/>
    <s v="LAS DOS SEDES"/>
    <s v="COORDINADOR(A) GRUPO DE PLANEACIÓN"/>
    <s v="PAAC - COMPONENTE 3: RENDICIÓN DE CUENTAS"/>
    <s v="3.1. INFORMACIÓN"/>
    <n v="90"/>
    <s v="NO"/>
    <s v="NO"/>
    <s v="RENDICIÓN DE CUENTAS"/>
    <x v="31"/>
    <x v="81"/>
    <s v="FACILITAR A LOS GRUPOS DE INTERÉS ESPACIOS EN DIFERENTES CANALES, QUE PERMITAN A LA ENTIDAD DAR A CONOCER SU GESTIÓN"/>
    <n v="4"/>
    <s v="IMPLEMENTAR LOS CANALES Y MECANISMOS VIRTUALES QUE COMPLEMENTARÁN LAS ACCIONES DE DIÁLOGO DEFINIDAS PARA LA RENDICIÓN DE CUENTAS SOBRE TEMAS ESPECÍFICOS Y PARA LOS TEMAS GENERALES."/>
    <d v="2020-01-01T00:00:00"/>
    <d v="2020-12-20T00:00:00"/>
    <x v="18"/>
    <x v="6"/>
    <m/>
    <m/>
    <m/>
    <s v="2 PIEZAS COMUNICATIVAS PUBLICADAS CON INFORMACIÓN DE LA GESTIÓN MISIONAL A TRAVÉS DE REDES SOCIALES, PÁGINA WEB Y MICROSITIO"/>
    <s v="2 PIEZAS COMUNICATIVAS PUBLICADAS CON INFORMACIÓN DE LA GESTIÓN MISIONAL A TRAVÉS DE REDES SOCIALES, PÁGINA WEB Y MICROSITIO"/>
    <s v="2 PIEZAS COMUNICATIVAS PUBLICADAS CON INFORMACIÓN DE LA GESTIÓN MISIONAL A TRAVÉS DE REDES SOCIALES, PÁGINA WEB Y MICROSITIO"/>
    <m/>
    <n v="2"/>
    <n v="2"/>
    <n v="2"/>
    <m/>
    <n v="2"/>
    <n v="2"/>
    <m/>
    <s v="NO APLICA"/>
    <s v="Pieza de divulgación para informar sobre los cuadros que en la actualidad están en la sala de Yerbabuena y que son parte de las colecciones del ICC._x000a_https://www.facebook.com/InstitutoCaroyCuervoColombia/photos/a.10151478205961671/10157004238981671/?type=3_x000a__x000a_Pieza en colaboración con otras instituciones académicas con el fin de divulgar la trayectoria vital de Manuel Zapata Olivella, del cual el ICC, ha realizado publicaciones. _x000a_https://www.facebook.com/InstitutoCaroyCuervoColombia/videos/916888628733852"/>
    <s v="El Instituto Caro y Cuervo, el Instituto Cervantes y Fundalectura invitan a la conversación “La investigación y formación en escritura creativa en el Instituto Caro y Cuervo._x000a__x000a_https://www.facebook.com/InstitutoCaroyCuervoColombia/photos/a.10151478205961671/10157280875136671/_x000a__x000a_Mediante las cápsulas informativas de la Maestría en ELE se dieron a divulgar los resultados de los trabajos de grado de los maestrantes _x000a_https://www.facebook.com/InstitutoCaroyCuervoColombia/photos/a.10151478205961671/10157226355901671"/>
    <m/>
    <n v="0"/>
    <n v="2.6246719160104987E-3"/>
    <n v="5.2493438320209973E-3"/>
    <n v="7.874015748031496E-3"/>
    <n v="2.6246719160104987E-3"/>
    <n v="0"/>
    <n v="2.6246719160104987E-3"/>
    <n v="5.2493438320209973E-3"/>
    <n v="5.2493438320209973E-3"/>
    <s v=""/>
    <n v="1"/>
    <x v="0"/>
    <n v="0.66666666666666663"/>
    <s v="NO APLICA PARA ESTE TRIMESTRE"/>
    <s v="NO HAY OBSERVACIONES"/>
    <s v="NO HAY OBSERVACIONES"/>
    <m/>
  </r>
  <r>
    <s v="INFORMACIÓN_Y_COMUNICACIÓN"/>
    <s v="TRANSPARENCIA, ACCESO A LA INFORMACIÓN PÚBLICA Y LUCHA CONTRA LA CORRUPCIÓN"/>
    <s v="5. FORTALECER LA GESTIÓN ADMINISTRATIVA INCORPORANDO NUEVAS Y MEJORES PRÁCTICAS QUE PERMITAN GENERAR EFICIENCIA EN EL DESARROLLO DE LAS FUNCIONES INSTITUCIONALES"/>
    <x v="3"/>
    <x v="15"/>
    <s v="PLAN ANTICORRUPCIÓN Y DE ATENCIÓN AL CIUDADANO"/>
    <s v="PLAN DE PARTICIPACIÓN CIUDADANA"/>
    <s v="NO APLICA"/>
    <s v="LAS DOS SEDES"/>
    <s v="COORDINADOR(A) GRUPO DE PLANEACIÓN"/>
    <s v="PAAC - COMPONENTE 3: RENDICIÓN DE CUENTAS"/>
    <s v="3.3 RESPONSABILIDAD"/>
    <n v="91"/>
    <s v="NO"/>
    <s v="NO"/>
    <s v="RENDICIÓN DE CUENTAS"/>
    <x v="1"/>
    <x v="82"/>
    <s v="FACILITAR A LOS GRUPOS DE INTERÉS ESPACIOS EN DIFERENTES CANALES, QUE PERMITAN A LA ENTIDAD DAR A CONOCER SU GESTIÓN"/>
    <n v="0"/>
    <s v="PREPARAR LA INFORMACIÓN SOBRE ACCIONES DE MEJORAMIENTO DE LA ENTIDAD (PLANES DE MEJORA) ASOCIADOS A LA GESTIÓN REALIZADA, VERIFICANDO LA CALIDAD DE LA MISMA._x000a_* FORMULAR, PREVIA EVALUACIÓN POR PARTE DE LOS RESPONSABLES, PLANES DE MEJORAMIENTO A LA GESTIÓN INSTITUCIONAL A PARTIR DE LAS OBSERVACIONES, PROPUESTAS Y RECOMENDACIONES CIUDADANAS."/>
    <d v="2020-10-10T00:00:00"/>
    <d v="2020-12-23T00:00:00"/>
    <x v="19"/>
    <x v="1"/>
    <n v="0"/>
    <n v="110086400"/>
    <m/>
    <m/>
    <m/>
    <s v="PLAN DE MEJORAMIENTO SUSCRITO, CON LOS RESULTADOS DE LA EVALUACIÓN DE LA RENDICIÓN DE CUENTAS"/>
    <m/>
    <m/>
    <m/>
    <n v="1"/>
    <m/>
    <m/>
    <m/>
    <m/>
    <s v="NO APLICA"/>
    <s v="NO APLICA PARA ESTE BIMESTRE"/>
    <s v="NO REPORTA INFORMACIÓN"/>
    <m/>
    <n v="0"/>
    <n v="0"/>
    <n v="0"/>
    <n v="7.874015748031496E-3"/>
    <n v="7.874015748031496E-3"/>
    <n v="0"/>
    <n v="0"/>
    <n v="0"/>
    <n v="0"/>
    <s v=""/>
    <s v=""/>
    <x v="10"/>
    <n v="0"/>
    <s v="NO APLICA PARA ESTE TRIMESTRE"/>
    <s v="NO HAY ACTIVIDADES PROGRAMADAS PARA ESTE TRIMESTRE"/>
    <s v="NO HAY ACTIVIDADES PROGRAMADAS PARA ESTE TRIMESTRE"/>
    <m/>
  </r>
  <r>
    <s v="INFORMACIÓN_Y_COMUNICACIÓN"/>
    <s v="TRANSPARENCIA, ACCESO A LA INFORMACIÓN PÚBLICA Y LUCHA CONTRA LA CORRUPCIÓN"/>
    <s v="5. FORTALECER LA GESTIÓN ADMINISTRATIVA INCORPORANDO NUEVAS Y MEJORES PRÁCTICAS QUE PERMITAN GENERAR EFICIENCIA EN EL DESARROLLO DE LAS FUNCIONES INSTITUCIONALES"/>
    <x v="3"/>
    <x v="15"/>
    <s v="PLAN ANTICORRUPCIÓN Y DE ATENCIÓN AL CIUDADANO"/>
    <s v="PLAN DE PARTICIPACIÓN CIUDADANA"/>
    <s v="NO APLICA"/>
    <s v="LAS DOS SEDES"/>
    <s v="COORDINADOR(A) GRUPO DE PLANEACIÓN"/>
    <s v="PAAC - COMPONENTE 3: RENDICIÓN DE CUENTAS"/>
    <s v="3.3 RESPONSABILIDAD"/>
    <n v="92"/>
    <s v="NO"/>
    <s v="NO"/>
    <s v="RENDICIÓN DE CUENTAS"/>
    <x v="0"/>
    <x v="83"/>
    <s v="FACILITAR A LOS GRUPOS DE INTERÉS ESPACIOS EN DIFERENTES CANALES, QUE PERMITAN A LA ENTIDAD DAR A CONOCER SU GESTIÓN"/>
    <n v="0"/>
    <s v="* ESTANDARIZAR   FORMATOS  INTERNOS DE REPORTE DE  LAS ACTIVIDADES DE RENDICIÓN DE CUENTAS QUE SE REALIZARÁN EN TODA LA ENTIDAD QUE COMO MÍNIMO CONTENGA: ACTIVIDADES REALIZADAS, GRUPOS DE VALOR INVOLUCRADOS, APORTES, RESULTADOS, OBSERVACIONES, PROPUESTAS Y RECOMENDACIONES CIUDADANAS._x000a_* DILIGENCIAR EL FORMATO INTERNO DE REPORTE DEFINIDO CON LOS RESULTADOS OBTENIDOS EN EL EJERCICIO, Y ENTREGARLO AL ÁREA DE PLANEACIÓN."/>
    <d v="2020-10-10T00:00:00"/>
    <d v="2020-12-23T00:00:00"/>
    <x v="18"/>
    <x v="6"/>
    <m/>
    <m/>
    <m/>
    <m/>
    <m/>
    <s v="FORMATOS  INTERNOS DE REPORTE DE INFORMACIÓN PARA LA RENDICIÓN DE CUENTAS ESTANDARIZADOS PARA LA SUBDIRECCIÓN ACADEMICA Y SUBDIRECCIÓN ADMINISTRATIVA"/>
    <m/>
    <m/>
    <m/>
    <n v="1"/>
    <m/>
    <m/>
    <m/>
    <m/>
    <s v="NO APLICA"/>
    <s v="NO APLICA PARA ESTE BIMESTRE"/>
    <s v="NO REPORTA INFORMACIÓN"/>
    <m/>
    <n v="0"/>
    <n v="0"/>
    <n v="0"/>
    <n v="7.874015748031496E-3"/>
    <n v="7.874015748031496E-3"/>
    <n v="0"/>
    <n v="0"/>
    <n v="0"/>
    <n v="0"/>
    <s v=""/>
    <s v=""/>
    <x v="10"/>
    <n v="0"/>
    <s v="NO APLICA PARA ESTE TRIMESTRE"/>
    <s v="NO HAY ACTIVIDADES PROGRAMADAS PARA ESTE TRIMESTRE"/>
    <s v="NO HAY ACTIVIDADES PROGRAMADAS PARA ESTE TRIMESTRE"/>
    <m/>
  </r>
  <r>
    <s v="INFORMACIÓN_Y_COMUNICACIÓN"/>
    <s v="TRANSPARENCIA, ACCESO A LA INFORMACIÓN PÚBLICA Y LUCHA CONTRA LA CORRUPCIÓN"/>
    <s v="5. FORTALECER LA GESTIÓN ADMINISTRATIVA INCORPORANDO NUEVAS Y MEJORES PRÁCTICAS QUE PERMITAN GENERAR EFICIENCIA EN EL DESARROLLO DE LAS FUNCIONES INSTITUCIONALES"/>
    <x v="3"/>
    <x v="15"/>
    <s v="PLAN ANTICORRUPCIÓN Y DE ATENCIÓN AL CIUDADANO"/>
    <s v="PLAN DE PARTICIPACIÓN CIUDADANA"/>
    <s v="NO APLICA"/>
    <s v="LAS DOS SEDES"/>
    <s v="COORDINADOR(A) GRUPO DE PLANEACIÓN"/>
    <s v="PAAC - COMPONENTE 3: RENDICIÓN DE CUENTAS"/>
    <s v="3.3 RESPONSABILIDAD"/>
    <n v="93"/>
    <s v="NO"/>
    <s v="NO"/>
    <s v="RENDICIÓN DE CUENTAS"/>
    <x v="1"/>
    <x v="84"/>
    <s v="FOMENTAR INTERACCIÓN ENTRE EL ICC Y LOS CIUDADANOS"/>
    <n v="1"/>
    <s v="* ANALIZAR LAS EVALUACIONES, RECOMENDACIONES U OBJECIONES RECIBIDAS EN EL ESPACIO DE DIÁLOGO PARA LA RENDICIÓN DE CUENTAS._x000a_* ANALIZAR LOS RESULTADOS OBTENIDOS EN LA IMPLEMENTACIÓN DE LA ESTRATEGIA DE RENDICIÓN DE CUENTAS, CON BASE EN LA CONSOLIDACIÓN DE LOS FORMATOS INTERNOS DE REPORTE APORTADOS POR LAS ÁREAS MISIONALES Y DE APOYO, PARA:_x000a_1. IDENTIFICAR EL NÚMERO DE ESPACIOS DE DIÁLOGO EN LOS QUE SE RINDIÓ CUENTAS_x000a_2. GRUPOS DE VALOR INVOLUCRADOS_x000a_3. FASES DEL CICLO SOBRE LOS QUE SE RINDIÓ CUENTAS._x000a_4. EVALUACIÓN Y RECOMENDACIONES DE CADA ESPACIO DE RENDICIÓN DE CUENTAS._x000a_* PUBLICAR  LOS RESULTADOS DE LA RENDICIÓN DE CUENTAS CLASIFICANDO POR CATEGORÍAS, LAS OBSERVACIONES Y COMENTARIOS DE LOS CIUDADANOS, LOS GRUPOS DE VALOR Y ORGANISMOS DE CONTROL, LOS CUALES DEBERÁN SER VISIBILIZADOS DE FORMA MASIVA Y MEDIANTE EL MECANISMO QUE EMPLEÓ PARA CONVOCAR A LOS GRUPOS DE VALOR QUE PARTICIPARON._x000a_* EVALUAR Y VERIFICAR LOS RESULTADOS DE LA IMPLEMENTACIÓN DE LA ESTRATEGIA DE RENDICIÓN DE CUENTAS, VALORANDO EL CUMPLIMIENTO DE LAS METAS DEFINIDAS FRENTE AL RETO Y OBJETIVOS DE LA ESTRATEGIA._x000a_* EVALUAR Y VERIFICAR POR PARTE DE LA OFICINA DE CONTROL INTERNO QUE SE GARANTICEN LOS MECANISMOS DE PARTICIPACIÓN CIUDADANA EN LA RENDICIÓN DE CUENTAS. "/>
    <d v="2020-10-10T00:00:00"/>
    <d v="2020-12-23T00:00:00"/>
    <x v="18"/>
    <x v="6"/>
    <m/>
    <m/>
    <m/>
    <m/>
    <m/>
    <s v="EVALUACIÓN SOCIALIZADA DE LA ESTRATEGIA DE RENDICIÓN DE CUENTAS"/>
    <m/>
    <m/>
    <m/>
    <n v="1"/>
    <m/>
    <m/>
    <m/>
    <m/>
    <s v="NO APLICA"/>
    <s v="NO APLICA PARA ESTE BIMESTRE"/>
    <s v="NO REPORTA INFORMACIÓN"/>
    <m/>
    <n v="0"/>
    <n v="0"/>
    <n v="0"/>
    <n v="7.874015748031496E-3"/>
    <n v="7.874015748031496E-3"/>
    <n v="0"/>
    <n v="0"/>
    <n v="0"/>
    <n v="0"/>
    <s v=""/>
    <s v=""/>
    <x v="10"/>
    <n v="0"/>
    <s v="NO APLICA PARA ESTE TRIMESTRE"/>
    <s v="NO HAY ACTIVIDADES PROGRAMADAS PARA ESTE TRIMESTRE"/>
    <s v="NO HAY ACTIVIDADES PROGRAMADAS PARA ESTE TRIMESTRE"/>
    <m/>
  </r>
  <r>
    <s v="INFORMACIÓN_Y_COMUNICACIÓN"/>
    <s v="TRANSPARENCIA, ACCESO A LA INFORMACIÓN PÚBLICA Y LUCHA CONTRA LA CORRUPCIÓN"/>
    <s v="5. FORTALECER LA GESTIÓN ADMINISTRATIVA INCORPORANDO NUEVAS Y MEJORES PRÁCTICAS QUE PERMITAN GENERAR EFICIENCIA EN EL DESARROLLO DE LAS FUNCIONES INSTITUCIONALES"/>
    <x v="3"/>
    <x v="15"/>
    <s v="PLAN ANTICORRUPCIÓN Y DE ATENCIÓN AL CIUDADANO"/>
    <s v="PLAN DE PARTICIPACIÓN CIUDADANA"/>
    <s v="NO APLICA"/>
    <s v="LAS DOS SEDES"/>
    <s v="COORDINADOR(A) GRUPO DE PLANEACIÓN"/>
    <s v="PAAC - COMPONENTE 3: RENDICIÓN DE CUENTAS"/>
    <s v="3.2 DIÁLOGO DE DOBLE VÍA CON LA CIUDADANÍA Y SUS ORGANIZACIONES"/>
    <n v="94"/>
    <s v="NO"/>
    <s v="NO"/>
    <s v="RENDICIÓN DE CUENTAS"/>
    <x v="1"/>
    <x v="85"/>
    <s v="FOMENTAR INTERACCIÓN ENTRE EL ICC Y LOS CIUDADANOS"/>
    <n v="1"/>
    <s v="VALIDAR CON LOS GRUPOS DE INTERÉS LA ESTRATEGIA DE RENDICIÓN DE CUENTAS. "/>
    <d v="2020-01-15T00:00:00"/>
    <d v="2020-03-31T00:00:00"/>
    <x v="18"/>
    <x v="6"/>
    <m/>
    <m/>
    <s v="ESTRATEGIA VALIDADA CON LA CIUDADANÍA"/>
    <m/>
    <m/>
    <m/>
    <n v="1"/>
    <m/>
    <m/>
    <m/>
    <n v="1"/>
    <m/>
    <m/>
    <m/>
    <s v="Documento con pantallazos anexo en la carpeta soporte de evidencias"/>
    <s v="NO APLICA PARA ESTE BIMESTRE"/>
    <s v="NO REPORTA INFORMACIÓN"/>
    <s v="META CUMPLIDA"/>
    <n v="7.874015748031496E-3"/>
    <n v="7.874015748031496E-3"/>
    <n v="7.874015748031496E-3"/>
    <n v="7.874015748031496E-3"/>
    <n v="7.874015748031496E-3"/>
    <n v="7.874015748031496E-3"/>
    <n v="7.874015748031496E-3"/>
    <n v="7.874015748031496E-3"/>
    <n v="7.874015748031496E-3"/>
    <n v="1"/>
    <n v="1"/>
    <x v="0"/>
    <n v="1"/>
    <s v="NO HAY OBSERVACIONES"/>
    <s v="NO HAY ACTIVIDADES PROGRAMADAS PARA ESTE TRIMESTRE"/>
    <s v="NO HAY ACTIVIDADES PROGRAMADAS PARA ESTE TRIMESTRE PERO SE IDENTIFICA QUE LA META ESTÁ CUMPLIDA"/>
    <m/>
  </r>
  <r>
    <s v="INFORMACIÓN_Y_COMUNICACIÓN"/>
    <s v="TRANSPARENCIA, ACCESO A LA INFORMACIÓN PÚBLICA Y LUCHA CONTRA LA CORRUPCIÓN"/>
    <s v="5. FORTALECER LA GESTIÓN ADMINISTRATIVA INCORPORANDO NUEVAS Y MEJORES PRÁCTICAS QUE PERMITAN GENERAR EFICIENCIA EN EL DESARROLLO DE LAS FUNCIONES INSTITUCIONALES"/>
    <x v="3"/>
    <x v="15"/>
    <s v="PLAN ANTICORRUPCIÓN Y DE ATENCIÓN AL CIUDADANO"/>
    <s v="PLAN DE PARTICIPACIÓN CIUDADANA"/>
    <s v="NO APLICA"/>
    <s v="LAS DOS SEDES"/>
    <s v="COORDINADOR(A) GRUPO DE PLANEACIÓN"/>
    <s v="PAAC - COMPONENTE 3: RENDICIÓN DE CUENTAS"/>
    <s v="3.2 DIÁLOGO DE DOBLE VÍA CON LA CIUDADANÍA Y SUS ORGANIZACIONES"/>
    <n v="95"/>
    <s v="NO"/>
    <s v="NO"/>
    <s v="RENDICIÓN DE CUENTAS"/>
    <x v="0"/>
    <x v="86"/>
    <s v="IMPULSAR EL DIÁLOGO Y LA PARTICIPACIÓN DE LA CIUDADANÍA Y GRUPOS DE INTERÉS SOBRE LAS ACTIVIDADES ADELANTADAS POR EL ICC"/>
    <n v="2"/>
    <s v="REALIZAR ACCIONES DE DIÁLOGO DIRIGIDA A:_x000a_* LA CIUDADANÍA_x000a_* GRUPOS DE INTERÉS MISIONAL"/>
    <d v="2020-01-15T00:00:00"/>
    <d v="2020-06-30T00:00:00"/>
    <x v="18"/>
    <x v="6"/>
    <m/>
    <m/>
    <m/>
    <s v="DOS ACCIONES DE DIÁLOGO IMPLEMENTADAS"/>
    <m/>
    <m/>
    <m/>
    <n v="2"/>
    <m/>
    <m/>
    <m/>
    <n v="2"/>
    <m/>
    <m/>
    <s v="NO APLICA"/>
    <s v="Empeliculados: cine en la clase de español como lengua extranjera y segunda lengua (2020): Se realizó la presentación del libro  EMPELICULADOS en el cual contamos con asistentes los cuales realizaron intervenciones y preguntas dentro del evento._x000a_ Enlace descripción: https://www.caroycuervo.gov.co/Eventos/369/_x000a_Enlace evento: https://www.youtube.com/watch?v=UldzdcYimHs_x000a__x000a__x000a_Celebración virtual Día del Idioma Español - Instituto Caro y Cuervo: con el fin de unirse a la celebración del Día del Idioma Español se organizó una variada programación virtual a través de la plataforma Zoom, en el cual tuvo asistentes tanto por Facebook como por la plataforma y participaron con sus preguntas e intervenciones._x000a_Día del Idioma Español: Enlace :https://www.caroycuervo.gov.co/Noticias/711/"/>
    <s v="NO REPORTA INFORMACIÓN"/>
    <s v="META CUMPLIDA"/>
    <n v="0"/>
    <n v="7.874015748031496E-3"/>
    <n v="7.874015748031496E-3"/>
    <n v="7.874015748031496E-3"/>
    <n v="7.874015748031496E-3"/>
    <n v="0"/>
    <n v="7.874015748031496E-3"/>
    <n v="7.874015748031496E-3"/>
    <n v="7.874015748031496E-3"/>
    <s v=""/>
    <n v="1"/>
    <x v="0"/>
    <n v="1"/>
    <s v="NO APLICA PARA ESTE TRIMESTRE"/>
    <s v="NO HAY OBSERVACIONES"/>
    <s v="NO HAY ACTIVIDADES PROGRAMADAS PARA ESTE TRIMESTRE PERO SE IDENTIFICA QUE LA META ESTÁ CUMPLIDA"/>
    <m/>
  </r>
  <r>
    <s v="INFORMACIÓN_Y_COMUNICACIÓN"/>
    <s v="TRANSPARENCIA, ACCESO A LA INFORMACIÓN PÚBLICA Y LUCHA CONTRA LA CORRUPCIÓN"/>
    <s v="5. FORTALECER LA GESTIÓN ADMINISTRATIVA INCORPORANDO NUEVAS Y MEJORES PRÁCTICAS QUE PERMITAN GENERAR EFICIENCIA EN EL DESARROLLO DE LAS FUNCIONES INSTITUCIONALES"/>
    <x v="3"/>
    <x v="15"/>
    <s v="PLAN ANTICORRUPCIÓN Y DE ATENCIÓN AL CIUDADANO"/>
    <s v="PLAN DE PARTICIPACIÓN CIUDADANA"/>
    <s v="NO APLICA"/>
    <s v="LAS DOS SEDES"/>
    <s v="COORDINADOR(A) GRUPO DE PLANEACIÓN"/>
    <s v="PAAC - COMPONENTE 3: RENDICIÓN DE CUENTAS"/>
    <s v="3.2 DIÁLOGO DE DOBLE VÍA CON LA CIUDADANÍA Y SUS ORGANIZACIONES"/>
    <n v="96"/>
    <s v="NO"/>
    <s v="NO"/>
    <s v="RENDICIÓN DE CUENTAS"/>
    <x v="1"/>
    <x v="87"/>
    <s v="IMPULSAR EL DIÁLOGO Y LA PARTICIPACIÓN DE LA CIUDADANÍA Y GRUPOS DE INTERÉS SOBRE LAS ACTIVIDADES ADELANTADAS POR EL ICC"/>
    <n v="1"/>
    <s v="* PREPARAR LA INFORMACIÓN CON BASE EN LOS TEMAS DE INTERÉS PRIORIZADOS POR LA CIUDADANA Y GRUPOS DE VALOR EN LA CONSULTA REALIZADA._x000a_* DISPONER DE MECANISMOS PARA QUE LOS GRUPOS DE INTERÉS COLABOREN  EN LA GENERACIÓN, ANÁLISIS Y DIVULGACIÓN DE LA INFORMACIÓN PARA LA RENDICIÓN DE CUENTAS._x000a_* ASEGURAR EL SUMINISTRO Y ACCESO DE INFORMACIÓN DE FORMA PREVIA  A LOS CIUDADANOS Y GRUPOS DE VALOR  CONVOCADOS, CON RELACIÓN A LOS TEMAS A TRATAR EN LOS EJERCICIOS DE RENDICIÓN DE CUENTAS DEFINIDOS."/>
    <d v="2020-01-15T00:00:00"/>
    <d v="2020-06-30T00:00:00"/>
    <x v="18"/>
    <x v="6"/>
    <m/>
    <m/>
    <m/>
    <s v="SONDEO PARA LA PROMOCIÓN DE LA PARTICIPACIÓN EN EL PROCESO DE RENDICIÓN DE CUENTAS PUBLICADO "/>
    <m/>
    <m/>
    <m/>
    <n v="1"/>
    <m/>
    <m/>
    <m/>
    <m/>
    <n v="1"/>
    <m/>
    <s v="NO APLICA"/>
    <s v="CARPETA META 96_x000a_Se proyectó sondeo para su respectiva publicación en el mes de julio. Borrador documento de sondeo para difundir por redes sociales y redes internas"/>
    <s v="Se publicó Sondeo en las redes internas y externas del ICC"/>
    <m/>
    <n v="0"/>
    <n v="7.874015748031496E-3"/>
    <n v="7.874015748031496E-3"/>
    <n v="7.874015748031496E-3"/>
    <n v="7.874015748031496E-3"/>
    <n v="0"/>
    <n v="0"/>
    <n v="7.874015748031496E-3"/>
    <n v="7.874015748031496E-3"/>
    <s v=""/>
    <n v="0"/>
    <x v="0"/>
    <n v="1"/>
    <s v="NO APLICA PARA ESTE TRIMESTRE"/>
    <s v="NO SE EVIDENCIA AVANCE TOTAL, NI MAYOR A UN 80% EN LA META PROYECTADA POR LO TANTO, SE SUGIERE TRAMITAR AJUSTE AL PLAN DE ACCIÓN"/>
    <s v="NO HAY ACTIVIDADES PROGRAMADAS PARA ESTE TRIMESTRE, PERO SE EVIDENCIA EL CUMPLIMIENTO DE LA META EN EL TRIMESTRE"/>
    <m/>
  </r>
  <r>
    <s v="INFORMACIÓN_Y_COMUNICACIÓN"/>
    <s v="TRANSPARENCIA, ACCESO A LA INFORMACIÓN PÚBLICA Y LUCHA CONTRA LA CORRUPCIÓN"/>
    <s v="5. FORTALECER LA GESTIÓN ADMINISTRATIVA INCORPORANDO NUEVAS Y MEJORES PRÁCTICAS QUE PERMITAN GENERAR EFICIENCIA EN EL DESARROLLO DE LAS FUNCIONES INSTITUCIONALES"/>
    <x v="3"/>
    <x v="15"/>
    <s v="PLAN ANTICORRUPCIÓN Y DE ATENCIÓN AL CIUDADANO"/>
    <s v="PLAN DE PARTICIPACIÓN CIUDADANA"/>
    <s v="NO APLICA"/>
    <s v="LAS DOS SEDES"/>
    <s v="COORDINADOR(A) GRUPO DE PLANEACIÓN"/>
    <s v="PAAC - COMPONENTE 3: RENDICIÓN DE CUENTAS"/>
    <s v="3.3 RESPONSABILIDAD"/>
    <n v="97"/>
    <s v="NO"/>
    <s v="SI "/>
    <s v="RENDICIÓN DE CUENTAS"/>
    <x v="1"/>
    <x v="88"/>
    <s v="_x000a_IMPULSAR EL DIÁLOGO Y LA PARTICIPACIÓN DE LA CIUDADANÍA Y GRUPOS DE INTERÉS SOBRE LAS ACTIVIDADES ADELANTADAS POR EL ICC_x000a_SE PROPONEN METAS QUE BUSCAN LA ADOPCIÓN DE UN PROCESO TRANSVERSAL PERMANENTE DE INTERACCIÓN ENTRE SERVIDORES PÚBLICOS —ENTIDADES— CIUDADANOS Y LOS ACTORES INTERESADOS EN LA GESTIÓN DE LOS PRIMEROS Y_x000a_SUS RESULTADOS. ASÍ MISMO, BUSCA LA TRANSPARENCIA DE LA GESTIÓN DE LA ADMINISTRACIÓN PÚBLICA PARA LOGRAR LA ADOPCIÓN DE LOS PRINCIPIOS DE BUEN GOBIERNO. "/>
    <s v="NO APLICA"/>
    <s v="* EFECTUAR LA PUBLICIDAD SOBRE LA METODOLOGÍA DE PARTICIPACIÓN EN LOS ESPACIOS DE RENDICIÓN DE CUENTAS DEFINIDOS_x000a_* DISEÑAR LA METODOLOGÍA DE DIÁLOGO PARA CADA EVENTO DE RENDICIÓN DE CUENTAS QUE GARANTICE LA INTERVENCIÓN DE CIUDADANOS Y GRUPOS DE INTERÉS CON SU EVALUACIÓN Y PROPUESTAS A LAS MEJORAS DE LA GESTIÓN._x000a_DISEÑAR LA METODOLOGÍA DE DIÁLOGO LAS ACTIVIDADES DE RENDICIÓN DE CUENTAS, GARANTIZANDO MOMENTOS DE INTERVENCIÓN DE CIUDADANOS Y GRUPOS DE INTERÉS CON SU EVALUACIÓN Y PROPUESTAS"/>
    <d v="2020-02-03T00:00:00"/>
    <d v="2020-07-31T00:00:00"/>
    <x v="18"/>
    <x v="6"/>
    <m/>
    <m/>
    <s v="TALLER DE CONSTRUCCIÓN DE METODOLOGÍA_x000a_"/>
    <s v="BORRADOR DEL DOCUMENTO"/>
    <s v="DOCUMENTO PRESENTADO PARA APROBACIÓN"/>
    <m/>
    <n v="1"/>
    <n v="1"/>
    <n v="1"/>
    <m/>
    <n v="0.7"/>
    <n v="1"/>
    <m/>
    <m/>
    <s v="Documentos con actividad de taller y metodología rendición de cuentas, anexo en la carpeta soporte de evidencias"/>
    <s v="CARPETA META 97_x000a_1. Se realizó un taller con el equipo de rendición de cuentas con el fin de identificar el reto general de la rendición de cuentas al interior del ICC y un taller con el fin de identificar actores internos y externos dentro de las áreas que participan._x000a__x000a_2. Se proyecta documento borrador de metodología _x000a__x000a_3. Se proyecta una plantilla con el fin de realizar el informe de gestión por medio de la participación institucional. "/>
    <s v=" En el mes de octubre se tendrá reunión con el Departamento Administrativo de la Función Pública con el fin de proponer una metodología de participación en los espacios de rendición de cuentas artículada con los lineamientos de la política de Participación Ciudadana. "/>
    <m/>
    <n v="2.6246719160104987E-3"/>
    <n v="5.2493438320209973E-3"/>
    <n v="7.874015748031496E-3"/>
    <n v="7.874015748031496E-3"/>
    <n v="2.6246719160104987E-3"/>
    <n v="1.8372703412073488E-3"/>
    <n v="4.4619422572178477E-3"/>
    <n v="4.4619422572178477E-3"/>
    <n v="4.4619422572178477E-3"/>
    <n v="0.7"/>
    <n v="0.85"/>
    <x v="25"/>
    <n v="0.56666666666666665"/>
    <s v="SE DEBE PRIORIZAR EL CUMPLIMIENTO DE LAS ACTIVIDADES PLANEADAS EN EL SEGUNDO TRIMESTRE DE LA VIGENCIA"/>
    <s v="NO HAY OBSERVACIONES"/>
    <s v="SE SUGIERE PRIORIZAR ESTA ACTIVIDAD EN EL ÚLTIMO TRIMESTERE"/>
    <m/>
  </r>
  <r>
    <s v="INFORMACIÓN_Y_COMUNICACIÓN"/>
    <s v="TRANSPARENCIA, ACCESO A LA INFORMACIÓN PÚBLICA Y LUCHA CONTRA LA CORRUPCIÓN"/>
    <s v="5. FORTALECER LA GESTIÓN ADMINISTRATIVA INCORPORANDO NUEVAS Y MEJORES PRÁCTICAS QUE PERMITAN GENERAR EFICIENCIA EN EL DESARROLLO DE LAS FUNCIONES INSTITUCIONALES"/>
    <x v="3"/>
    <x v="14"/>
    <s v="PLAN ANTICORRUPCIÓN Y DE ATENCIÓN AL CIUDADANO"/>
    <s v="PLAN DE PARTICIPACIÓN CIUDADANA"/>
    <s v="NO APLICA"/>
    <s v="LAS DOS SEDES"/>
    <s v="DIRECTOR(A) GENERAL - CONTRATISTA ASESOR JURÍDICO"/>
    <s v="PAAC - COMPONENTE 5: TRANSPARENCIA Y ACCESO DE LA INFORMACIÓN"/>
    <s v="5.2. LINEAMIENTOS DE TRANSPARENCIA PASIVA"/>
    <n v="98"/>
    <s v="NO"/>
    <s v="NO"/>
    <s v="GESTIÓN JURÍDICA"/>
    <x v="1"/>
    <x v="89"/>
    <s v="ACTUALIZAR RESOLUCIÓN DE COSTOS DE REPRODUCCIÓN DE INFORMACIÓN  AJUSTANDO EL VALOR POR CADA COPIA, NÚMERO DE COPIAS GRATUITAS E INFORMACIÓN DIGITAL"/>
    <n v="1"/>
    <s v="ELABORACIÓN, APROBACIÓN PUBLICACIÓN DE LA RESOLUCIÓN"/>
    <d v="2020-02-01T00:00:00"/>
    <d v="2020-02-28T00:00:00"/>
    <x v="0"/>
    <x v="1"/>
    <n v="0"/>
    <n v="0"/>
    <s v="RESOLUCIÓN ACTUALIZADA, APROBADA Y PUBLICADA"/>
    <m/>
    <m/>
    <m/>
    <n v="3"/>
    <m/>
    <m/>
    <m/>
    <m/>
    <n v="3"/>
    <m/>
    <m/>
    <s v="PROPUESTA DE RESOLUCIÓN."/>
    <s v="RESOLUCIÓN: 110 del 19 de junio 2020 - PUBLICADA: https://www.caroycuervo.gov.co/Transparencia/documentos-transparencia/419  ------- CONTENIDO:   https://www.caroycuervo.gov.co/transparencia/ICC-DG-Resoluci%C3%B3n%200110%20de%202020%20-%20cobro%20valor%20copias..pdf"/>
    <s v="Anexo Resolución 110 de 2020 de junio la cual fue publicada en Julio 2020. El cumplimiento total se consolidó en el 3er trimestre. "/>
    <s v="META CUMPLIDA"/>
    <n v="7.874015748031496E-3"/>
    <n v="7.874015748031496E-3"/>
    <n v="7.874015748031496E-3"/>
    <n v="7.874015748031496E-3"/>
    <n v="7.874015748031496E-3"/>
    <n v="0"/>
    <n v="7.874015748031496E-3"/>
    <n v="7.874015748031496E-3"/>
    <n v="7.874015748031496E-3"/>
    <n v="0"/>
    <n v="1"/>
    <x v="0"/>
    <n v="1"/>
    <s v="SE DEBE PRIORIZAR EL CUMPLIMIENTO DE LAS ACTIVIDADES PLANEADAS EN EL SEGUNDO TRIMESTRE DE LA VIGENCIA"/>
    <s v="NO HAY ACTIVIDADES PROGRAMADAS PARA ESTE TRIMESTRE"/>
    <s v="NO HAY ACTIVIDADES PROGRAMADAS PARA ESTE TRIMESTRE. META CUMPLIDA."/>
    <m/>
  </r>
  <r>
    <s v="DIRECCIONAMIENTO_ESTRATÉGICO_Y_PLANEACIÓN"/>
    <s v="PLANEACIÓN INSTITUCIONAL"/>
    <s v="5. FORTALECER LA GESTIÓN ADMINISTRATIVA INCORPORANDO NUEVAS Y MEJORES PRÁCTICAS QUE PERMITAN GENERAR EFICIENCIA EN EL DESARROLLO DE LAS FUNCIONES INSTITUCIONALES"/>
    <x v="3"/>
    <x v="15"/>
    <s v="PLAN ANTICORRUPCIÓN Y DE ATENCIÓN AL CIUDADANO"/>
    <s v="NO APLICA"/>
    <s v="PLAN DE MEJORA AUTOEVALUACIÓN"/>
    <s v="LAS DOS SEDES"/>
    <s v="COORDINADOR(A) GRUPO DE PLANEACIÓN"/>
    <s v="PAAC - COMPONENTE 4: ATENCIÓN AL CIUDADANO"/>
    <s v="4.5 RELACIÓN CON EL CIUDADANO"/>
    <n v="99"/>
    <s v="NO"/>
    <s v="NO"/>
    <s v="PLAN DE MEJORA  APROBADOAPM-1_2019"/>
    <x v="1"/>
    <x v="90"/>
    <s v="SE PROGRAMA DE ACUERDO A LOS RESULTADOS Y CALIFICACIÓN RESULTANTES DEL DILIGENCIAMIENTO DE LOS AUTODIAGNÓSTICOS DE LAS POLÍTICAS DE 2.1 &quot;DIRECCIONAMIENTO Y PLANEACIÓN&quot;, 2.2 &quot;PLAN ANTICORRUPCIÓN&quot; 3.6 &quot;PARTICIPACIÓN CIUDADANA&quot; Y 3.7 &quot;RENDICIÓN DE CUENTAS&quot; , 3.4 &quot;SERVICIO AL CIUDADANO&quot; Y 4 &quot;SEGUIMIENTO Y EVALUACIÓN DEL DESEMPEÑO INSTITUCIONAL&quot;"/>
    <s v="NO APLICA"/>
    <s v="1. PRESENTAR A LA CIUDADANÍA PARA SUS SUGERENCIAS Y OBSERVACIONES LA PROPUESTA DE CARACTERIZACIÓN DE USUARIOS _x000a_2. APROBAR EL DOCUMENTO FINAL DE CARECTERIZACIÓN _x000a_2. PUBLICAR Y SOCIALIZAR EL DOCUMENTO DE CARACTERIZACIÓN DE USUARIOS ACTUALIZADO Y APROBADO "/>
    <d v="2020-01-15T00:00:00"/>
    <d v="2020-09-01T00:00:00"/>
    <x v="20"/>
    <x v="1"/>
    <n v="0"/>
    <s v="VER CELDA AB89"/>
    <m/>
    <s v="3. DESPLIEGUE DE LA ACTIVIDAD"/>
    <s v="APROBAR Y PUBLICAR EL DOCUMENTO FINAL DE CARACTERIZACIÓN "/>
    <m/>
    <m/>
    <n v="1"/>
    <n v="1"/>
    <m/>
    <m/>
    <n v="1"/>
    <m/>
    <m/>
    <s v="NO APLICA"/>
    <s v="CARPETA META 99_x000a_Se realizó la presentación al CIGD para la respectiva validación de la Metodología de Caracterización de Usuarios del ICC para 2020_x000a__x000a_-Metodología de Caracterización de Usuarios_x000a_-Acta del CIGD_x000a_-Presentación realizada al CIGD"/>
    <s v="Se realizó la diagramación y presentación del portafolio de servicios como fase previa para la construcción de la metodología de Caracterización de Usuarios por lo tanto entre octubre y noviembre se terminará con la documentación de esta caracterización. "/>
    <m/>
    <n v="0"/>
    <n v="3.937007874015748E-3"/>
    <n v="7.874015748031496E-3"/>
    <n v="7.874015748031496E-3"/>
    <n v="3.937007874015748E-3"/>
    <n v="0"/>
    <n v="3.937007874015748E-3"/>
    <n v="3.937007874015748E-3"/>
    <n v="3.937007874015748E-3"/>
    <s v=""/>
    <n v="1"/>
    <x v="9"/>
    <n v="0.5"/>
    <s v="NO APLICA PARA ESTE TRIMESTRE"/>
    <s v="NO HAY OBSERVACIONES"/>
    <s v="SE SUGIERE PRIORIZAR ESTA ACTIVIDAD EN EL ÚLTIMO TRIMESTRE"/>
    <m/>
  </r>
  <r>
    <s v="DIRECCIONAMIENTO_ESTRATÉGICO_Y_PLANEACIÓN"/>
    <s v="DIRECCIONAMIENTO Y PLANEACIÓN"/>
    <s v="5. FORTALECER LA GESTIÓN ADMINISTRATIVA INCORPORANDO NUEVAS Y MEJORES PRÁCTICAS QUE PERMITAN GENERAR EFICIENCIA EN EL DESARROLLO DE LAS FUNCIONES INSTITUCIONALES"/>
    <x v="3"/>
    <x v="15"/>
    <s v="PLAN ANTICORRUPCIÓN Y DE ATENCIÓN AL CIUDADANO"/>
    <s v="NO APLICA"/>
    <s v="NO APLICA"/>
    <s v="LAS DOS SEDES"/>
    <s v="COORDINADOR(A) GRUPO DE PLANEACIÓN"/>
    <s v="PAAC - COMPONENTE 6: INICIATIVAS ADICIONALES"/>
    <s v="6.1 INICIATIVAS ADICIONALES"/>
    <n v="100"/>
    <s v="NO"/>
    <s v="NO"/>
    <s v="PLAN DE MEJORA  APROBADOAPM-1_2019"/>
    <x v="1"/>
    <x v="91"/>
    <s v="SE PROGRAMA DE ACUERDO A LOS RESULTADOS Y CALIFICACIÓN RESULTANTES DEL DILIGENCIAMIENTO DE LOS AUTODIAGNÓSTICOS DE LAS POLÍTICAS DE 2.1 &quot;DIRECCIONAMIENTO Y PLANEACIÓN&quot;, 2.2 &quot;PLAN ANTICORRUPCIÓN&quot; 3.6 &quot;PARTICIPACIÓN CIUDADANA&quot; Y 3.7 &quot;RENDICIÓN DE CUENTAS&quot; , 3.4 &quot;SERVICIO AL CIUDADANO&quot; Y 4 &quot;SEGUIMIENTO Y EVALUACIÓN DEL DESEMPEÑO INSTITUCIONAL&quot;"/>
    <s v="NO APLICA"/>
    <s v="DISEÑO DE LA METODOLOGÍA DE INCORPORACIÓN DE AUTOEVALUACIÓN EN LA PLANEACIÓN INSTITUCIONAL ( ACCIÓN Y ADQUISICIONES)"/>
    <d v="2020-02-03T00:00:00"/>
    <d v="2020-07-31T00:00:00"/>
    <x v="20"/>
    <x v="1"/>
    <n v="0"/>
    <s v="VER CELDA AB89"/>
    <s v="TALLER DE CONSTRUCCIÓN DE METODOLOGÍA"/>
    <s v="BORRADOR DEL DOCUMENTO"/>
    <s v="DOCUMENTO PRESENTADO PARA APROBACIÓN - GUÍA"/>
    <m/>
    <n v="1"/>
    <n v="1"/>
    <n v="1"/>
    <m/>
    <n v="1"/>
    <n v="1"/>
    <m/>
    <m/>
    <s v="No aplica"/>
    <s v="CARPETA META 100_x000a_Documento borrador para la autoevaluación de plan de adquisiciones y plan de acción."/>
    <s v="Se socializó la metodogía al CIGD en la reunión No. 5 del 24 de septiembre,  se realizó el video tutorial que guía y orienta el diligenciamiento de los seguimientos a los planes artículados al plan de acción institucional"/>
    <m/>
    <n v="2.6246719160104987E-3"/>
    <n v="5.2493438320209973E-3"/>
    <n v="7.874015748031496E-3"/>
    <n v="7.874015748031496E-3"/>
    <n v="2.6246719160104987E-3"/>
    <n v="2.6246719160104987E-3"/>
    <n v="5.2493438320209973E-3"/>
    <n v="5.2493438320209973E-3"/>
    <n v="5.2493438320209973E-3"/>
    <n v="1"/>
    <n v="1"/>
    <x v="19"/>
    <n v="0.66666666666666663"/>
    <s v="NO SE EVIDENCIA AVANCE EN LA META PROYECTADA POR LO TANTO SE SUGIERE TRAMITAR AJUSTE AL PLAN DE ACCIÓN"/>
    <s v="NO HAY OBSERVACIONES"/>
    <s v="SE SUGIERE PRIORIZAR ESTA ACTIVIDAD EN EL ÚLTIMO TRIMESTRE"/>
    <m/>
  </r>
  <r>
    <s v="DIRECCIONAMIENTO_ESTRATÉGICO_Y_PLANEACIÓN"/>
    <s v="DIRECCIONAMIENTO Y PLANEACIÓN"/>
    <s v="5. FORTALECER LA GESTIÓN ADMINISTRATIVA INCORPORANDO NUEVAS Y MEJORES PRÁCTICAS QUE PERMITAN GENERAR EFICIENCIA EN EL DESARROLLO DE LAS FUNCIONES INSTITUCIONALES"/>
    <x v="3"/>
    <x v="15"/>
    <s v="PLAN ANTICORRUPCIÓN Y DE ATENCIÓN AL CIUDADANO"/>
    <s v="NO APLICA"/>
    <s v="NO APLICA"/>
    <s v="LAS DOS SEDES"/>
    <s v="COORDINADOR(A) GRUPO DE PLANEACIÓN"/>
    <s v="PAAC - COMPONENTE 3: RENDICIÓN DE CUENTAS"/>
    <s v="3.3 RESPONSABILIDAD"/>
    <n v="101"/>
    <s v="NO"/>
    <s v="NO"/>
    <s v="RENDICIÓN DE CUENTAS"/>
    <x v="1"/>
    <x v="92"/>
    <s v="FOMENTAR LA INTERACCIÓN ENTRE EL INSTITUTO Y LA CIUDADANÍA "/>
    <n v="1"/>
    <s v="1, DISEÑAR LA ACTIVIDAD_x000a_2, ESTABLECER PARTICIPANTES_x000a_3, DESPLIEGUE DE LA ACTIVIDAD_x000a_4, ANÁLISIS DE LA ACTIVIDAD_x000a_"/>
    <d v="2020-02-03T00:00:00"/>
    <d v="2020-06-30T00:00:00"/>
    <x v="18"/>
    <x v="6"/>
    <m/>
    <m/>
    <s v="1, DISEÑAR LA ACTIVIDAD"/>
    <s v="2, ESTABLECER PARTICIPANTES_x000a_3, DESPLIEGUE DE LA ACTIVIDAD_x000a_4, ANÁLISIS DE LA ACTIVIDAD"/>
    <m/>
    <m/>
    <n v="1"/>
    <n v="3"/>
    <m/>
    <m/>
    <n v="1"/>
    <n v="3"/>
    <m/>
    <m/>
    <s v="Documentos con actividad de taller, anexo en la carpeta soporte de evidencias"/>
    <s v="CARPETA META 101_x000a_2, Se identificó como participantes el equipo líder de rendición de cuentas sensibilizándolos sobre la rendición. Se adjunta documento con los funcionarios delegados para participación del equipo líder validado en el marco del Comité MIPG_x000a__x000a_3, Se realizó un taller con el equipo de rendición de cuentas con el fin de identificar el reto general de la rendición de cuentas al interior del ICC y un taller con el fin de identificar actores internos y externos dentro de las áreas que participan. Se anexa el consolidado de la información recopilada del taller_x000a__x000a_4, Se analizó la actividad y se adjunta documento"/>
    <s v="NO REPORTA INFORMACIÓN"/>
    <s v="META CUMPLIDA"/>
    <n v="3.937007874015748E-3"/>
    <n v="7.874015748031496E-3"/>
    <n v="7.874015748031496E-3"/>
    <n v="7.874015748031496E-3"/>
    <n v="3.937007874015748E-3"/>
    <n v="3.937007874015748E-3"/>
    <n v="7.874015748031496E-3"/>
    <n v="7.874015748031496E-3"/>
    <n v="7.874015748031496E-3"/>
    <n v="1"/>
    <n v="1"/>
    <x v="0"/>
    <n v="1"/>
    <s v="NO HAY OBSERVACIONES"/>
    <s v="NO HAY OBSERVACIONES"/>
    <s v="NO HAY ACTIVIDADES PROGRAMADAS PARA ESTE TRIMESTRE PERO SE IDENTIFICA QUE LA META ESTÁ CUMPLIDA"/>
    <m/>
  </r>
  <r>
    <s v="INFORMACIÓN_Y_COMUNICACIÓN"/>
    <s v="TRANSPARENCIA, ACCESO A LA INFORMACIÓN PÚBLICA Y LUCHA CONTRA LA CORRUPCIÓN"/>
    <s v="5. FORTALECER LA GESTIÓN ADMINISTRATIVA INCORPORANDO NUEVAS Y MEJORES PRÁCTICAS QUE PERMITAN GENERAR EFICIENCIA EN EL DESARROLLO DE LAS FUNCIONES INSTITUCIONALES"/>
    <x v="0"/>
    <x v="16"/>
    <s v="PLAN ANTICORRUPCIÓN Y DE ATENCIÓN AL CIUDADANO"/>
    <s v="PLAN DE PARTICIPACIÓN CIUDADANA"/>
    <s v="NO APLICA"/>
    <s v="LAS DOS SEDES"/>
    <s v="COORDINADOR(A) GRUPO DE PLANEACIÓN"/>
    <s v="PAAC - COMPONENTE 4: ATENCIÓN AL CIUDADANO"/>
    <s v="4.5 RELACIÓN CON EL CIUDADANO"/>
    <n v="102"/>
    <s v="NO"/>
    <s v="NO"/>
    <s v="PARTICIPACIÓN CIUDADANA "/>
    <x v="9"/>
    <x v="93"/>
    <s v="MOTIVACIÓN CONSTANTE  A LOS SERVIDORES Y COLABORADORES DE LOS DEBERES Y DERECHOS  FRENTE AL CIUDADANO POR MEDIO DE LAS CÁPSULAS DE SERVICIO AL CIUDADANO. "/>
    <n v="10"/>
    <s v="ELABORACIÓN Y PRESENTACIÓN DEL CRONOGRAMA CON LOS TEMAS PARA PUBLICAR CADA MES._x000a_CONTROL Y REGISTRO DE LAS PUBLICACIONES _x000a_UNA VEZ POR MES SEGÚN  LO ESTABLEZCA COMUNICACIONES "/>
    <d v="2020-02-01T00:00:00"/>
    <d v="2020-11-30T00:00:00"/>
    <x v="0"/>
    <x v="1"/>
    <n v="0"/>
    <n v="0"/>
    <s v=" CRONOGRAMA _x000a_2 CÁPSULAS  01/03/2020"/>
    <s v="2 CÁPSULAS_x000a_06/30/2020"/>
    <s v="2CÁPSULAS_x000a_09/30/2020 "/>
    <s v="2 CÁPSULAS_x000a_12/30/2020 "/>
    <n v="3"/>
    <n v="2"/>
    <n v="2"/>
    <n v="2"/>
    <n v="3"/>
    <n v="2"/>
    <n v="2"/>
    <m/>
    <s v="CARPETA META 102_x000a_1. Correo electrónico enero 29 del 2020_x000a_*  Correo de comunicación interna: febrero 11 de 2020_x000a_*   Correo de comunicación interna: marzo 10 de 2020"/>
    <s v="CARPETA META 102_x000a__x000a_1. Correo de comunicación interna:  abril 14 del 2020. https://youtu.be/KPFkm1TvBTUCápsula de Servicio al ciudadano  N°3. Estrategia de comunicación #CaroyCuervoCuenta_x000a__x000a_2. Correo de comunicación interna:  Junio 11 del 2020._x000a__x000a_Cápsula de Servicio al ciudadano N°4. Respecto a la actitud de servicio."/>
    <s v="1. 14/07/2020_x000a_Tema : Decreto 491 2020_x000a__x000a_2. 08/09/2020_x000a_Tema: ¿Qué es el Centro de Relevo?_x000a_Ver carpeta de evidencia META: 102"/>
    <m/>
    <n v="1.968503937007874E-3"/>
    <n v="3.937007874015748E-3"/>
    <n v="5.905511811023622E-3"/>
    <n v="7.874015748031496E-3"/>
    <n v="1.968503937007874E-3"/>
    <n v="1.968503937007874E-3"/>
    <n v="3.937007874015748E-3"/>
    <n v="5.905511811023622E-3"/>
    <n v="6.1242344706911632E-3"/>
    <n v="1"/>
    <n v="1"/>
    <x v="0"/>
    <n v="0.77777777777777779"/>
    <s v="NO HAY OBSERVACIONES"/>
    <s v="NO HAY OBSERVACIONES"/>
    <s v="NO HAY OBSERVACIONES"/>
    <m/>
  </r>
  <r>
    <s v="INFORMACIÓN_Y_COMUNICACIÓN"/>
    <s v="TRANSPARENCIA, ACCESO A LA INFORMACIÓN PÚBLICA Y LUCHA CONTRA LA CORRUPCIÓN"/>
    <s v="5. FORTALECER LA GESTIÓN ADMINISTRATIVA INCORPORANDO NUEVAS Y MEJORES PRÁCTICAS QUE PERMITAN GENERAR EFICIENCIA EN EL DESARROLLO DE LAS FUNCIONES INSTITUCIONALES"/>
    <x v="0"/>
    <x v="16"/>
    <s v="PLAN ANTICORRUPCIÓN Y DE ATENCIÓN AL CIUDADANO"/>
    <s v="PLAN DE PARTICIPACIÓN CIUDADANA"/>
    <s v="NO APLICA"/>
    <s v="LAS DOS SEDES"/>
    <s v="COORDINADOR(A) GRUPO DE PLANEACIÓN"/>
    <s v="PAAC - COMPONENTE 4: ATENCIÓN AL CIUDADANO"/>
    <s v="4.3 TALENTO HUMANO"/>
    <n v="103"/>
    <s v="NO"/>
    <s v="NO"/>
    <s v="PARTICIPACIÓN CIUDADANA "/>
    <x v="9"/>
    <x v="94"/>
    <s v="CUALIFICAR  A LOS SERVIDORES PÚBLICOS Y COLABORADORES   EN LA ATENCIÓN  A PERSONAS SORDAS  EN NUESTRA EN EL INSTITUTO CARO Y CUERVO "/>
    <n v="10"/>
    <s v="1.ENTREGA DE VIDEOS PARAV EDITAR A COMUNICACIONES_x000a_UNA VEZ POR MES SEGÚN  LO ESTABLEZCA COMUNICACIONES "/>
    <d v="2020-02-01T00:00:00"/>
    <d v="2020-11-30T00:00:00"/>
    <x v="0"/>
    <x v="1"/>
    <n v="0"/>
    <n v="0"/>
    <s v="ENTREGA  DE LOS 2 VIDEOS   "/>
    <s v="ENTREGA  DE LOS 2 VIDEOS"/>
    <s v="ENTREGA  DE LOS 2 VIDEOS  "/>
    <s v="ENTREGA  DE LOS 2 VIDEOS "/>
    <n v="2"/>
    <n v="2"/>
    <n v="2"/>
    <n v="2"/>
    <n v="2"/>
    <n v="2"/>
    <n v="2"/>
    <m/>
    <s v="CARPETA META 103_x000a_*https://youtu.be/YUJvI3rH39w_x000a_*https://youtu.be/gjm5lb0CoCg"/>
    <s v="CARPETA META 103_x000a_Vídeo No. 3.  Palabra en Lengua de Señas Colombiana: Palabra educación continua :  abril 28 de 2020_x000a_* https://youtu.be/BKW1Rwffz-E_x000a__x000a_Video No. 4.  Palabra en Lengua de señas Colombiana:  Audiencia Pública : mayo 26 de 2020_x000a__x000a_* https://youtu.be/wXSQm0KJgL8"/>
    <s v="1. 28/07/2020_x000a_Tema: Bosque Andino_x000a__x000a_2. 22/09/2020_x000a_Tema: Recopilación vídeos Día Internacional de LSC._x000a_Ver carpeta de evidencia META: 103_x000a_"/>
    <m/>
    <n v="1.968503937007874E-3"/>
    <n v="3.937007874015748E-3"/>
    <n v="5.905511811023622E-3"/>
    <n v="7.874015748031496E-3"/>
    <n v="1.968503937007874E-3"/>
    <n v="1.968503937007874E-3"/>
    <n v="3.937007874015748E-3"/>
    <n v="5.905511811023622E-3"/>
    <n v="5.905511811023622E-3"/>
    <n v="1"/>
    <n v="1"/>
    <x v="0"/>
    <n v="0.75"/>
    <s v="NO HAY OBSERVACIONES"/>
    <s v="NO HAY OBSERVACIONES"/>
    <s v="NO HAY OBSERVACIONES"/>
    <m/>
  </r>
  <r>
    <s v="INFORMACIÓN_Y_COMUNICACIÓN"/>
    <s v="TRANSPARENCIA, ACCESO A LA INFORMACIÓN PÚBLICA Y LUCHA CONTRA LA CORRUPCIÓN"/>
    <s v="5. FORTALECER LA GESTIÓN ADMINISTRATIVA INCORPORANDO NUEVAS Y MEJORES PRÁCTICAS QUE PERMITAN GENERAR EFICIENCIA EN EL DESARROLLO DE LAS FUNCIONES INSTITUCIONALES"/>
    <x v="0"/>
    <x v="16"/>
    <s v="PLAN ANTICORRUPCIÓN Y DE ATENCIÓN AL CIUDADANO"/>
    <s v="NO APLICA"/>
    <s v="NO APLICA"/>
    <s v="CASA CUERVO URISARRI"/>
    <s v="COORDINADOR(A) GRUPO DE PLANEACIÓN"/>
    <s v="PAAC - COMPONENTE 4: ATENCIÓN AL CIUDADANO"/>
    <s v="4.2. FORTALECIMIENTO DE LOS CANALES DE ATENCIÓN"/>
    <n v="104"/>
    <s v="NO"/>
    <s v="NO"/>
    <s v="PLAN ANTICORRUPCIÓN, ATENCIÓN Y PARTICIPACIÓN CIUDADANA"/>
    <x v="32"/>
    <x v="95"/>
    <s v="ARTÍCULO 76 LEY 1474 DE 2011                        FORTALECER LOS MECANISMOS DE PREVENCIÓN, INVESTIGACIÓN Y SANCIÓN DE ACTOS DE CORRUPCIÓN Y LA EFECTIVIDAD DEL CONTROL DE LA GESTIÓN PÚBLICA.&quot; OFICINA DE QUEJAS, SUGERENCIAS Y RECLAMOS"/>
    <n v="24"/>
    <s v="REALIZAR CADA 15 DÍAS  SEGUIMIENTOS DE ALARMAS TEMPRANAS A EXCEPCIÓN  DE LAS PETICIONES CON VENCIMIENTO DE TRES DÍAS HÁBILES Y LAS DE ATENCIÓN A PERSONAS VULNERABLES. "/>
    <d v="2020-01-01T00:00:00"/>
    <d v="2020-12-29T00:00:00"/>
    <x v="0"/>
    <x v="1"/>
    <n v="0"/>
    <n v="0"/>
    <s v="ENERO_x000a_20/01/2020_x000a_27/01/2020_x000a_FEBRERO_x000a_06/02/2020_x000a_12/02/2020_x000a_MARZO_x000a_12/03/2020_x000a_30/03/2020"/>
    <s v="ABRIL_x000a_13/04/2020_x000a_24/04/2020_x000a_JUNIO_x000a_02/06/2020_x000a_10/06/2020"/>
    <s v="JULIO_x000a_01/07/2020_x000a_09/07/2020_x000a_22/07/2020_x000a_AGOSTO_x000a_06/08/2020_x000a_19/08/2020_x000a_31/08/2020_x000a_SEPTIEMBRE_x000a_07/09/2020_x000a_14/09/2020_x000a_21/09/2020_x000a_28/09/2020"/>
    <s v="OCTUBRE_x000a_5/102020_x000a_13/10/2020_x000a_19/10/2020_x000a_26/10/2020_x000a_NOVIEMBRE_x000a_03/11/2020_x000a_09/11/2020_x000a_17/11/2020_x000a_23/11/2020_x000a_DICIEMBRE_x000a_01/12/2020_x000a_07/12/2020_x000a_14/12/2020_x000a_18/12/2020"/>
    <n v="6"/>
    <n v="4"/>
    <n v="10"/>
    <n v="12"/>
    <n v="6"/>
    <n v="4"/>
    <n v="10"/>
    <m/>
    <s v="CARPETA META 104_x000a_CORREOS ELECTRÓNICOS"/>
    <s v="CARPETA META 104_x000a_CORREOS ELECTRÓNICOS_x000a_Seguimientos realizados_x000a_ABRIL_x000a_13/04/2020_x000a_24/04/2020_x000a_MAYO_x000a_Durante este mes se realizó la solicitud de ajuste a la Matriz de control de comunicaciones y PQRSD para que se actualicen los plazos según el Decreto 491 de 2020. Artículo 5. Ampliación de términos para atender las peticiones. Para las peticiones que se encuentren en curso o que se radiquen durante la vigencia de la Emergencia Sanitaria, se ampliarán los términos señalados en el artículo 14 de la Ley 1437 de 2011_x000a_JUNIO_x000a_02/06/2020_x000a_10/06/2020_x000a__x000a_Se realizó la solicitud de Ajuste a la Matriz de Comunicaciones al Grupo de Gestión Documental con el objetivo de acoplar los seguimientos a las fechas establecidas por el decreto 491 de 2020"/>
    <s v="JULIO_x000a_01/07/2020_x000a_09/07/2020_x000a_22/07/2020_x000a_AGOSTO_x000a_06/08/2020_x000a_19/08/2020_x000a_31/08/2020_x000a_SEPTIEMBRE_x000a_07/09/2020_x000a_14/09/2020_x000a_21/09/2020_x000a_28/09/2020_x000a_ Carpeta de evidencia META: 104"/>
    <m/>
    <n v="1.968503937007874E-3"/>
    <n v="3.937007874015748E-3"/>
    <n v="5.905511811023622E-3"/>
    <n v="7.874015748031496E-3"/>
    <n v="1.968503937007874E-3"/>
    <n v="1.968503937007874E-3"/>
    <n v="3.937007874015748E-3"/>
    <n v="5.905511811023622E-3"/>
    <n v="4.921259842519685E-3"/>
    <n v="1"/>
    <n v="1"/>
    <x v="0"/>
    <n v="0.625"/>
    <s v="NO HAY OBSERVACIONES"/>
    <s v="AUNQUE SE EVIDENCIA AVANCE EN LA META SE DEBE PRIORIZAR ESTA ACTIVIDAD PARA SU RESPECTIVO CUMPLIMIENTO EN EL TERCER TRIMESTRE"/>
    <s v="NO HAY OBSERVACIONES"/>
    <m/>
  </r>
  <r>
    <s v="INFORMACIÓN_Y_COMUNICACIÓN"/>
    <s v="TRANSPARENCIA, ACCESO A LA INFORMACIÓN PÚBLICA Y LUCHA CONTRA LA CORRUPCIÓN"/>
    <s v="5. FORTALECER LA GESTIÓN ADMINISTRATIVA INCORPORANDO NUEVAS Y MEJORES PRÁCTICAS QUE PERMITAN GENERAR EFICIENCIA EN EL DESARROLLO DE LAS FUNCIONES INSTITUCIONALES"/>
    <x v="0"/>
    <x v="16"/>
    <s v="PLAN ANTICORRUPCIÓN Y DE ATENCIÓN AL CIUDADANO"/>
    <s v="NO APLICA"/>
    <s v="NO APLICA"/>
    <s v="LAS DOS SEDES"/>
    <s v="COORDINADOR(A) GRUPO DE PLANEACIÓN"/>
    <s v="PAAC - COMPONENTE 4: ATENCIÓN AL CIUDADANO"/>
    <s v="4.1 ESTRUCTURA ADMINISTRATIVA Y DIRECCIONAMIENTO ESTRATÉGICO"/>
    <n v="105"/>
    <s v="NO"/>
    <s v="NO"/>
    <s v="PLAN ANTICORRUPCIÓN, ATENCIÓN Y PARTICIPACIÓN CIUDADANA"/>
    <x v="1"/>
    <x v="96"/>
    <s v="LA META PROPUESTA BUSCA  IMPLEMENTAR INSTRUMENTOS QUE CONFORMEN LA POLÍTICA DE SERVICIO AL CIUDADANO PARA GARANTIZAR EL ACCESO DE LOS CIUDADANOS A LOS TRÁMITES Y SERVICIOS DE LA ADMINISTRACIÓN PÚBLICA CONFORME A LOS PRINCIPIOS DE INFORMACIÓN COMPLETA, CLARA, CONSISTENTE, CON ALTOS NIVELES DE CALIDAD, OPORTUNIDAD EN EL SERVICIO Y AJUSTE A LAS NECESIDADES, REALIDADES Y EXPECTATIVAS DEL CIUDADANO."/>
    <n v="4"/>
    <s v="ELABORAR EL DOCUMENTO DE PROTOCOLOS DE SERVICIO PARA LA OFERTA INSTITUCIONAL_x000a_SOCIALIZAR EL DOCUMENTO A LAS DIFERENTES ÁREAS DE SERVICIO"/>
    <d v="2020-01-01T00:00:00"/>
    <d v="2020-12-18T00:00:00"/>
    <x v="0"/>
    <x v="1"/>
    <n v="0"/>
    <n v="0"/>
    <m/>
    <m/>
    <s v="ELABORACIÓN DEL DOCUMENTO DE PROTOCOLO DE SERVICIO"/>
    <s v="SOCIALIZACIÓN DEL DOCUMENTOS A LÁS ÁREAS MISIONALES"/>
    <m/>
    <m/>
    <n v="1"/>
    <n v="1"/>
    <m/>
    <m/>
    <n v="1"/>
    <m/>
    <s v="NO APLICA"/>
    <s v="NO APLICA PARA ESTE BIMESTRE"/>
    <s v="El Documento decon el Manual de Protocolo de Servicio al Ciudadano se encuentra en  ajustes finales , de correción de estilo para ser presentado ante la Dirección General. "/>
    <m/>
    <n v="0"/>
    <n v="0"/>
    <n v="3.937007874015748E-3"/>
    <n v="7.874015748031496E-3"/>
    <n v="3.937007874015748E-3"/>
    <n v="0"/>
    <n v="0"/>
    <n v="3.937007874015748E-3"/>
    <n v="3.937007874015748E-3"/>
    <s v=""/>
    <s v=""/>
    <x v="0"/>
    <n v="0.5"/>
    <s v="NO APLICA PARA ESTE TRIMESTRE"/>
    <s v="NO HAY ACTIVIDADES PROGRAMADAS PARA ESTE TRIMESTRE"/>
    <s v="NO HAY OBSERVACIONES"/>
    <m/>
  </r>
  <r>
    <s v="INFORMACIÓN_Y_COMUNICACIÓN"/>
    <s v="TRANSPARENCIA, ACCESO A LA INFORMACIÓN PÚBLICA Y LUCHA CONTRA LA CORRUPCIÓN"/>
    <s v="5. FORTALECER LA GESTIÓN ADMINISTRATIVA INCORPORANDO NUEVAS Y MEJORES PRÁCTICAS QUE PERMITAN GENERAR EFICIENCIA EN EL DESARROLLO DE LAS FUNCIONES INSTITUCIONALES"/>
    <x v="0"/>
    <x v="16"/>
    <s v="PLAN ANTICORRUPCIÓN Y DE ATENCIÓN AL CIUDADANO"/>
    <s v="NO APLICA"/>
    <s v="NO APLICA"/>
    <s v="LAS DOS SEDES"/>
    <s v="COORDINADOR(A) GRUPO DE PLANEACIÓN"/>
    <s v="PAAC - COMPONENTE 4: ATENCIÓN AL CIUDADANO"/>
    <s v="4.4 NORMATIVO Y PROCEDIMENTAL"/>
    <n v="106"/>
    <s v="NO"/>
    <s v="NO"/>
    <s v="PLAN ANTICORRUPCIÓN, ATENCIÓN Y PARTICIPACIÓN CIUDADANA"/>
    <x v="1"/>
    <x v="97"/>
    <s v="ESTA META BUSCA IMPLEMENTAR INSTRUMENTOS QUE GARANTICEN EL ACCESO DE LOS CIUDADANOS A LOS TRÁMITES Y SERVICIOS DE LA ADMINISTRACIÓN PÚBLICA CONFORME A LOS PRINCIPIOS DE INFORMACIÓN COMPLETA, CLARA, CONSISTENTE, CON ALTOS NIVELES DE CALIDAD, OPORTUNIDAD EN EL SERVICIO Y AJUSTE A LAS NECESIDADES, REALIDADES Y EXPECTATIVAS DEL CIUDADANO."/>
    <n v="0"/>
    <s v="ELABORAR EL DOCUMENTO DE LINEAMIENTOS DE RESPUESTA A TRAVES DEL CORREO ELECTRÓNICO _x000a_"/>
    <d v="2020-01-01T00:00:00"/>
    <d v="2020-09-30T00:00:00"/>
    <x v="0"/>
    <x v="1"/>
    <n v="0"/>
    <n v="0"/>
    <m/>
    <s v="ELABORACIÓN DEL DOCUMENTO DE LINEAMIENTO DE RESPUESTA"/>
    <s v="SOCIALIZACIÓN DEL DOCUMENTO DE LINEAMIENTOS DE RESPUESTA A CORREOS ELECTRÓNICOS "/>
    <m/>
    <m/>
    <n v="1"/>
    <n v="1"/>
    <m/>
    <m/>
    <m/>
    <n v="1"/>
    <m/>
    <m/>
    <s v="CARPETA META 106_x000a_SE INCLUYE EN EL PLAN DE SENSIBILIZACIÓN DEL SGSI EL CONTENIDO DE NETIQUETA LO CUAL HACE REFERENCIA A UN CONJUNTO DE NORMAS DE COMPORTAMIENTO QUE HACEN DE LOS RECURSOS TECNOLÓGICOS TALES COMO EL CORREO, SERVICIOS MÁS AGRADABLES, EN DONDE LA CONVIVENCIA Y EL RESPETO MUTUO SON PRIMORDIALES:_x000a_COMUNICACIÓN INTERNA No. 59_x000a_COMUNICACIÓN INTERNA No. 70_x000a_DOCUMENTO PLAN DE SENSIBILIZACIÓN_x000a__x000a_* CÁPSULA DE COMUNICACIÓN INTERNA No. 59 MAYO 7 DE 2020_x000a__x000a_* CÁPSULA DE COMUNICACIÓN INTERNA No. 70 MAYO 22 DE 2020_x000a__x000a_A PARTIR DE ESTA DIVULGACIÓN SE CONSTRUIRÁ EL LINEAMIENTO QUE SE PRESENTARÁ A APROBACIÓN DE DIRECCIÓN"/>
    <s v="Este instrumento se articula con el Manual de Protocolo de Servicio al Ciudadano del Instituto Caro y Cuervo  donde se adicionan los lineamientos para hacer más eficaz la atención al ciudadano mediante correo electrónico "/>
    <m/>
    <n v="0"/>
    <n v="3.937007874015748E-3"/>
    <n v="7.874015748031496E-3"/>
    <n v="7.874015748031496E-3"/>
    <n v="3.937007874015748E-3"/>
    <n v="0"/>
    <n v="0"/>
    <n v="3.937007874015748E-3"/>
    <n v="3.937007874015748E-3"/>
    <s v=""/>
    <n v="0"/>
    <x v="9"/>
    <n v="0.5"/>
    <s v="SE EVIDENCIA EL AVANCE AUNQUE NO ESTÉ DENTRO DE LAS ACTIVIDADES DEL PRIMER TRIMESTRE. EN EL PRÓXIMO INFORME DEBERÁ ADJUNTAR LA RESPECTIVA EVIDENCIA"/>
    <s v="AUNQUE SE EVIDENCIA AVANCE EN LA META SE DEBE PRIORIZAR ESTA ACTIVIDAD PARA SU RESPECTIVO CUMPLIMIENTO EN EL TERCER TRIMESTRE"/>
    <s v="SE SUGIERE DAR PRIORIDAD PARA EL CUMPLIMIENTO DE ESTA META"/>
    <m/>
  </r>
  <r>
    <s v="GESTIÓN_DEL_CONOCIMIENTO_Y_LA_INNOVACIÓN"/>
    <s v="GESTIÓN DEL CONOCIMIENTO Y LA INNOVACIÓN"/>
    <s v="5. FORTALECER LA GESTIÓN ADMINISTRATIVA INCORPORANDO NUEVAS Y MEJORES PRÁCTICAS QUE PERMITAN GENERAR EFICIENCIA EN EL DESARROLLO DE LAS FUNCIONES INSTITUCIONALES"/>
    <x v="0"/>
    <x v="16"/>
    <s v="PLAN ANTICORRUPCIÓN Y DE ATENCIÓN AL CIUDADANO"/>
    <s v="PLAN DE PARTICIPACIÓN CIUDADANA"/>
    <s v="NO APLICA"/>
    <s v="LAS DOS SEDES"/>
    <s v="COORDINADOR(A) GRUPO DE PLANEACIÓN"/>
    <s v="PAAC - COMPONENTE 4: ATENCIÓN AL CIUDADANO"/>
    <s v="4.4 NORMATIVO Y PROCEDIMENTAL"/>
    <n v="107"/>
    <s v="NO"/>
    <s v="NO"/>
    <s v="PLAN ANTICORRUPCIÓN, ATENCIÓN Y PARTICIPACIÓN CIUDADANA"/>
    <x v="1"/>
    <x v="98"/>
    <s v="SE DEBE REALIZAR LA ACTUALIZACIÓN DEL PROCEDIMEINRO DE GESTION DE PETICIONES, QUEJAS, RECLAMOS, SUGERENCIAS Y DENUCNUAS DE ACUERDO A LA NORMATIVIDAD VIGENTE Y A LOS INSTRUMENTOS DE CONTROL Y SEGUIMIENTO A LAS PETICIONES  ESTABLECIDOS INSTITUCIONALMENTE "/>
    <n v="1"/>
    <s v="1. REVISION NORMATIVA_x000a_2. CONSOLIDACIÓN DE INSTRUMENTOS PARA EL SEGUIMIENTO A PQRSD_x000a_3. ACTUALIZACIÓN DEL PROCEDIMIENTO_x000a_4.PRESENTACIÓN PARA SU APROBACIÓN"/>
    <d v="2020-02-01T00:00:00"/>
    <d v="2020-12-29T00:00:00"/>
    <x v="0"/>
    <x v="1"/>
    <n v="0"/>
    <n v="0"/>
    <s v="REVISIÓN NORMATIVA"/>
    <s v="CONSOLIDACIÓN DE INSTRUMENTOS PARA EL SEGUIMIENTO A PQRSD"/>
    <m/>
    <s v="ACTUALIZACIÓN DEL PROCEDIMIENTO_x000a__x000a_PRESENTACIÓN PARA SU APROBACIÓN"/>
    <n v="1"/>
    <n v="1"/>
    <m/>
    <n v="2"/>
    <m/>
    <m/>
    <m/>
    <m/>
    <s v="CARPETA META 107_x000a_CORREO PARA Y MATRIZ LEGAL"/>
    <s v="CARPETA META 107_x000a_ACTIVIDAD 2. Con el apoyo de la Unidad de Control Interno en el mes de enero se actualizó la Matriz Consolidado de Comunicaciones Oficiales a cargo del Grupo de Gestión Documental para lograr la clasificación de los tiempos_x000a__x000a_Se solicitó al Grupo de las TIC la actualización del formulario de PQRSD mediante reunión analizando la posibilidad de implementar un formulario de Microsoft Forms como solución temporal que cumpla los requisitos de la normatividad vigente en la materia._x000a__x000a_Informe de Peticiones, Quejas, Reclamos, Sugerencias, Denuncias (PQRSD) Primer Trimestre_x000a_ _x000a_ "/>
    <s v="No hay actividades para este trimestre. "/>
    <m/>
    <n v="2.6246719160104987E-3"/>
    <n v="5.2493438320209973E-3"/>
    <n v="5.2493438320209973E-3"/>
    <n v="7.874015748031496E-3"/>
    <n v="2.6246719160104987E-3"/>
    <n v="0"/>
    <n v="0"/>
    <n v="0"/>
    <n v="0"/>
    <n v="0"/>
    <n v="0"/>
    <x v="7"/>
    <n v="0"/>
    <s v="NO HAY OBSERVACIONES"/>
    <s v="NO SE EVIDENCIA AVANCE EN LA META PROYECTADA POR LO TANTO, SE SUGIERE TRAMITAR AJUSTE AL PLAN DE ACCIÓN"/>
    <s v="SE DEBEN REMITIR LAS EVIDENCIAS DEL CUMPLIMIENTO DE LAS ACTIVIDADES PROYECTADAS PARA EL SEGUNDO TRIMESTRE"/>
    <m/>
  </r>
  <r>
    <s v="INFORMACIÓN_Y_COMUNICACIÓN"/>
    <s v="TRANSPARENCIA, ACCESO A LA INFORMACIÓN PÚBLICA Y LUCHA CONTRA LA CORRUPCIÓN"/>
    <s v="5. FORTALECER LA GESTIÓN ADMINISTRATIVA INCORPORANDO NUEVAS Y MEJORES PRÁCTICAS QUE PERMITAN GENERAR EFICIENCIA EN EL DESARROLLO DE LAS FUNCIONES INSTITUCIONALES"/>
    <x v="0"/>
    <x v="16"/>
    <s v="PLAN ANTICORRUPCIÓN Y DE ATENCIÓN AL CIUDADANO"/>
    <s v="NO APLICA"/>
    <s v="NO APLICA"/>
    <s v="LAS DOS SEDES"/>
    <s v="COORDINADOR(A) GRUPO DE PLANEACIÓN"/>
    <s v="PAAC - COMPONENTE 1: GESTIÓN DEL RIESGO DE CORRUPCIÓN - MAPA DE RIESGOS DE CORRUPCIÓN"/>
    <s v="4.5 RELACIÓN CON EL CIUDADANO"/>
    <n v="108"/>
    <s v="NO"/>
    <s v="NO"/>
    <s v="PLAN ANTICORRUPCIÓN, ATENCIÓN Y PARTICIPACIÓN CIUDADANA"/>
    <x v="1"/>
    <x v="99"/>
    <s v="ESTABLECER LOS LINEAMIENTOS Y PROTOCOLOS INSTITUCIONALES PARA LA PROMOCIÓN DEL PORTAFOLIO DE SERVICIOS DEL INSTITUTO"/>
    <s v="NO APLICA"/>
    <s v="1. RECOLECCIÓN DE INFORMACIÓN_x000a_2. PROCESAMIENTO DE INFORMACIÓN_x000a_3. DISEÑO DEL PORTAFOLIO DE SERVICIOS_x000a_4. APROBACIÓN DEL PORTAFOLIO_x000a_5. DIVULGACIÓN DEL PORTAFOIO"/>
    <d v="2020-01-15T00:00:00"/>
    <d v="2020-09-30T00:00:00"/>
    <x v="0"/>
    <x v="1"/>
    <n v="0"/>
    <n v="0"/>
    <s v="RECOLECCIÓN DE INFORMACIÓN EN EL INSTRUMENTO DISEÑADO POR SERVICIO AL CIUDADANO"/>
    <s v="2. PROCESAMIENTO DE INFORMACIÓN_x000a_3. DISEÑO DEL PORTAFOLIO DE SERVICIOS"/>
    <s v="4. APROBACIÓN DEL PORTAFOLIO_x000a_5. DIVULGACIÓN DEL PORTAFOIO"/>
    <m/>
    <n v="1"/>
    <n v="2"/>
    <n v="2"/>
    <m/>
    <n v="1"/>
    <n v="1"/>
    <n v="2"/>
    <m/>
    <s v="Matriz de los servicios del ICC diligenciada"/>
    <s v="CARPETA META 108_x000a_ACTA CIGD_x000a_SE PRESENTÓ PARA VALIDACIÓN AL CIGD EL CATÁLOGO DE PRODUCTOS Y SERVICIOS OFERTADOS POR EL ICC, SE PRESENTÓ DE IGUAL MANERA EL DOCUMENTO DE METODOLOGÍA PARA EL EJERCICIO DE CARACTERIZACIÓN DE USUARIOS DEL ICC Y SE ESTÁ TRABAJANDO EN EL DISEÑO DEL PORTAFOLIO PARA SU RESPECTIVA PUBLICACIÓN EN LA WEB INSTITUCIONAL"/>
    <s v="Se  realizó la presentación ante el CIEG del 24/09/2020 donde se aprobó el Portafolio de Servicios. "/>
    <m/>
    <n v="2.6246719160104987E-3"/>
    <n v="5.2493438320209973E-3"/>
    <n v="7.874015748031496E-3"/>
    <n v="7.874015748031496E-3"/>
    <n v="2.6246719160104987E-3"/>
    <n v="2.6246719160104987E-3"/>
    <n v="3.4995625546806646E-3"/>
    <n v="6.2992125984251968E-3"/>
    <n v="6.2992125984251968E-3"/>
    <n v="1"/>
    <n v="0.66666666666666663"/>
    <x v="11"/>
    <n v="0.8"/>
    <s v="NO HAY OBSERVACIONES"/>
    <s v="AUNQUE SE EVIDENCIA AVANCE EN LA META SE DEBE PRIORIZAR ESTA ACTIVIDAD PARA SU RESPECTIVO CUMPLIMIENTO EN EL TERCER TRIMESTRE"/>
    <s v="SE DEBE GESTIONAR LA DIVULGACIÓN EN EL ÚLTIMO TRIMESTRE DE LA VIGENCIA"/>
    <m/>
  </r>
  <r>
    <s v="TALENTO_HUMANO"/>
    <s v="TALENTO HUMANO"/>
    <s v="5. FORTALECER LA GESTIÓN ADMINISTRATIVA INCORPORANDO NUEVAS Y MEJORES PRÁCTICAS QUE PERMITAN GENERAR EFICIENCIA EN EL DESARROLLO DE LAS FUNCIONES INSTITUCIONALES"/>
    <x v="0"/>
    <x v="17"/>
    <s v="PLAN INSTITUCIONAL DE CAPACITACIÓN"/>
    <s v="NO APLICA"/>
    <s v="NO APLICA"/>
    <s v="LAS DOS SEDES"/>
    <s v="COORDINADOR(A) DE TALENTO HUMANO "/>
    <s v="NO APLICA"/>
    <s v="NO APLICA"/>
    <n v="109"/>
    <s v="NO"/>
    <s v="NO"/>
    <s v="CUMPLIMIENTO PLANES TALENTO HUMANO "/>
    <x v="33"/>
    <x v="100"/>
    <s v="DECRETO 612 DE 2018 Y DEMÁS NORMATIVIDAD REFERIDA  AL DEBER DE ESTRUCTURAR UN PLAN INSTITUCIONAL DE CAPACITACIÓN"/>
    <s v="50"/>
    <s v="IDENTIFICACIÓN DE FUNCIONARIOS A CAPACITAR"/>
    <d v="2020-01-02T00:00:00"/>
    <d v="2020-12-15T00:00:00"/>
    <x v="0"/>
    <x v="7"/>
    <n v="0"/>
    <n v="127743921"/>
    <s v="RESOLUCIÓN Y PLAN ESTRATÉGICO DE TALENTO HUMANO"/>
    <s v="17 FUNCIONARIOS CAPACITADOS"/>
    <s v="17 FUNCIONARIOS CAPACITADOS"/>
    <s v="16 FUNCIONARIOS CAPACITADOS"/>
    <n v="2"/>
    <n v="17"/>
    <n v="17"/>
    <n v="16"/>
    <m/>
    <n v="19"/>
    <n v="17"/>
    <m/>
    <s v="1. Proyecto de resolución, por la cual se adoptan los planes y programas de Talento Humano._x000a_2. Proyecto del plan estratégico de talento humano. _x000a_3. Informe de necesidades de capacitación 2020._x000a_4. Reporte del trimestre del proceso de inducción y reinducción funcionarios vinculados"/>
    <s v="Resolución No.  111 Adopción de los planes _x000a_Plan Estratégico se adjunta en carpeta comprimida _x000a_Informe trimestral de capacitación y cronograma de capacitación"/>
    <s v="NO REPORTA INFORMACIÓN"/>
    <m/>
    <n v="1.968503937007874E-3"/>
    <n v="3.937007874015748E-3"/>
    <n v="5.905511811023622E-3"/>
    <n v="7.874015748031496E-3"/>
    <n v="1.968503937007874E-3"/>
    <n v="0"/>
    <n v="3.937007874015748E-3"/>
    <n v="5.905511811023622E-3"/>
    <n v="5.4512416717141122E-3"/>
    <n v="0"/>
    <n v="1"/>
    <x v="0"/>
    <n v="0.69230769230769229"/>
    <s v="SE DEBE PRIORIZAR EL CUMPLIMIENTO DE LAS ACTIVIDADES PLANEADAS EN EL SEGUNDO TRIMESTRE DE LA VIGENCIA"/>
    <s v="NO HAY OBSERVACIONES"/>
    <s v="SE SUGIERE DILIGENCIAR LA COLUMNA DISPUESTA PARA LAS EVIDENCIAS"/>
    <m/>
  </r>
  <r>
    <s v="TALENTO_HUMANO"/>
    <s v="INTEGRIDAD"/>
    <s v="5. FORTALECER LA GESTIÓN ADMINISTRATIVA INCORPORANDO NUEVAS Y MEJORES PRÁCTICAS QUE PERMITAN GENERAR EFICIENCIA EN EL DESARROLLO DE LAS FUNCIONES INSTITUCIONALES"/>
    <x v="0"/>
    <x v="17"/>
    <s v="PLAN DE INCENTIVOS INSTITUCIONALES"/>
    <s v="NO APLICA"/>
    <s v="NO APLICA"/>
    <s v="LAS DOS SEDES"/>
    <s v="COORDINADOR(A) DE TALENTO HUMANO "/>
    <s v="NO APLICA"/>
    <s v="NO APLICA"/>
    <n v="110"/>
    <s v="NO"/>
    <s v="NO"/>
    <s v="CUMPLIMIENTO PLANES TALENTO HUMANO "/>
    <x v="1"/>
    <x v="101"/>
    <s v="DECRETO 612 DE 2018 Y DEMÁS NORMATIVIDAD REFERIDA  AL DEBER DE ESTRUCTURAR UN PLAN INSTITUCIONAL DE CAPACITACIÓN"/>
    <n v="1"/>
    <s v="1)  SEGUIMIENTO A LA EVALUACIÓN DEL DESEMPEÑO _x000a_2) PROYECCCIÓNN DE ACTO ADMINISTRATIVO DE OTORGAMIENTO DE INCENTIVOS _x000a_3) ENTREGA DE INCENTIVOS EN EVENTO PÚBLICO "/>
    <d v="2020-01-02T00:00:00"/>
    <d v="2020-06-30T00:00:00"/>
    <x v="21"/>
    <x v="1"/>
    <n v="0"/>
    <s v="VER CELDA AB103"/>
    <s v="1) SEGUIMIENTO A LA EVALUACIÓN DEL DESEMPEÑO _x000a_2) ELABORACIÓN DEL PLAN DE INCENTIVOS INSTITUCIONALES _x000a_3) ADOPCIÓN MEDIANTE ACTO ADMINISTRATIVO DEL SISTEMA DE ESTIMULOS"/>
    <s v="ENTREGA DE INCENTIVOS "/>
    <m/>
    <m/>
    <n v="3"/>
    <n v="1"/>
    <m/>
    <m/>
    <n v="1"/>
    <n v="3"/>
    <m/>
    <m/>
    <s v="1. Informe de evaluación del desempeño._x000a_2 y 3. Proyecto de la resolución por la cual se adoptan planes y programas de TH."/>
    <s v="Resolución 0114 de 2020, sistema de estímulos que contiene el plan de incentivos, informe de evaluación de desempeño y presentación en la que se socializan los resultados de la evaluación a la Dirección, se adjuntan en carpeta comprimida."/>
    <s v="N/A"/>
    <s v="META CUMPLIDA"/>
    <n v="3.937007874015748E-3"/>
    <n v="7.874015748031496E-3"/>
    <n v="7.874015748031496E-3"/>
    <n v="7.874015748031496E-3"/>
    <n v="3.937007874015748E-3"/>
    <n v="1.3123359580052493E-3"/>
    <n v="7.874015748031496E-3"/>
    <n v="7.874015748031496E-3"/>
    <n v="7.874015748031496E-3"/>
    <n v="0.33333333333333331"/>
    <n v="1"/>
    <x v="0"/>
    <n v="1"/>
    <s v="SE EVIDENCIA EL INFORME DE EVALUACIÓN Y DESEMPEÑO PERO NO SE IDENTIFICA EL PLAN DE INCENTIVOS. SE RECOMIENDA IGUALMENTE TRAMITAR LA RESOLUCIÓN PROYECTADA EN EL SEGUNDO TRIMESTRE DE LA VIGENCIA."/>
    <s v="NO HAY OBSERVACIONES"/>
    <s v="NO HAY ACTIVIDADES PROGRAMADAS PARA ESTE TRIMESTRE PERO SE IDENTIFICA QUE LA META ESTÁ CUMPLIDA"/>
    <m/>
  </r>
  <r>
    <s v="TALENTO_HUMANO"/>
    <s v="TALENTO HUMANO"/>
    <s v="5. FORTALECER LA GESTIÓN ADMINISTRATIVA INCORPORANDO NUEVAS Y MEJORES PRÁCTICAS QUE PERMITAN GENERAR EFICIENCIA EN EL DESARROLLO DE LAS FUNCIONES INSTITUCIONALES"/>
    <x v="0"/>
    <x v="17"/>
    <s v="PLAN ESTRATÉGICO DE TALENTO HUMANO"/>
    <s v="NO APLICA"/>
    <s v="NO APLICA"/>
    <s v="LAS DOS SEDES"/>
    <s v="COORDINADOR(A) DE TALENTO HUMANO "/>
    <s v="NO APLICA"/>
    <s v="NO APLICA"/>
    <n v="111"/>
    <s v="NO"/>
    <s v="NO"/>
    <s v="CUMPLIMIENTO PLANES TALENTO HUMANO "/>
    <x v="1"/>
    <x v="102"/>
    <s v="DECRETO 612 DE 2018 Y DEMÁS NORMATIVIDAD REFERIDA  AL DEBER DE ESTRUCTURAR UN PLAN DE PREVSIÓN DEL RECURSO HUMANO"/>
    <n v="1"/>
    <s v="1)TABULACIÓN DEL DIAGNÓSTICO  DE NECESIDADES CON BASE EN UN INSTRUMENTO DE RECOLECCIÓN DE INFORMACIÓN APLICADO A LOS SERVIDORES PÚBLICOS DE LA ENTIDAD_x000a_2) PROYECCIÓN DEL ACTO ADMINISTRATIVO POR EL CUAL SE APRUEBA EL PLAN DE BIENESTAR _x000a_3) PUBLICACIÓN DEL PLAN _x000a_4) CRONOGRAMA DE ACTIVIDADES _x000a_5) ELABORACIÓN DEL LOS ESTUDIOS PREVIOS _x000a_6) EJECUCIÓN DEL PLAN SEGUN PROGRAMACIÓN _x000a_7) INFORME FINAL DE ACTIVIDADES "/>
    <d v="2020-01-02T00:00:00"/>
    <d v="2020-12-15T00:00:00"/>
    <x v="21"/>
    <x v="1"/>
    <n v="0"/>
    <s v="VER CELDA AB103"/>
    <s v="1)TABULACIÓN DEL DIAGNÓSTICO  DE NECESIDADES CON BASE EN UN INSTRUMENTO DE RECOLECCIÓN DE INFORMACIÓN APLICADO A LOS SERVIDORES PÚBLICOS DE LA ENTIDAD TENIENDO EN CUENTA ACTIVIDADES: DEPORTIVOS, RECREATIVOS Y VACACIONALES, ARTÍSTICOS Y CULTURALES, PROMOCIÓN Y PREVENCIÓN DE LA SALUD, EDUCACIÓN EN ARTES Y ARTESANÍAS, PROMOCIÓN DE PROGRAMAS DE VIVIENDA, CLIMA LABORAL, CAMBIO ORGANIZACIONAL, ADAPTACIÓN LABORAL, PREPARACIÓN A LOS PREPENSIONADOS PARA EL RETIRO DEL SERVICIO, CULTURA ORGANIZACIONAL, TRABAJO EN EQUIPO, LA CAPACIDAD PROFESIONAL, EL AMBIENTE FÍSICO, MANEJO DE CONFLICTOS _x000a_2) PROYECCIÓN DEL ACTO ADMINISTRATIVO POR EL CUAL SE APRUEBA EL PLAN DE BIENESTAR _x000a_3) PUBLICACIÓN DEL PLAN EN EL ESPACIO DE TRANSPARENCIA DEL LA PAGINA WED DEL INSTITUTO _x000a_4) CRONOGRAMA DE ACTIVIDADES "/>
    <s v="1) ELABORACIÓN DEL LOS ESTUDIOS PREVIOS _x000a_2) EJECUCIÓN DEL PLAN SEGÚN PROGRAMACIÓN _x000a_3) INFORME TRIMESTRAL DE ACTIVIDADES REALIZADAS REPORTADO A CONTROL INTERNO  "/>
    <s v="1) EJECUCIÓN DEL PLAN SEGÚN PROGRAMACIÓN _x000a_2) INFORME TRIMESTRAL DE ACTIVIDADES REALIZADAS REPORTADO A CONTROL INTERNO  "/>
    <s v="1) EJECUCIÓN DEL PLAN SEGÚN PROGRAMACIÓN _x000a_2) INFORME TRIMESTRAL DE ACTIVIDADES REALIZADAS REPORTADO A CONTROL INTERNO  "/>
    <n v="4"/>
    <n v="3"/>
    <n v="2"/>
    <n v="2"/>
    <n v="1"/>
    <n v="6"/>
    <n v="2"/>
    <m/>
    <s v="1. Informe de necesidades de capacitación y de bienestar._x000a_2.Proyecto de la resolución por la cual se adoptan planes y programas de TH._x000a_2. Proyección del plan estratégico de TH. Por aprobación del comité institucional de gestión y desempeño"/>
    <s v="Estudios previos bienestar - Sistema de estímulos plan de bienestar- informe plan de bienestar en conjunto con el detalle de los funcionarios que recibieron incentivos de conformidad con la resolución 114 de 2020_x000a_Cronograma de actividades"/>
    <s v="NO REPORTA INFORMACIÓN"/>
    <m/>
    <n v="1.968503937007874E-3"/>
    <n v="3.937007874015748E-3"/>
    <n v="5.905511811023622E-3"/>
    <n v="7.874015748031496E-3"/>
    <n v="1.968503937007874E-3"/>
    <n v="4.921259842519685E-4"/>
    <n v="3.937007874015748E-3"/>
    <n v="5.905511811023622E-3"/>
    <n v="6.442376521116679E-3"/>
    <n v="0.25"/>
    <n v="1"/>
    <x v="0"/>
    <n v="0.81818181818181823"/>
    <s v="1. SE REALIZA LA RESPECTIVA TABULACIÓN DEL DIAGNÓSTICO DE NECESIDADES. _x000a_2. SE EVIDENCIA LA PROYECCIÓN DEL ACTO_x000a_3. NO SE EVIDENCIA LA PUBLICACIÓN EN EL ESPACIO DE TRANSPARENCIA _x000a_4. NO SE ADJUNTA CRONOGRAMA DE ACTIVIDADES"/>
    <s v="AUNQUE SE REFLEJA LA ENTREGA DE LA EVIDENCIAS SE DEBE TENER EN CUENTA LA ENTREGA DE LA INFORMACIÓN A LA UNIDAD DE CONTROL INTERNO. SEGÚN INFORMA EL PROCESO DE TALENTO HUMANO ESTE ÍTEM ES ENTREGADO AL MISMO TIEMPO QUE ES REPORTADO ESTE INFORME YA QUE SE REQUIEREN LAS MISMAS EVIDENCIAS."/>
    <s v="AUNQUE SE REFLEJA LA ENTREGA DE LA EVIDENCIAS SE DEBE TENER EN CUENTA LA ENTREGA DE LA INFORMACIÓN A LA UNIDAD DE CONTROL INTERNO."/>
    <m/>
  </r>
  <r>
    <s v="TALENTO_HUMANO"/>
    <s v="TALENTO HUMANO"/>
    <s v="5. FORTALECER LA GESTIÓN ADMINISTRATIVA INCORPORANDO NUEVAS Y MEJORES PRÁCTICAS QUE PERMITAN GENERAR EFICIENCIA EN EL DESARROLLO DE LAS FUNCIONES INSTITUCIONALES"/>
    <x v="0"/>
    <x v="17"/>
    <s v="PLAN ESTRATÉGICO DE TALENTO HUMANO"/>
    <s v="NO APLICA"/>
    <s v="NO APLICA"/>
    <s v="LAS DOS SEDES"/>
    <s v="COORDINADOR(A) DE TALENTO HUMANO "/>
    <s v="NO APLICA"/>
    <s v="NO APLICA"/>
    <n v="112"/>
    <s v="NO"/>
    <s v="NO"/>
    <s v="CUMPLIMIENTO PLANES TALENTO HUMANO "/>
    <x v="1"/>
    <x v="103"/>
    <s v="LEY 1221 DE 2008 "/>
    <s v="RESULTADOS PLAN PILOTO SUBDIRECCIÓN ACADEMICA "/>
    <s v="1)ELABORACIÓN DE LOS ACTOS ADMINISTRATIVOS _x000a_2)INVITACIÓN PARA  POSTULACIÓN _x000a_3) PROGRAMACIÓN DE VISITAS  _x000a_4) APROBACIÓN DE SOLICITUDES _x000a_5) APLICACIÓN DE PRUEBAS _x000a_6) INFORME AL MINISTERIO DE TRABAJO _x000a_7) COMUNICACIÓN A LA ARL _x000a_8) CONCERTACIÓN DE COMPROMISOS _x000a_9) INFORME DE RESULTADOS."/>
    <d v="2020-01-02T00:00:00"/>
    <d v="2020-12-30T00:00:00"/>
    <x v="21"/>
    <x v="1"/>
    <n v="0"/>
    <s v="VER CELDA AB103"/>
    <m/>
    <s v="REALIZAR INFORME DE CARACTERIZACIÓN DE PERSONAL PARA DETERMINAR FUNCIONARIOS QUE PUEDEN DESARROLLAR ACTIVIDADES A TRAVES DE MODALIDAD REMOTA Y ESTABLECER EN LA CITADA CARACTERIZACIÓN NECESIDADES DE MUEBLES DE OFICINA, INTERNET Y HADRWARE, PARA EL DESARROLLO DE ACTIVIDADES REMOTAS."/>
    <s v="REMITIR INFORME DE CARACTERIZACIÓN A LOS COORDINADORES PARA QUE EVALUEN Y PROGRAMEN EL TRABAJO DEL PERSONAL A CARGO."/>
    <s v="INFORME FINAL DE SEGUIMIENTO DEL TRABAJO REMOTO"/>
    <m/>
    <n v="1"/>
    <n v="1"/>
    <n v="1"/>
    <m/>
    <n v="1"/>
    <m/>
    <m/>
    <s v="1. Proyecto de la resolución de teletrabajo 2020"/>
    <s v="Esta actividad debe reformularse dado que el personal se encuentra en trabajo remoto y no se asignaron recursos para la vigencia."/>
    <s v="NO REPORTA INFORMACIÓN"/>
    <m/>
    <n v="0"/>
    <n v="2.6246719160104987E-3"/>
    <n v="5.2493438320209973E-3"/>
    <n v="7.874015748031496E-3"/>
    <n v="2.6246719160104987E-3"/>
    <n v="0"/>
    <n v="2.6246719160104987E-3"/>
    <n v="2.6246719160104987E-3"/>
    <n v="2.6246719160104987E-3"/>
    <s v=""/>
    <n v="1"/>
    <x v="9"/>
    <n v="0.33333333333333331"/>
    <s v="SE DEBE PRIORIZAR EL CUMPLIMIENTO DE LAS ACTIVIDADES PLANEADAS EN EL SEGUNDO TRIMESTRE DE LA VIGENCIA"/>
    <s v="NO SE EVIDENCIA AVANCE EN LA META PROYECTADA POR LO TANTO, SE SUGIERE TRAMITAR AJUSTE AL PLAN DE ACCIÓN"/>
    <s v="SE EVIDENCIA EL INFORME DE LA META PROYECTADA PARA EL SEGUNDO TRIMESTRE, PERO LO PLANEADO PARA EL TERCER TRIMESTRE NO SE IDENTIFICA DENTRO DE LOS DOCUMENTOS. "/>
    <m/>
  </r>
  <r>
    <s v="TALENTO_HUMANO"/>
    <s v="TALENTO HUMANO"/>
    <s v="5. FORTALECER LA GESTIÓN ADMINISTRATIVA INCORPORANDO NUEVAS Y MEJORES PRÁCTICAS QUE PERMITAN GENERAR EFICIENCIA EN EL DESARROLLO DE LAS FUNCIONES INSTITUCIONALES"/>
    <x v="0"/>
    <x v="17"/>
    <s v="PLAN DE TRABAJO ANUAL EN SEGURIDAD Y SALUD EN EL TRABAJO"/>
    <s v="NO APLICA"/>
    <s v="NO APLICA"/>
    <s v="LAS DOS SEDES"/>
    <s v="COORDINADOR(A) DE TALENTO HUMANO "/>
    <s v="NO APLICA"/>
    <s v="NO APLICA"/>
    <n v="113"/>
    <s v="NO"/>
    <s v="NO"/>
    <s v="CUMPLIMIENTO PLANES TALENTO HUMANO "/>
    <x v="1"/>
    <x v="104"/>
    <s v="SISTEMA DE GESTION DE SEGURIDAD Y SALUD EN EL TRABAJO_x000a_CUMPLIMIENTO DE LA  RESOLUCION 0312 DE 2019 ESTANDARES MINIMOS_x000a_"/>
    <s v="NO APLICA"/>
    <s v="1) CAPACITACIONES DEL PLAN DE ACCION DE RIESGO PSICOSOCIAL 2019,  PARA BRIGADISTAS,  COPASST, COMITE DE CONVIVENCIA LABORAL_x000a_2) PLAN ESTRATEGICO DE SEGURIDAD VIAL Y EJECUCION PLAN DE TRABAJO CON EL COMITE VIAL Y ACTOES VIALES_x000a_3) ENTREGA DE ELEMENTOS DE PROTECCIÓN PERSONAL - SOPORTES DE LOS FORMATOS DE ENTREGA _x000a_4) EFECTUAR EXÁMANES MÉDICOS PERIODICOS, INGRESO Y EGRESO Y ACITVIDADES DE LA SEMANA DE LA SALUD_x000a_5) REPORTE DE ACCIDENTES LABORALES Y REALIZACION DE INVESTIGACIONES DE ACCIDENTES_x000a_6) SEGUIMIENTO A PLAN DE ACCION DE INFORMES DE RUIDO, ILUMINACION, CONFORT TERMICO, PUESTOS DE TRABAJO_x000a_"/>
    <d v="2020-01-02T00:00:00"/>
    <d v="2020-12-31T00:00:00"/>
    <x v="21"/>
    <x v="1"/>
    <n v="0"/>
    <s v="VER CELDA AB103"/>
    <s v="1)PLAN DE TRABAJO DE SST 2020_x000a_2)CAPACITACIÓN PARA BRIGADISTAS_x000a_3) CAPACITACIÓN A COPASST"/>
    <s v="4) PLAN ESTRATÉGICO DE SEGURIDAD VIAL, REVISIÓN  Y EJECUCIÓN PLAN DE TRABAJO CON EL COMITÉ VIAL Y ACTORES VIALES_x000a_5) CAPACITACIÓN DE TALLER DE RELACIONES FAMILIARES Y CAPACITACIÓN MANEJO DEL ESTRÉS DEL PLAN DE ACCIÓN DE RIESGO PSICOSOCIAL 2019_x000a_6) CAPACITACIÓN A COMITÉ DE CONVIVENCIA LABORAL"/>
    <s v="7) PROGRAMA  DE ESTILO DE VIDA Y ENTORNO DE TRABAJO SALUDABLE, PREVENCIÓN DE ALCOHOL Y DROGAS,REVISIÓN JUNTO CON LA POLÍTICA_x000a_8) PREPARACIÓN Y DESARROLLO DE LA SEMANA DE LA SALUD_x000a_9) ENTREGA DE ELEMENTOS DE PROTECCIÓN PERSONAL - SOPORTES DE LOS FORMATOS DE ENTREGA "/>
    <s v="10) SEGUIMIENTO A PLAN DE ACCION DE INFORMES DE RUIDO, ILUMINACION, CONFORT TERMICO, PUESTOS DE TRABAJO_x000a_11) EFECTUAR EXÁMANES MÉDICOS PERIODICOS, INGRESO Y EGRESO_x000a_12) REPORTE DE ACCIDENTES LABORALES Y REALIZACION DE INVESTIGACIONES DE ACCIDENTES_x000a_13)EJECUCION DEL PLAN ANUAL DE TRABAJO"/>
    <n v="3"/>
    <n v="3"/>
    <n v="3"/>
    <n v="4"/>
    <n v="3"/>
    <n v="3"/>
    <n v="3"/>
    <m/>
    <s v="1. Proyecto del plan anual de trabajo del SGSST._x000a_2. Capacitación primeros auxilios._x000a_3. Capacitación COPASST"/>
    <s v="6) PROGRAMA DE PREVENCIÓN DE ALCOHOL Y DROGAS._x000a__x000a_7) DIVULGACIÓN DOCUMENTO DE PLAN ESTRATÉGICO DE SEGURIDAD VIAL Y EJECUCIÓN PLAN DE TRABAJO CON EL COMITE VIAL Y ACTORES VIALES. _x000a_DIVULGACIÓN DEL PESV AL COMITÉ VIAL: https://web.microsoftstream.com/video/db46be8d-f5bb-4368-91c3-817e9c3975d2_x000a__x000a_8) SEGUIMIENTO A PLAN DE ACCION DE INFORMES DE RUIDO, ILUMINACIÓN, CONFORT TÉRMICO, PUESTOS DE TRABAJO_x000a__x000a_9) PLAN DE ACCION Y CAPACITACIONES MANEJO DEL ESTRES TALLERES 1 Y 2_x000a__x000a_10)REPORTE ACCIDENTES PRIMER TRIMESTRE_x000a_"/>
    <s v="NO REPORTA INFORMACIÓN"/>
    <m/>
    <n v="1.968503937007874E-3"/>
    <n v="3.937007874015748E-3"/>
    <n v="5.905511811023622E-3"/>
    <n v="7.874015748031496E-3"/>
    <n v="1.968503937007874E-3"/>
    <n v="1.968503937007874E-3"/>
    <n v="3.937007874015748E-3"/>
    <n v="5.905511811023622E-3"/>
    <n v="5.4512416717141122E-3"/>
    <n v="1"/>
    <n v="1"/>
    <x v="0"/>
    <n v="0.69230769230769229"/>
    <s v="RESPECTO A LAS ACTIVIDADES CONTEMPLADAS EN EL TRIMESTRE:_x000a_1) CAPACITACIONES DEL PLAN DE ACCION DE RIESGO PSICOSOCIAL 2019: NO SE EVIDENCIAN_x000a_2) CAPACITACIONES PARA BRIGADISTAS: LA RESPECTIVA EVIDENCIA ESTÁ EN LOS DOCUMENTOS ENTREGADOS_x000a_3) REPORTE DE ACCIDENTES LABORALES Y REALIZACIÓN DE INVESTIGACIONES DE ACCIDENTES: NO SE EVIDENCIAN_x000a_4) CAPACITACION A COPASST: LA RESPECTIVA EVIDENCIA ESTÁ EN LOS DOCUMENTOS ENTREGADOS_x000a_5) CAPACITACIÓN A COMITÉ DE CONVIVENCIA LABORAL: NO SE EVIDENCIAN"/>
    <s v="NO HAY OBSERVACIONES"/>
    <s v="NO HAY OBSERVACIONES"/>
    <m/>
  </r>
  <r>
    <s v="GESTIÓN_DEL_CONOCIMIENTO_Y_LA_INNOVACIÓN"/>
    <s v="GESTIÓN DEL CONOCIMIENTO Y LA INNOVACIÓN"/>
    <s v="2. ACTUALIZAR LOS PROGRAMAS ACADÉMICOS QUE OFRECE EL INSTITUTO CON CARACTERÍSTICAS SENSIBLES A LAS CRISIS DEL SECTOR EDUCATIVO GARANTIZANDO LA GESTIÓN DE REDUCCIÓN DEL RIESGO DE DESERCIÓN."/>
    <x v="3"/>
    <x v="18"/>
    <s v="PLAN ESTRATÉGICO DE TECNOLOGÍAS DE LA INFORMACIÓN Y LAS COMUNICACIONES ¬ PETI"/>
    <s v="NO APLICA"/>
    <s v="PLAN DE FORMACIÓN"/>
    <s v="CASA CUERVO URISARRI"/>
    <s v="COORDINADOR(A) GRUPO TECNOLOGÍAS DE INFORMACIÓN"/>
    <s v="NO APLICA"/>
    <s v="NO APLICA"/>
    <n v="114"/>
    <s v="NO"/>
    <s v="NO"/>
    <s v="DIPLOMADOS VIRTUALES INSTITUTO CARO Y CUERVO"/>
    <x v="0"/>
    <x v="105"/>
    <s v="SE REQUIERE PARA POSICIONAR AL INSTITITUO CARO Y CUERVO EN FORMACIÓN VIRTUAL A NIVEL TERRITORIAL."/>
    <n v="0"/>
    <s v="* DISEÑO_x000a_* PROTOTIPO_x000a_* MAQUETACIÓN_x000a_* CARGA DE CONTENIDOS_x000a_* CREACIÓN DE ACTIVIDADES EN LA PLATAFORMA"/>
    <d v="2020-02-01T00:00:00"/>
    <d v="2020-12-26T00:00:00"/>
    <x v="22"/>
    <x v="8"/>
    <n v="100500000"/>
    <n v="623376456"/>
    <s v="CRONOGRAMA DE TRABAJO DEL PRIMER Y SEGUNDO DIPLOMADO VIRTUAL"/>
    <s v="* DISEÑO  DIPLOMADO 1_x000a_* PROTOTIPO DIPLOMADO 1_x000a_* MAQUETACIÓN DIPLOMADO 1 FASE 1_x000a_* CARGA DE CONTENIDOS DIPLOMADO 1 FASE 1 "/>
    <s v=" * MAQUETACIÓN DIPLOMADO 1 FASE 2_x000a_* CARGA DE CONTENIDOS DIPLOMADO 1 FASE 2 _x000a_* CRONOGRAMA DE TRABAJO DEL SEGUNDO DIPLOMADO VIRTUAL y DISEÑO TERCER DIPLOMADO"/>
    <s v="* DISEÑO  DIPLOMADO 3_x000a_* PROTOTIPO DIPLOMADO 3"/>
    <n v="1"/>
    <n v="3"/>
    <n v="3"/>
    <n v="2"/>
    <n v="1"/>
    <n v="3"/>
    <n v="3"/>
    <m/>
    <s v="https://caroycuervo-my.sharepoint.com/:f:/g/personal/tics_caroycuervo_gov_co/En4SVb3yV7FIl7aaqDx0nosBkn6vnOhdLrnnE5a1HCDhFg?e=2oHhLx"/>
    <s v="En el trimestre se realizaron las actividades planeadas y se anexan las respectivas evidencias"/>
    <s v="Se agregan las pantallas de las evidencias en la carpeta de evidencias M114, se cargan dos archivos, uno con la evidencia de la maquetación y contenidos y otro con el cronograma"/>
    <m/>
    <n v="1.968503937007874E-3"/>
    <n v="3.937007874015748E-3"/>
    <n v="5.905511811023622E-3"/>
    <n v="7.874015748031496E-3"/>
    <n v="1.968503937007874E-3"/>
    <n v="1.968503937007874E-3"/>
    <n v="3.937007874015748E-3"/>
    <n v="5.905511811023622E-3"/>
    <n v="6.1242344706911632E-3"/>
    <n v="1"/>
    <n v="1"/>
    <x v="0"/>
    <n v="0.77777777777777779"/>
    <s v="NO SE EVIDENCIA UN AVANCE REPRESENTATIVO EN LAS ACTIVIDADES PLANEADAS PARA EL TRIMESTRE, POR LO TANTO SE SUGIERE TRAMITAR AJUSTE AL PLAN DE ACCIÓN"/>
    <s v="NO HAY OBSERVACIONES"/>
    <s v="NO HAY OBSERVACIONES"/>
    <m/>
  </r>
  <r>
    <s v="GESTIÓN_DEL_CONOCIMIENTO_Y_LA_INNOVACIÓN"/>
    <s v="GESTIÓN DEL CONOCIMIENTO Y LA INNOVACIÓN"/>
    <s v="2. ACTUALIZAR LOS PROGRAMAS ACADÉMICOS QUE OFRECE EL INSTITUTO CON CARACTERÍSTICAS SENSIBLES A LAS CRISIS DEL SECTOR EDUCATIVO GARANTIZANDO LA GESTIÓN DE REDUCCIÓN DEL RIESGO DE DESERCIÓN."/>
    <x v="3"/>
    <x v="18"/>
    <s v="PLAN ESTRATÉGICO DE TECNOLOGÍAS DE LA INFORMACIÓN Y LAS COMUNICACIONES ¬ PETI"/>
    <s v="NO APLICA"/>
    <s v="NO APLICA"/>
    <s v="CASA CUERVO URISARRI"/>
    <s v="COORDINADOR(A) GRUPO TECNOLOGÍAS DE INFORMACIÓN"/>
    <s v="NO APLICA"/>
    <s v="NO APLICA"/>
    <n v="115"/>
    <s v="NO"/>
    <s v="NO"/>
    <s v="MAQUETA ÚNICA PARA LOS CURSOS DE EDUCACIÓN VIRTUAL"/>
    <x v="1"/>
    <x v="106"/>
    <s v="ES NECESARIO CONTAR CON UNA MAQUETA ÚNICA QUE FACILITE LA GENERACIÓN DE NUEVOS CURSOS DE MANERA MAS HAGIL."/>
    <n v="0"/>
    <s v="* DISEÑO_x000a_* PROTOTIPO_x000a_* MAQUETACIÓN_x000a_"/>
    <d v="2020-01-15T00:00:00"/>
    <d v="2020-12-26T00:00:00"/>
    <x v="23"/>
    <x v="1"/>
    <n v="0"/>
    <s v="VER CELDA AB108"/>
    <m/>
    <s v="CRONOGRAMA DE TRABAJO "/>
    <s v="* DISEÑO MAQUETA_x000a_* DISEÑO PROTOTIPO"/>
    <s v="* CARGA MAQUETA BASE_x000a_*CAMBIO APARIENCIA GRÁFICA SITIO AULAS VIRTUALES_x000a_* CARGUE PREGUNTAS BASE"/>
    <m/>
    <n v="1"/>
    <n v="2"/>
    <n v="3"/>
    <m/>
    <n v="1"/>
    <n v="2"/>
    <m/>
    <s v="N/A"/>
    <s v="Se genera en evidencias copia del cronograma de actividades"/>
    <s v="Se puede validar esta información en el siguiente link https://xd.adobe.com/view/d2f8f75d-df4c-4298-8cd8-0be6c057f807-87ab/"/>
    <m/>
    <n v="0"/>
    <n v="2.6246719160104987E-3"/>
    <n v="5.2493438320209973E-3"/>
    <n v="7.874015748031496E-3"/>
    <n v="2.6246719160104987E-3"/>
    <n v="0"/>
    <n v="2.6246719160104987E-3"/>
    <n v="5.2493438320209973E-3"/>
    <n v="3.937007874015748E-3"/>
    <s v=""/>
    <n v="1"/>
    <x v="0"/>
    <n v="0.5"/>
    <s v="NO SE EVIDENCIA AVANCE EN LAS ACTIVIDADES PLANEADAS PARA EL TRIMESTRE, POR LO TANTO SE SUGIERE TRAMITAR AJUSTE AL PLAN DE ACCIÓN"/>
    <s v="NO HAY OBSERVACIONES"/>
    <s v="EL ENLACE DE ACCESO ENVIADO ENVÍA A UNA PÁGINA NO ENCONTRADA, PARA EL PRÓXIMO TRIMESTRE SE DEBE ADJUNTAR LAS EVIDENCIAS DE TAL MANERA QUE SE PUEDA VERIFICAR"/>
    <m/>
  </r>
  <r>
    <s v="GESTIÓN_CON_VALORES_PARA_RESULTADOS"/>
    <s v="FORTALECIMIENTO ORGANIZACIONAL Y SIMPLIFICACIÓN DE PROCESOS"/>
    <s v="1. FORTALECER LOS PROGRAMAS ACADÉMICOS DE POSGRADO PARA CONSTRUIR UNA COMUNIDAD ACADÉMICA QUE CONTRIBUYA A LA SALVAGUARDIA DEL PATRIMONIO LINGÜÍSTICO"/>
    <x v="3"/>
    <x v="18"/>
    <s v="PLAN ESTRATÉGICO DE TECNOLOGÍAS DE LA INFORMACIÓN Y LAS COMUNICACIONES ¬ PETI"/>
    <s v="NO APLICA"/>
    <s v="PLAN DE FORMACIÓN"/>
    <s v="CASA CUERVO URISARRI"/>
    <s v="COORDINADOR(A) GRUPO TECNOLOGÍAS DE INFORMACIÓN"/>
    <s v="NO APLICA"/>
    <s v="NO APLICA"/>
    <n v="116"/>
    <s v="NO"/>
    <s v="NO"/>
    <s v="ADMINISTRACIÓN PLATAFORMAS VIRTUALES"/>
    <x v="31"/>
    <x v="107"/>
    <s v="SE REQUIERE CONTAR DE MANERA PERMANENTE CON UNA PERSONA QUE ADMINISTRE LA PLATAFORMA PARA CADA UNA DE LAS CORTES."/>
    <n v="2"/>
    <s v="* COPIA DE CURSO PARA LA SIGUIENTE COHORTE_x000a_* GENERACIÓN DE LAS INSCRIPCIONES DE LOS DIPLOMADOS_x000a_* TABULACIÓN DE LAS ENCUESTAS"/>
    <d v="2020-01-12T00:00:00"/>
    <s v="31/11/2020"/>
    <x v="23"/>
    <x v="1"/>
    <n v="0"/>
    <s v="VER CELDA AB108"/>
    <s v="COPIA AULA VIRTUAL PARA PREPARAR LA COHORTE"/>
    <s v="INSCRIPCIÓN DE ESTUDIANTES_x000a_TABULACIÓN DE LAS ENCUESTAS_x000a_COPIA AULA VIRTUAL PARA PREPARAR LA COHORTE"/>
    <s v="COPIA AULA VIRTUAL PARA PREPARAR LA COHORTE"/>
    <s v="INSCRIPCIÓN DE ESTUDIANTES_x000a_TABULACIÓN DE LAS ENCUESTAS_x000a_COPIA AULA VIRTUAL PARA PREPARAR LA COHORTE"/>
    <n v="1"/>
    <n v="3"/>
    <n v="1"/>
    <n v="3"/>
    <n v="1"/>
    <n v="3"/>
    <n v="1"/>
    <m/>
    <s v="https://caroycuervo-my.sharepoint.com/:f:/g/personal/tics_caroycuervo_gov_co/Eor9MFpm3KJBmq8tKtbnE4gBNOd03EboJcX8U0nQtBHuHA?e=9TYqY9"/>
    <s v="Se anexan evidencias con información de inscripción de estudiantes y tabulación._x000a_Las copias de las aulas se ven reflejadas en los dos diplomados que se tuvieron de argumentación a la ciudadanía y amazonas."/>
    <s v="Se envia pantalla donde se identifican las copias virtuales, las que ya se encuentran en funcionamiento"/>
    <m/>
    <n v="1.968503937007874E-3"/>
    <n v="3.937007874015748E-3"/>
    <n v="5.905511811023622E-3"/>
    <n v="7.874015748031496E-3"/>
    <n v="1.968503937007874E-3"/>
    <n v="1.968503937007874E-3"/>
    <n v="3.937007874015748E-3"/>
    <n v="5.905511811023622E-3"/>
    <n v="4.921259842519685E-3"/>
    <n v="1"/>
    <n v="1"/>
    <x v="0"/>
    <n v="0.625"/>
    <s v="NO HAY OBSERVACIONES"/>
    <s v="NO HAY OBSERVACIONES"/>
    <s v="NO HAY OBSERVACIONES"/>
    <m/>
  </r>
  <r>
    <s v="DIRECCIONAMIENTO_ESTRATÉGICO_Y_PLANEACIÓN"/>
    <s v="PLANEACIÓN INSTITUCIONAL"/>
    <s v="5. FORTALECER LA GESTIÓN ADMINISTRATIVA INCORPORANDO NUEVAS Y MEJORES PRÁCTICAS QUE PERMITAN GENERAR EFICIENCIA EN EL DESARROLLO DE LAS FUNCIONES INSTITUCIONALES"/>
    <x v="3"/>
    <x v="18"/>
    <s v="PLAN ESTRATÉGICO DE TECNOLOGÍAS DE LA INFORMACIÓN Y LAS COMUNICACIONES ¬ PETI"/>
    <s v="NO APLICA"/>
    <s v="NO APLICA"/>
    <s v="CASA CUERVO URISARRI"/>
    <s v="COORDINADOR(A) GRUPO TECNOLOGÍAS DE INFORMACIÓN"/>
    <s v="NO APLICA"/>
    <s v="NO APLICA"/>
    <n v="118"/>
    <s v="NO"/>
    <s v="NO"/>
    <s v="REDISEÑO Y CREACIÓN DEL PORTAL INSTITUCIONAL"/>
    <x v="1"/>
    <x v="108"/>
    <s v="SE REQUEIRE MODIFICAR LA PÁGIAN WEB DEL INSTITITUTO PARA QUE COMPLA TODAS LAS NORMAS DE USABILIDAD Y ACCESIBILIDAD ESTABLECIDAS POR MINTIC"/>
    <n v="1"/>
    <s v="* DISEÑO_x000a_* PROTOTIPO_x000a_* CONFIGURACIÓN Y ACTUALIZACIÓN DE LA BASE DE DATOS_x000a_* CARGA DEL NUEVO DISEÑO Y CONTENIDO ACTUALIZADO DE LA ENTIDAD"/>
    <d v="2020-04-13T00:00:00"/>
    <d v="2020-12-26T00:00:00"/>
    <x v="23"/>
    <x v="1"/>
    <n v="0"/>
    <s v="VER CELDA AB108"/>
    <s v="* DISEÑO ARQUITECTURA CMS"/>
    <m/>
    <s v="* CREACIÓN DE LA BASE DE DATOS DE LA PÁGINA WEB INSTITUCIONAL_x000a_* MONTAJE EN PRUEBAS NUEVO CMS"/>
    <s v="* DISEÑO DE LA ARQUITECTURA DE LA PÁGINA WEB"/>
    <n v="1"/>
    <m/>
    <n v="2"/>
    <n v="1"/>
    <m/>
    <m/>
    <m/>
    <m/>
    <s v="N/A"/>
    <s v="NO HAY ACTIVIDADES PARA ESTE TRIMESTRE"/>
    <s v="Estas actividades relacionadas con la página web pasan al 2021, que ya contamos con el personal, se cambia para el tercer trimestre dos proyectos que entran a remplazar este como lo son: PQRSD y Carrito de compras, el diseño de la arquitectura CMS, se vuelve a cargar ya que no aparece como entrega"/>
    <m/>
    <n v="2.6246719160104987E-3"/>
    <n v="2.6246719160104987E-3"/>
    <n v="5.2493438320209973E-3"/>
    <n v="7.874015748031496E-3"/>
    <n v="2.6246719160104987E-3"/>
    <n v="0"/>
    <n v="0"/>
    <n v="0"/>
    <n v="0"/>
    <n v="0"/>
    <n v="0"/>
    <x v="7"/>
    <n v="0"/>
    <s v="NO SE EVIDENCIA AVANCE EN LAS ACTIVIDADES PLANEADAS PARA EL TRIMESTRE, POR LO TANTO SE SUGIERE TRAMITAR AJUSTE AL PLAN DE ACCIÓN"/>
    <s v="NO HAY ACTIVIDADES PROGRAMADAS PARA ESTE TRIMESTRE"/>
    <s v="SE EVIDENCIA UN POSIBLE INCUMPLIMIENTO EN LA META PROYECTADA POR LO TANTO SE SUGIERE REVISAR Y EN CASO DE CONSIDERARLO PERTINENTE, PRIORIZAR LA META PARA LA VIGENCIA 2021"/>
    <m/>
  </r>
  <r>
    <s v="INFORMACIÓN_Y_COMUNICACIÓN"/>
    <s v="TRANSPARENCIA, ACCESO A LA INFORMACIÓN PÚBLICA Y LUCHA CONTRA LA CORRUPCIÓN"/>
    <s v="5. FORTALECER LA GESTIÓN ADMINISTRATIVA INCORPORANDO NUEVAS Y MEJORES PRÁCTICAS QUE PERMITAN GENERAR EFICIENCIA EN EL DESARROLLO DE LAS FUNCIONES INSTITUCIONALES"/>
    <x v="3"/>
    <x v="18"/>
    <s v="PLAN DE TRATAMIENTO DE RIESGOS DE SEGURIDAD Y PRIVACIDAD DE LA INFORMACIÓN"/>
    <s v="PLAN DE MANTENIMIENTO DE SERVICIOS TECNOLÒGICOS"/>
    <s v="NO APLICA"/>
    <s v="CASA CUERVO URISARRI"/>
    <s v="COORDINADOR(A) GRUPO TECNOLOGÍAS DE INFORMACIÓN"/>
    <s v="NO APLICA"/>
    <s v="NO APLICA"/>
    <n v="119"/>
    <s v="NO"/>
    <s v="NO"/>
    <s v="DISEÑO Y PUESTA EN MARCHA DE LA BASE DE DATOS ÚNICA DEL INSTITUTO CARO Y CUERVO FASE 1"/>
    <x v="1"/>
    <x v="109"/>
    <s v="SE HACE NECESARIO TENER UNA BASE DE DATOS ÚNIFICADA QUE PERMITA LA RELACIÓN DE TODOS LOS SISTEMAS DE INFORMACIÓN PROPIOS DEL INSTITUTO CARO Y CUERVO"/>
    <n v="1"/>
    <s v="* DISEÑO MODELO ENTIDAD RELACIÓN_x000a_* DICCIONARIO DE DATOS"/>
    <d v="2020-01-10T00:00:00"/>
    <d v="2020-12-26T00:00:00"/>
    <x v="23"/>
    <x v="1"/>
    <n v="0"/>
    <s v="VER CELDA AB108"/>
    <s v="LISTADO DE LAS BASES DE DATOS CON QUE CUENTA LA ENTIDAD"/>
    <s v="* MODELO ENTIDAD RELACIÓN BASES DE DATOS PRINCIPALES_x000a_* DICCIONARIO DE DATOS DE LAS TABLAS PRINCIPALES_x000a_* PUESTA EN PRUEBAS Y PRODUCCIÓN DE LAS BASES DE DATOS CON LOS SISTEMAS DE INFORMACIÓN SELECCIONADOS"/>
    <s v="* MODELO ENTIDAD RELACIÓN BASES DE DATOS SECUNDARIAS_x000a_* DICCIONARIO DE DATOS DE LAS TABLAS SECUNDARIAS_x000a_* PUESTA EN PRUEBAS Y PRODUCCIÓN DE LAS BASES DE DATOS CON LOS SISTEMAS DE INFORMACIÓN SELECCIONADOS"/>
    <s v="* MODELO ENTIDAD RELACIÓN BASES DE DATOS TERCIARIAS _x000a_* DICCIONARIO DE DATOS DE LAS TABLAS TERCIARIAS"/>
    <n v="1"/>
    <n v="3"/>
    <n v="3"/>
    <n v="2"/>
    <n v="0.8"/>
    <n v="1"/>
    <n v="2"/>
    <m/>
    <s v="https://caroycuervo-my.sharepoint.com/:f:/g/personal/tics_caroycuervo_gov_co/Eo1OVpbQjphBjWpoQIJ2hNMBYN9_wdIOzLjGXyB86t7xyQ?e=aDjq0b"/>
    <s v="Se adelanta el diccionario de datos de todos los sistemas de la entidad, y se debe modificar los otros dos puntos debido a los hallazgos resultantes de la revisión."/>
    <s v="Se adelantan los modelos de los primeros sistremas secundarios."/>
    <m/>
    <n v="1.968503937007874E-3"/>
    <n v="3.937007874015748E-3"/>
    <n v="5.905511811023622E-3"/>
    <n v="7.874015748031496E-3"/>
    <n v="1.968503937007874E-3"/>
    <n v="1.5748031496062992E-3"/>
    <n v="1.7716535433070866E-3"/>
    <n v="3.2058492688413947E-3"/>
    <n v="3.3245844269466315E-3"/>
    <n v="0.8"/>
    <n v="0.45"/>
    <x v="26"/>
    <n v="0.42222222222222222"/>
    <s v="NO HAY OBSERVACIONES"/>
    <s v="NO SE EVIDENCIA AVANCE TOTAL, NI MAYOR A UN 80% EN LA META PROYECTADA POR LO TANTO, SE SUGIERE TRAMITAR AJUSTE AL PLAN DE ACCIÓN"/>
    <s v="SE EVIDENCIA UN POSIBLE INCUMPLIMIENTO EN LA META PROYECTADA POR LO TANTO SE SUGIERE REVISAR Y EN CASO DE CONSIDERARLO PERTINENTE, PRIORIZAR LA META PARA LA VIGENCIA 2021"/>
    <m/>
  </r>
  <r>
    <s v="INFORMACIÓN_Y_COMUNICACIÓN"/>
    <s v="TRANSPARENCIA, ACCESO A LA INFORMACIÓN PÚBLICA Y LUCHA CONTRA LA CORRUPCIÓN"/>
    <s v="5. FORTALECER LA GESTIÓN ADMINISTRATIVA INCORPORANDO NUEVAS Y MEJORES PRÁCTICAS QUE PERMITAN GENERAR EFICIENCIA EN EL DESARROLLO DE LAS FUNCIONES INSTITUCIONALES"/>
    <x v="3"/>
    <x v="18"/>
    <s v="PLAN ESTRATÉGICO DE TECNOLOGÍAS DE LA INFORMACIÓN Y LAS COMUNICACIONES ¬ PETI"/>
    <s v="NO APLICA"/>
    <s v="NO APLICA"/>
    <s v="CASA CUERVO URISARRI"/>
    <s v="COORDINADOR(A) GRUPO TECNOLOGÍAS DE INFORMACIÓN"/>
    <s v="NO APLICA"/>
    <s v="NO APLICA"/>
    <n v="120"/>
    <s v="NO"/>
    <s v="NO"/>
    <s v="ALINEACIÓN CON GOV.CO"/>
    <x v="1"/>
    <x v="110"/>
    <s v="POR POLÍTICA DE MINTIC  EL INSTITIUTO CARO Y CUERVO DEBE TENER LOS TRAMITÉS PÚBLICOS ALINEADOS AL SITIO GOV.CO"/>
    <n v="0"/>
    <s v="* SEGUIMIENTO PLAN DE TRABAJO_x000a_* DISEÑO PARA GOV.CO_x000a_* SEGUIMIENTO TRÁMITES"/>
    <d v="2020-01-10T00:00:00"/>
    <d v="2020-09-30T00:00:00"/>
    <x v="23"/>
    <x v="1"/>
    <n v="0"/>
    <s v="VER CELDA AB108"/>
    <s v="CRONOGRAMA DE ACTIVIDADES PARA ASOCIAR A LA ENTIDAD A GOV.CO"/>
    <s v="PUESTA EN MARCHA DE LOS TRÁMITES FASE 1"/>
    <s v="PUESTA EN MARCHA DE LOS TRÁMITES FASE 1"/>
    <m/>
    <n v="1"/>
    <n v="1"/>
    <n v="1"/>
    <m/>
    <n v="0.8"/>
    <m/>
    <n v="2"/>
    <m/>
    <s v="https://caroycuervo-my.sharepoint.com/:f:/g/personal/tics_caroycuervo_gov_co/EqXO-t_3Fe9JnBs5x6aLcNgB-m4Coa5xFmfL7QeZBDGPkQ?e=KlHMUx"/>
    <s v="Se realiza ajuste para que todos los trámites de la entidad queden actualizados en suit de consulta. Se adjunta respuesta del análisis entregado por MINTIC (falta la actualización de servicios por parte de la Facultad)"/>
    <s v="Se realiza la actualización de todos los tramites con acuerdo a mintic"/>
    <m/>
    <n v="2.6246719160104987E-3"/>
    <n v="5.2493438320209973E-3"/>
    <n v="7.874015748031496E-3"/>
    <n v="7.874015748031496E-3"/>
    <n v="2.6246719160104987E-3"/>
    <n v="2.0997375328083989E-3"/>
    <n v="2.0997375328083989E-3"/>
    <n v="7.3490813648293954E-3"/>
    <n v="7.3490813648293954E-3"/>
    <n v="0.8"/>
    <n v="0.4"/>
    <x v="27"/>
    <n v="0.93333333333333324"/>
    <s v="NO HAY OBSERVACIONES"/>
    <s v="AUNQUE SE EVIDENCIA AVANCE EN LA META SE DEBE PRIORIZAR ESTA ACTIVIDAD PARA SU RESPECTIVO CUMPLIMIENTO EN EL TERCER TRIMESTRE"/>
    <s v="NO HAY OBSERVACIONES"/>
    <m/>
  </r>
  <r>
    <s v="GESTIÓN_DEL_CONOCIMIENTO_Y_LA_INNOVACIÓN"/>
    <s v="GESTIÓN DEL CONOCIMIENTO Y LA INNOVACIÓN"/>
    <s v="3. POSICIONAR LAS LÍNEAS DE INVESTIGACIÓN, FORTALECIENDO NEXOS CON LAS MAESTRÍAS Y LAS ACTIVIDADES DE APROPIACIÓN SOCIAL DEL CONOCIMIENTO Y LA COMUNIDAD ACADÉMICA NACIONAL E INTERNACIONAL."/>
    <x v="3"/>
    <x v="18"/>
    <s v="PLAN ESTRATÉGICO DE TECNOLOGÍAS DE LA INFORMACIÓN Y LAS COMUNICACIONES ¬ PETI"/>
    <s v="NO APLICA"/>
    <s v="NO APLICA"/>
    <s v="CASA CUERVO URISARRI"/>
    <s v="COORDINADOR(A) GRUPO TECNOLOGÍAS DE INFORMACIÓN"/>
    <s v="NO APLICA"/>
    <s v="NO APLICA"/>
    <n v="121"/>
    <s v="NO"/>
    <s v="NO"/>
    <s v="MANTENIMIENTO Y SOPORTE DE CLICC (CORPUS INSTITUTO CARO Y CUERVO)"/>
    <x v="1"/>
    <x v="111"/>
    <s v="PARA LA PROTECCIÓN DE LA INFORMACIÓN HISTORICA DEL INSTITITUTO CARO Y CUERVO SE DEBEN ESTAR HACIENDO MANTENIMIENTO Y ACTUALIZACIÓN DE LOS CORPUS DEL INSTITUTO CARO Y CUERVO."/>
    <n v="1"/>
    <s v="* LISTADO DE CORPUS_x000a_* DOCUMENTO ACTUALIZADO CON INVENTARIO DE CORPUS"/>
    <d v="2020-03-10T00:00:00"/>
    <d v="2020-12-26T00:00:00"/>
    <x v="23"/>
    <x v="1"/>
    <n v="0"/>
    <s v="VER CELDA AB108"/>
    <s v="CRONOGRAMA DE TRABAJO"/>
    <s v="DOCUMENTO ACTUALIZACIÓN CARGA FASE 1"/>
    <s v="DOCUMENTO ACTUALIZACIÓN CARGA FASE 2"/>
    <s v="DOCUMENTO ACTUALIZACIÓN CARGA FASE 3"/>
    <n v="1"/>
    <n v="1"/>
    <n v="1"/>
    <n v="1"/>
    <n v="1"/>
    <n v="1"/>
    <n v="1"/>
    <m/>
    <s v="https://caroycuervo-my.sharepoint.com/:f:/g/personal/tics_caroycuervo_gov_co/EsGzl9gqHFJDgvmN7yL5q04BbYr3PNN3_uE7ChBFbxU8vg?e=VUswJt"/>
    <s v="Se genera infografía como informe de la carga_x000a_Ejemplo de carga: http://clicc.caroycuervo.gov.co/corpus/EHB"/>
    <s v="Se carga corpus en Clicc y se agrega modelo de base de datos actualizado, como otra meta para esta fase"/>
    <m/>
    <n v="1.968503937007874E-3"/>
    <n v="3.937007874015748E-3"/>
    <n v="5.905511811023622E-3"/>
    <n v="7.874015748031496E-3"/>
    <n v="1.968503937007874E-3"/>
    <n v="1.968503937007874E-3"/>
    <n v="3.937007874015748E-3"/>
    <n v="5.905511811023622E-3"/>
    <n v="5.905511811023622E-3"/>
    <n v="1"/>
    <n v="1"/>
    <x v="0"/>
    <n v="0.75"/>
    <s v="SI SE REQUIERE UNIFICAR LA META SE DEBERÁ SOLICITAR AJUSTE AL PLAN DE ACCIÓN"/>
    <s v="NO HAY OBSERVACIONES"/>
    <s v="NO HAY OBSERVACIONES"/>
    <m/>
  </r>
  <r>
    <s v="GESTIÓN_CON_VALORES_PARA_RESULTADOS"/>
    <s v="FORTALECIMIENTO ORGANIZACIONAL Y SIMPLIFICACIÓN DE PROCESOS"/>
    <s v="5. FORTALECER LA GESTIÓN ADMINISTRATIVA INCORPORANDO NUEVAS Y MEJORES PRÁCTICAS QUE PERMITAN GENERAR EFICIENCIA EN EL DESARROLLO DE LAS FUNCIONES INSTITUCIONALES"/>
    <x v="3"/>
    <x v="18"/>
    <s v="PLAN ESTRATÉGICO DE TECNOLOGÍAS DE LA INFORMACIÓN Y LAS COMUNICACIONES ¬ PETI"/>
    <s v="NO APLICA"/>
    <s v="NO APLICA"/>
    <s v="CASA CUERVO URISARRI"/>
    <s v="COORDINADOR(A) GRUPO TECNOLOGÍAS DE INFORMACIÓN"/>
    <s v="NO APLICA"/>
    <s v="NO APLICA"/>
    <n v="122"/>
    <s v="NO"/>
    <s v="NO"/>
    <s v="FASE 2 DE ACTUALIZACIÓN Y MEJORAS DEL SIGICC"/>
    <x v="1"/>
    <x v="112"/>
    <s v="SE DEBE CAMBIAR EL ALEC QUE TIENEN ACTUALMENTE EL INSTITUTO CARO Y CUERVO, DEBIDO A QUE EL EXISTENTE NO CUMPLE CON LA NECESIDAD DEL INSTITUTO."/>
    <n v="1"/>
    <s v="* DISEÑO_x000a_* MAQUETA Y PROTOTIPO_x000a_* REQUERIMIENTO_x000a_* BASE DE DATOS MODELO ENTIDAD RELACIÓN_x000a_* DICCIONARIO DE DATOS"/>
    <d v="2020-02-10T00:00:00"/>
    <d v="2020-12-26T00:00:00"/>
    <x v="23"/>
    <x v="1"/>
    <n v="0"/>
    <s v="VER CELDA AB108"/>
    <s v="CRONOGRAMA DE TRABAJO_x000a_REQUERIMIENTO"/>
    <s v="DISEÑO FASE 1_x000a_PROTOTIPO FASE 1"/>
    <s v="* MODELO ENTIDAD RELACIÓN BASES DE DATOS _x000a_* DICCIONARIO DE DATOS DE LAS TABLAS "/>
    <s v="ALISTAMIENTO  Y REVISIÓN EN AMBIENTE DE PRUEBAS Y PUESTA EN PRODUCCIÓN DEL SIGICC"/>
    <n v="1"/>
    <n v="2"/>
    <n v="2"/>
    <n v="3"/>
    <m/>
    <m/>
    <m/>
    <m/>
    <s v="N/A"/>
    <s v="No se realizo el diseño, este proyecto se congeló por el Grupo de investigación, debido a que no se cuenta con ingeniero y se debe pasar al siguiente trimestre, ya que el nuevo ingeniero ingresa en julio"/>
    <s v="Este proceso debe ser redefinido, debido a que el ingeniero fue contratado para adelantar fase de base de datos en el último trimestre."/>
    <m/>
    <n v="1.968503937007874E-3"/>
    <n v="3.937007874015748E-3"/>
    <n v="5.905511811023622E-3"/>
    <n v="7.874015748031496E-3"/>
    <n v="1.968503937007874E-3"/>
    <n v="0"/>
    <n v="0"/>
    <n v="0"/>
    <n v="0"/>
    <n v="0"/>
    <n v="0"/>
    <x v="7"/>
    <n v="0"/>
    <s v="NO SE EVIDENCIA AVANCE EN LAS ACTIVIDADES PLANEADAS PARA EL TRIMESTRE, POR LO TANTO SE SUGIERE TRAMITAR AJUSTE AL PLAN DE ACCIÓN"/>
    <s v="NO SE EVIDENCIA AVANCE EN LA META PROYECTADA POR LO TANTO, SE SUGIERE TRAMITAR AJUSTE AL PLAN DE ACCIÓN"/>
    <s v="SE EVIDENCIA UN POSIBLE INCUMPLIMIENTO EN LA META PROYECTADA POR LO TANTO SE SUGIERE REVISAR Y EN CASO DE CONSIDERARLO PERTINENTE, PRIORIZAR LA META PARA LA VIGENCIA 2021"/>
    <m/>
  </r>
  <r>
    <s v="GESTIÓN_CON_VALORES_PARA_RESULTADOS"/>
    <s v="FORTALECIMIENTO ORGANIZACIONAL Y SIMPLIFICACIÓN DE PROCESOS"/>
    <s v="4. DESARROLLAR LA RELACIÓN ENTRE PATRIMONIO Y CULTURA PARA GENERAR SENTIDOS, SIGNIFICADOS E INTERPRETACIONES DE NUESTRO ENTORNO Y DIARIO VIVIR MEDIANTE LA PROMOCIÓN, VALORIZACIÓN Y TRANSMISIÓN DE LAS DISTINTAS FORMAS DEL PATRIMONIO"/>
    <x v="3"/>
    <x v="18"/>
    <s v="PLAN DE TRATAMIENTO DE RIESGOS DE SEGURIDAD Y PRIVACIDAD DE LA INFORMACIÓN"/>
    <s v="NO APLICA"/>
    <s v="NO APLICA"/>
    <s v="CASA CUERVO URISARRI"/>
    <s v="COORDINADOR(A) GRUPO TECNOLOGÍAS DE INFORMACIÓN"/>
    <s v="NO APLICA"/>
    <s v="NO APLICA"/>
    <n v="123"/>
    <s v="NO"/>
    <s v="NO"/>
    <s v="FASE 1 DE LA CREACCIÓN DEL DICCIONARIO DEL INSTITUTO CARO Y CUERVO LEXICC"/>
    <x v="1"/>
    <x v="113"/>
    <s v="PENSANDO EN EL ALEC DEL SIGLO 21, SE DA INICIO A LA CREACIÓN DE UN DICCIONARIO PROPIO DEL INSTITUTO QUE MANEJE LOS DIFERENTES DICCIONARIOS CREADOS HASTA LA FECHA. EN UNA SOLA BASE DE DATOS DE INFORMACIÓN"/>
    <n v="1"/>
    <s v="* DISEÑO_x000a_* MAQUETA Y PROTOTIPO_x000a_* REQUERIMIENTO_x000a_* BASE DE DATOS MODELO ENTIDAD RELACIÓN_x000a_* DICCIONARIO DE DATOS"/>
    <d v="2020-01-10T00:00:00"/>
    <d v="2020-12-26T00:00:00"/>
    <x v="23"/>
    <x v="1"/>
    <n v="0"/>
    <s v="VER CELDA AB108"/>
    <s v="REQUERIMIENTO_x000a_CRONOGRAMA DE TRABAJO"/>
    <s v="DISEÑO FASE 1_x000a_PROTOTIPO FASE 1"/>
    <s v="* MODELO ENTIDAD RELACIÓN BASES DE DATOS _x000a_* DICCIONARIO DE DATOS DE LAS TABLAS "/>
    <s v="ALISTAMIENTO  Y REVISIÓN EN AMBIENTE DE PRUEBAS Y PUESTA EN PRODUCCIÓN DEL LEXICC"/>
    <n v="1"/>
    <n v="2"/>
    <n v="2"/>
    <n v="1"/>
    <n v="1"/>
    <m/>
    <m/>
    <m/>
    <s v="https://caroycuervo-my.sharepoint.com/:f:/g/personal/tics_caroycuervo_gov_co/EsGzl9gqHFJDgvmN7yL5q04BbYr3PNN3_uE7ChBFbxU8vg?e=VUswJt"/>
    <s v="No se realizo el diseño, este proyecto se congeló por el Grupo de investigación, debido a que no se cuenta con ingeniero y se debe pasar al siguiente trimestre, ya que el nuevo ingeniero ingresa en julio"/>
    <s v="Estas actividades se mueven al trimesrtre tres y se eliminan las del semestre cuatro, debido a que el ingeniero hata ahora se pudo contratar"/>
    <m/>
    <n v="1.968503937007874E-3"/>
    <n v="3.937007874015748E-3"/>
    <n v="5.905511811023622E-3"/>
    <n v="7.874015748031496E-3"/>
    <n v="1.968503937007874E-3"/>
    <n v="1.968503937007874E-3"/>
    <n v="1.3123359580052493E-3"/>
    <n v="1.1811023622047244E-3"/>
    <n v="1.3123359580052493E-3"/>
    <n v="1"/>
    <n v="0.33333333333333331"/>
    <x v="2"/>
    <n v="0.16666666666666666"/>
    <s v="SI SE REQUIERE UNIFICAR LA META SE DEBERÁ SOLICITAR AJUSTE AL PLAN DE ACCIÓN"/>
    <s v="NO SE EVIDENCIA AVANCE EN LA META PROYECTADA POR LO TANTO, SE SUGIERE TRAMITAR AJUSTE AL PLAN DE ACCIÓN"/>
    <s v="SE EVIDENCIA UN POSIBLE INCUMPLIMIENTO EN LA META PROYECTADA POR LO TANTO SE SUGIERE REVISAR Y EN CASO DE CONSIDERARLO PERTINENTE, PRIORIZAR LA META PARA LA VIGENCIA 2021"/>
    <m/>
  </r>
  <r>
    <s v="INFORMACIÓN_Y_COMUNICACIÓN"/>
    <s v="TRANSPARENCIA, ACCESO A LA INFORMACIÓN PÚBLICA Y LUCHA CONTRA LA CORRUPCIÓN"/>
    <s v="4. DESARROLLAR LA RELACIÓN ENTRE PATRIMONIO Y CULTURA PARA GENERAR SENTIDOS, SIGNIFICADOS E INTERPRETACIONES DE NUESTRO ENTORNO Y DIARIO VIVIR MEDIANTE LA PROMOCIÓN, VALORIZACIÓN Y TRANSMISIÓN DE LAS DISTINTAS FORMAS DEL PATRIMONIO"/>
    <x v="3"/>
    <x v="18"/>
    <s v="PLAN ESTRATÉGICO DE TECNOLOGÍAS DE LA INFORMACIÓN Y LAS COMUNICACIONES ¬ PETI"/>
    <s v="PLAN DE AUSTERIDAD Y GESTIÓN AMBIENTAL"/>
    <s v="PLAN ESPECIAL DE MANEJO PATRIMONIAL - PEMP"/>
    <s v="LAS DOS SEDES"/>
    <s v="COORDINADOR(A) GRUPO TECNOLOGÍAS DE INFORMACIÓN"/>
    <s v="NO APLICA"/>
    <s v="NO APLICA"/>
    <n v="124"/>
    <s v="NO"/>
    <s v="NO"/>
    <s v="SITIO WEB DEL PEMP"/>
    <x v="1"/>
    <x v="114"/>
    <s v="PARA EL INSTITUTO CARO Y CUERVO ES IMPORTANTE PUBLICAR LAS ACCIONES EN CUANTO AL PEMP ESTA ADELANTANDO Y CUALES SE HAN VAN A DAR DE AQUÍ EN ADELANTA."/>
    <n v="0"/>
    <s v="* DISEÑO_x000a_* MAQUETA Y PROTOTIPO_x000a_* REQUERIMIENTO_x000a_* BASE DE DATOS MODELO ENTIDAD RELACIÓN"/>
    <d v="2020-07-01T00:00:00"/>
    <d v="2020-12-31T00:00:00"/>
    <x v="23"/>
    <x v="1"/>
    <n v="0"/>
    <s v="VER CELDA AB108"/>
    <m/>
    <m/>
    <s v="REQUERIMIENTO_x000a_DISEÑO_x000a_PROTOTIPO_x000a_GENERACIÓN BASE DE DATOS_x000a_CONFIGURACIÓN CMS _x000a_PÁGINA EN AMBIENTE DE PRUEBAS"/>
    <s v="PUESTA EN PRODUCCIÓN DEL SITIO PEMP"/>
    <m/>
    <m/>
    <n v="5"/>
    <n v="1"/>
    <m/>
    <m/>
    <n v="3"/>
    <m/>
    <s v="PROTOTIPO INTERACTIVO (PARA REVISIÓN DE DISEÑO)_x000a_https://xd.adobe.com/view/596e3d1e-4be1-42bf-4cc0-a05d47327e59-2f5f/?fullscreen_x000a__x000a_PROTOTIPO FUNCIONAL (CON ESPECIFICACIONES PARA PROGRAMACIÓN Y/O DESARROLLO)_x000a_https://xd.adobe.com/spec/62d9c39c-a901-4961-4c3e-488baccfa485-14e8/"/>
    <s v="NO HAY ACTIVIDADES PARA ESTE TRIMESTRE"/>
    <s v="De este sitio se tiene adelantando requierimiento, diseño y prototipo, los adelantos se puede ver en los siguientes link _x000a__x000a_http://conexiontest.caroycuervo.gov.co/PEMP/_x000a_http://conexiontest.caroycuervo.gov.co/PEMP/Version1/_x000a_http://conexiontest.caroycuervo.gov.co/PEMP/Version2/"/>
    <m/>
    <n v="0"/>
    <n v="0"/>
    <n v="3.937007874015748E-3"/>
    <n v="7.874015748031496E-3"/>
    <n v="3.937007874015748E-3"/>
    <n v="0"/>
    <n v="0"/>
    <n v="2.3622047244094488E-3"/>
    <n v="3.937007874015748E-3"/>
    <s v=""/>
    <s v=""/>
    <x v="28"/>
    <n v="0.5"/>
    <s v="NO SE EVIDENCIA UN AVANCE REPRESENTATIVO EN LAS ACTIVIDADES PLANEADAS PARA EL TRIMESTRE, POR LO TANTO SE SUGIERE TRAMITAR AJUSTE AL PLAN DE ACCIÓN"/>
    <s v="NO HAY ACTIVIDADES PROGRAMADAS PARA ESTE TRIMESTRE"/>
    <s v="NO HAY OBSERVACIONES"/>
    <m/>
  </r>
  <r>
    <s v="INFORMACIÓN_Y_COMUNICACIÓN"/>
    <s v="TRANSPARENCIA, ACCESO A LA INFORMACIÓN PÚBLICA Y LUCHA CONTRA LA CORRUPCIÓN"/>
    <s v="4. DESARROLLAR LA RELACIÓN ENTRE PATRIMONIO Y CULTURA PARA GENERAR SENTIDOS, SIGNIFICADOS E INTERPRETACIONES DE NUESTRO ENTORNO Y DIARIO VIVIR MEDIANTE LA PROMOCIÓN, VALORIZACIÓN Y TRANSMISIÓN DE LAS DISTINTAS FORMAS DEL PATRIMONIO"/>
    <x v="3"/>
    <x v="18"/>
    <s v="PLAN ESTRATÉGICO DE TECNOLOGÍAS DE LA INFORMACIÓN Y LAS COMUNICACIONES ¬ PETI"/>
    <s v="NO APLICA"/>
    <s v="NO APLICA"/>
    <s v="LAS DOS SEDES"/>
    <s v="COORDINADOR(A) GRUPO TECNOLOGÍAS DE INFORMACIÓN"/>
    <s v="NO APLICA"/>
    <s v="NO APLICA"/>
    <n v="125"/>
    <s v="NO"/>
    <s v="NO"/>
    <s v="SITIO WEB DEL OBSERVATORIO EDITORIAL DE COLOMBIA"/>
    <x v="1"/>
    <x v="115"/>
    <s v="PARA EL INSTITUTO CARO Y CUERVO ES IMPORTANTE CONSOLIDAR UNA BASE DE DATOS DONDE SE ENCUENTREN LAS EDITORIALES COLOMBIANAS CON EL FIN DE  TENER UNA BASE DE DATOS Y RED DE TRABAJO COLABORATIVA."/>
    <n v="0"/>
    <s v="* DISEÑO_x000a_* MAQUETA Y PROTOTIPO_x000a_* REQUERIMIENTO_x000a_* BASE DE DATOS MODELO ENTIDAD RELACIÓN"/>
    <d v="2020-07-01T00:00:00"/>
    <d v="2020-12-31T00:00:00"/>
    <x v="23"/>
    <x v="1"/>
    <n v="0"/>
    <s v="VER CELDA AB108"/>
    <m/>
    <m/>
    <s v=" APROBACIÓN DE DISEÑO Y LOGO_x000a_GENERACIÓN Y CONFIGURACIÓN DE LAS BASES DE DATOS_x000a_CONFIGURACIÓN CMS"/>
    <s v="PÁGINA EN AMBIENTE DE PRUEBAS_x000a_PUESTA EN PRODUCCIÓN DEL SITIO OBSERVATORIO DIGITAL"/>
    <m/>
    <m/>
    <n v="2"/>
    <n v="2"/>
    <m/>
    <m/>
    <n v="2"/>
    <m/>
    <s v="https://caroycuervo-my.sharepoint.com/:f:/g/personal/tics_caroycuervo_gov_co/EkCQD764-qVEsbfEPIhMVeABimfXtUM7q5jtAYhaog-hTg?e=gXcGoW"/>
    <s v="NO HAY ACTIVIDADES PARA ESTE TRIMESTRE"/>
    <s v="Se agrega base de datos, cms, y diseño aprobado"/>
    <m/>
    <n v="0"/>
    <n v="0"/>
    <n v="3.937007874015748E-3"/>
    <n v="7.874015748031496E-3"/>
    <n v="3.937007874015748E-3"/>
    <n v="0"/>
    <n v="0"/>
    <n v="3.937007874015748E-3"/>
    <n v="3.937007874015748E-3"/>
    <s v=""/>
    <s v=""/>
    <x v="0"/>
    <n v="0.5"/>
    <s v="EN EL PRÓXIMO INFORME SE DEBE REMITIR LA EVIDENCIA DE LA APROBACIÓN DE LO MENCIONADO"/>
    <s v="NO HAY ACTIVIDADES PROGRAMADAS PARA ESTE TRIMESTRE"/>
    <s v="PARA EL PRÓXIMO REPORTE SE DEBEN ANEXAR LAS EVIDENCIAS DESCRITAS"/>
    <m/>
  </r>
  <r>
    <s v="GESTIÓN_CON_VALORES_PARA_RESULTADOS"/>
    <s v="SEGURIDAD DIGITAL"/>
    <s v="5. FORTALECER LA GESTIÓN ADMINISTRATIVA INCORPORANDO NUEVAS Y MEJORES PRÁCTICAS QUE PERMITAN GENERAR EFICIENCIA EN EL DESARROLLO DE LAS FUNCIONES INSTITUCIONALES"/>
    <x v="3"/>
    <x v="18"/>
    <s v="PLAN DE SEGURIDAD Y PRIVACIDAD DE LA INFORMACIÓN"/>
    <s v="NO APLICA"/>
    <s v="NO APLICA"/>
    <s v="LAS DOS SEDES"/>
    <s v="COORDINADOR(A) GRUPO TECNOLOGÍAS DE INFORMACIÓN"/>
    <s v="NO APLICA"/>
    <s v="NO APLICA"/>
    <n v="126"/>
    <s v="NO"/>
    <s v="NO"/>
    <s v="ACTUALIZACIÓN TÉCNOLÓGICA  FÍSICA"/>
    <x v="1"/>
    <x v="116"/>
    <s v="ACUTALMENTE LOS SERVIDORES CON LO QUE CUENTA LA ENTIDAD NO SOPORTAN LA CANTIDAD DE INFORMACIÓN QUE "/>
    <n v="1"/>
    <s v="* INSTALACIÓN DE SERVIDOR Y CONFIGURACIÓN"/>
    <d v="2020-02-10T00:00:00"/>
    <d v="2020-09-30T00:00:00"/>
    <x v="23"/>
    <x v="1"/>
    <n v="0"/>
    <s v="VER CELDA AB108"/>
    <m/>
    <s v="CONFIGURACIÓN DEL SERVIDOR"/>
    <s v="CONFIGURACIÓN DE LOS SERVICIOS SOPORTADOS POR SERVIDORES"/>
    <m/>
    <m/>
    <n v="1"/>
    <n v="1"/>
    <m/>
    <m/>
    <m/>
    <m/>
    <m/>
    <s v="NO APLICA"/>
    <s v="Se realiza durante la cohorte configuraciones de los nuevos servidores y se organizan los sistemas a migrar"/>
    <s v="Esta tarea se corre para el último trimestre, debido a las necesidades actuales, y la compra proxima del servidor se mueve este proceso para el último trimestre"/>
    <m/>
    <n v="0"/>
    <n v="3.937007874015748E-3"/>
    <n v="7.874015748031496E-3"/>
    <n v="7.874015748031496E-3"/>
    <n v="3.937007874015748E-3"/>
    <n v="0"/>
    <n v="0"/>
    <n v="0"/>
    <n v="0"/>
    <s v=""/>
    <n v="0"/>
    <x v="7"/>
    <n v="0"/>
    <s v="NO APLICA PARA ESTE TRIMESTRE"/>
    <s v="NO SE EVIDENCIA AVANCE TOTAL, NI MAYOR A UN 80% EN LA META PROYECTADA POR LO TANTO, SE SUGIERE TRAMITAR AJUSTE AL PLAN DE ACCIÓN"/>
    <s v="SE DEBE PRIORIZAR EL CUMPLIMIENTO DE ESTA META EN EL ÚLTIMO TRIMESTRE"/>
    <m/>
  </r>
  <r>
    <s v="GESTIÓN_CON_VALORES_PARA_RESULTADOS"/>
    <s v="FORTALECIMIENTO ORGANIZACIONAL Y SIMPLIFICACIÓN DE PROCESOS"/>
    <s v="5. FORTALECER LA GESTIÓN ADMINISTRATIVA INCORPORANDO NUEVAS Y MEJORES PRÁCTICAS QUE PERMITAN GENERAR EFICIENCIA EN EL DESARROLLO DE LAS FUNCIONES INSTITUCIONALES"/>
    <x v="3"/>
    <x v="18"/>
    <s v="PLAN ESTRATÉGICO DE TECNOLOGÍAS DE LA INFORMACIÓN Y LAS COMUNICACIONES ¬ PETI"/>
    <s v="NO APLICA"/>
    <s v="NO APLICA"/>
    <s v="LAS DOS SEDES"/>
    <s v="COORDINADOR(A) GRUPO TECNOLOGÍAS DE INFORMACIÓN"/>
    <s v="NO APLICA"/>
    <s v="NO APLICA"/>
    <n v="127"/>
    <s v="NO"/>
    <s v="NO"/>
    <s v="REDISEÑO MESA DE AYUDA INSTITUTO CARO Y CUERVO"/>
    <x v="1"/>
    <x v="117"/>
    <s v="LA MESA DE AYUDA ACTUAL NO CUMPLE CON LAS NECESIDADES QUE DEMANDA EL INSTITITUTO POR ESTO SE HACE NECESARIO GENERAR UNA MUCHO MAS COMPLEJA."/>
    <n v="1"/>
    <s v="* DISEÑO_x000a_* MAQUETA Y PROTOTIPO_x000a_* REQUERIMIENTO_x000a_* BASE DE DATOS MODELO ENTIDAD RELACIÓN_x000a_*PRODUCTO EN PRODUCCIÓN"/>
    <d v="2020-07-01T00:00:00"/>
    <d v="2020-12-31T00:00:00"/>
    <x v="23"/>
    <x v="1"/>
    <n v="0"/>
    <s v="VER CELDA AB108"/>
    <m/>
    <m/>
    <s v="CRONOGRAMA DE TRABAJO_x000a_REQUERIMIENTO_x000a_DISEÑO_x000a_PROTOTIPO"/>
    <s v="GENERACIÓN BASE DE DATOS_x000a_CONFIGURACIÓN CMS _x000a_PÁGINA EN AMBIENTE DE PRUEBAS"/>
    <m/>
    <m/>
    <n v="4"/>
    <n v="1"/>
    <m/>
    <m/>
    <m/>
    <m/>
    <s v="N/A"/>
    <s v="NO HAY ACTIVIDADES PARA ESTE TRIMESTRE"/>
    <s v="Este desarrollo queda para el siguiente año, y se pasa lo del tercer semestre al cuarto y se elimina lo del cuarto trimestre"/>
    <m/>
    <n v="0"/>
    <n v="0"/>
    <n v="3.937007874015748E-3"/>
    <n v="7.874015748031496E-3"/>
    <n v="3.937007874015748E-3"/>
    <n v="0"/>
    <n v="0"/>
    <n v="0"/>
    <n v="0"/>
    <s v=""/>
    <s v=""/>
    <x v="7"/>
    <n v="0"/>
    <s v="NO SE EVIDENCIA AVANCE EN LAS ACTIVIDADES PLANEADAS PARA EL TRIMESTRE, POR LO TANTO SE SUGIERE TRAMITAR AJUSTE AL PLAN DE ACCIÓN"/>
    <s v="NO HAY ACTIVIDADES PROGRAMADAS PARA ESTE TRIMESTRE"/>
    <s v="SE EVIDENCIA UN POSIBLE INCUMPLIMIENTO EN LA META PROYECTADA POR LO TANTO SE SUGIERE REVISAR Y EN CASO DE CONSIDERARLO PERTINENTE, PRIORIZAR LA META PARA LA VIGENCIA 2021"/>
    <m/>
  </r>
  <r>
    <s v="GESTIÓN_CON_VALORES_PARA_RESULTADOS"/>
    <s v="FORTALECIMIENTO ORGANIZACIONAL Y SIMPLIFICACIÓN DE PROCESOS"/>
    <s v="5. FORTALECER LA GESTIÓN ADMINISTRATIVA INCORPORANDO NUEVAS Y MEJORES PRÁCTICAS QUE PERMITAN GENERAR EFICIENCIA EN EL DESARROLLO DE LAS FUNCIONES INSTITUCIONALES"/>
    <x v="3"/>
    <x v="18"/>
    <s v="PRESERVACIÓN DIGITAL"/>
    <s v="NO APLICA"/>
    <s v="NO APLICA"/>
    <s v="LAS DOS SEDES"/>
    <s v="COORDINADOR(A) GRUPO TECNOLOGÍAS DE INFORMACIÓN"/>
    <s v="NO APLICA"/>
    <s v="NO APLICA"/>
    <n v="128"/>
    <s v="NO"/>
    <s v="NO"/>
    <s v="IPV6"/>
    <x v="1"/>
    <x v="118"/>
    <s v="SE REQUIERE CONFIGURAR LAS DIRECCIONES IPV6 DEL INSTITUTO CARO Y CUERO"/>
    <n v="0"/>
    <s v="REALIZAR UN CRONOGRANA_x000a_DIAGNÓSTICO DE LA SITUACIÓN ACTUAL_x000a_IMPLEMENTACIÓN DEL PROTOCOLO _x000a_PRUEBAS DE FUNCIONALIDAD"/>
    <d v="2020-02-01T00:00:00"/>
    <d v="2020-12-26T00:00:00"/>
    <x v="23"/>
    <x v="1"/>
    <n v="0"/>
    <s v="VER CELDA AB108"/>
    <s v="CRONOGRAMA DE TRABAJO IPV6_x000a_FASE1: PLANEACIÓN DE IPV6_x000a_FASE 1.1: DIAGNÓSTICO DE LA SITUACIÓN ACTUAL ICC 40%"/>
    <s v="FASE 1.1: DIAGNÓSTICO DE LA SITUACIÓN ACTUAL ICC 60%_x000a_FASE 1.2: ENTREGABLES MINTIC"/>
    <s v="FASE 2: IMPLEMENTACIÓN DEL PROTOCOLO IPV6_x000a_FASE 2.1 DESARROLLO DEL PLAN DE IMPLEMENTACIÓN"/>
    <s v="FASE 2.2. ENTREGABLES MINTIC_x000a_FASE 3: PRUEBAS FUNCIONALIDAD IPV6- ENTREGABLES Y AVANCE"/>
    <n v="3"/>
    <n v="2"/>
    <n v="2"/>
    <n v="2"/>
    <n v="2"/>
    <n v="0.8"/>
    <n v="1"/>
    <m/>
    <s v="https://caroycuervo-my.sharepoint.com/:f:/g/personal/tics_caroycuervo_gov_co/EmQ8jqR3YNJPqk163vV5h10BiQqJODy4lYzqQJVlFpBGFg?e=c1ElwD"/>
    <s v="Se adjunta avances, del 80%"/>
    <s v="Se agrega avances a la fecha, con una implementación de pruebas de IPv6"/>
    <m/>
    <n v="1.968503937007874E-3"/>
    <n v="3.937007874015748E-3"/>
    <n v="5.905511811023622E-3"/>
    <n v="7.874015748031496E-3"/>
    <n v="1.968503937007874E-3"/>
    <n v="1.3123359580052493E-3"/>
    <n v="2.2047244094488185E-3"/>
    <n v="3.2058492688413947E-3"/>
    <n v="3.3245844269466315E-3"/>
    <n v="0.66666666666666663"/>
    <n v="0.55999999999999994"/>
    <x v="26"/>
    <n v="0.42222222222222222"/>
    <s v="NO HAY OBSERVACIONES"/>
    <s v="AUNQUE SE EVIDENCIA AVANCE EN LA META SE DEBE PRIORIZAR ESTA ACTIVIDAD PARA SU RESPECTIVO CUMPLIMIENTO EN EL TERCER TRIMESTRE"/>
    <s v="SE EVIDENCIA UN POSIBLE INCUMPLIMIENTO EN LA META PROYECTADA POR LO TANTO SE SUGIERE REVISAR Y EN CASO DE CONSIDERARLO PERTINENTE, PRIORIZAR LA META PARA LA VIGENCIA 2021"/>
    <m/>
  </r>
  <r>
    <s v="GESTIÓN_CON_VALORES_PARA_RESULTADOS"/>
    <s v="SEGURIDAD DIGITAL"/>
    <s v="5. FORTALECER LA GESTIÓN ADMINISTRATIVA INCORPORANDO NUEVAS Y MEJORES PRÁCTICAS QUE PERMITAN GENERAR EFICIENCIA EN EL DESARROLLO DE LAS FUNCIONES INSTITUCIONALES"/>
    <x v="3"/>
    <x v="18"/>
    <s v="PLAN ANTICORRUPCIÓN Y DE ATENCIÓN AL CIUDADANO"/>
    <s v="NO APLICA"/>
    <s v="NO APLICA"/>
    <s v="LAS DOS SEDES"/>
    <s v="COORDINADOR(A) GRUPO TECNOLOGÍAS DE INFORMACIÓN"/>
    <s v="PAAC - COMPONENTE 5: TRANSPARENCIA Y ACCESO DE LA INFORMACIÓN"/>
    <s v="5.3 ELABORACIÓN LOS INSTRUMENTOS DE GESTIÓN DE LA INFORMACIÓN"/>
    <n v="129"/>
    <s v="NO"/>
    <s v="NO"/>
    <s v="INSTRUMENTOS DE GESTIÓN DE LA INFORMACIÓN"/>
    <x v="1"/>
    <x v="119"/>
    <s v="DAR CUMPLIMIENTO A LA LEY 1712 DE 2014,  LEY DE TRANSPARENCIA Y DEL DERECHO DE ACCESO A LA INFORMACIÓN PÚBLICA NACIONAL"/>
    <n v="1"/>
    <s v="DILIGENCIAR, ACTUALIZAR Y CLASIFICAR LOS ACTIVOS DE INFORMACIÓN DEL INSTIITUTO CARO Y CUERVO"/>
    <d v="2020-04-01T00:00:00"/>
    <d v="2020-09-30T00:00:00"/>
    <x v="18"/>
    <x v="6"/>
    <m/>
    <m/>
    <m/>
    <s v="* SOCIALIZACIÓN CON LOS COORDINADORES DE ACTIVOS DE INFORMACIÓN_x000a_* ACOMPAÑAMIENTO A LOS PROCESOS EN LA ACTUALIZACIÓN DE LOS ACTIVOS DE INFORMACIÓN"/>
    <s v="* GENERACIÓN EXCEL PARA LA APROBACIÓN DEL INVENTARIO DE ACTIVOS DE INFORMACIÓN PARA SU PUBLICACIÓN."/>
    <m/>
    <m/>
    <n v="2"/>
    <n v="1"/>
    <m/>
    <m/>
    <m/>
    <n v="2"/>
    <m/>
    <s v="NO APLICA"/>
    <s v="Se hizo alcance junto a la oficial de seguridad de las bases de datos"/>
    <s v="Se generan los dos excel y el manual con la socialización de como deben realizar lacarga de los documentos"/>
    <m/>
    <n v="0"/>
    <n v="3.937007874015748E-3"/>
    <n v="7.874015748031496E-3"/>
    <n v="7.874015748031496E-3"/>
    <n v="3.937007874015748E-3"/>
    <n v="0"/>
    <n v="0"/>
    <n v="5.2493438320209973E-3"/>
    <n v="5.2493438320209973E-3"/>
    <s v=""/>
    <n v="0"/>
    <x v="19"/>
    <n v="0.66666666666666663"/>
    <s v="NO APLICA PARA ESTE TRIMESTRE"/>
    <s v="NO SE EVIDENCIA AVANCE TOTAL, NI MAYOR A UN 80% EN LA META PROYECTADA POR LO TANTO, SE SUGIERE TRAMITAR AJUSTE AL PLAN DE ACCIÓN"/>
    <s v="SE DEBEN ANEXAR LAS EVIDENCIAS QUE DEMUESTREN EL CUMPLIMIENTO DE LAS ACTIVIDADES REALIZADAS EN EL PRIMER SEMESTRE"/>
    <m/>
  </r>
  <r>
    <s v="GESTIÓN_CON_VALORES_PARA_RESULTADOS"/>
    <s v="FORTALECIMIENTO ORGANIZACIONAL Y SIMPLIFICACIÓN DE PROCESOS"/>
    <s v="1. FORTALECER LOS PROGRAMAS ACADÉMICOS DE POSGRADO PARA CONSTRUIR UNA COMUNIDAD ACADÉMICA QUE CONTRIBUYA A LA SALVAGUARDIA DEL PATRIMONIO LINGÜÍSTICO"/>
    <x v="1"/>
    <x v="7"/>
    <s v="PLANES MISIONALES"/>
    <s v="NO APLICA"/>
    <s v="NO APLICA"/>
    <s v="CASA CUERVO URISARRI"/>
    <s v="SUBDIRECTOR(A) ACADÉMICO "/>
    <s v="NO APLICA"/>
    <s v="NO APLICA"/>
    <n v="130"/>
    <s v="NO"/>
    <s v="NO"/>
    <s v="PROCESOS DE ASEGURAMIENTO DE CALIDAD DE LA EDUCACIÓN"/>
    <x v="1"/>
    <x v="120"/>
    <s v="CON LA EXPEDICIÓN DEL DECRETO 1330 DE 2019, SE ESTABLECE UN PROCEDIMIENTO QUE INCREMENTA LA FLEXIBILIDAD, LA PERTINENCIA Y LA COORDINACIÓN EFECTIVA ENTRE PROCESOS, INSTITUCIONES E INSTANCIAS QUE HACEN PARTE DEL SISTEMA DE ASEGURAMIENTO DE LA CALIDAD DE LA EDUCACIÓN SUPERIOR, GENERANDO MAYOR EFECTIVIDAD Y CELERIDAD EN LOS PROCESOS DE REGISTRO CALIFICADO, ENTENDIÉNDOLO COMO EL REQUISITO OBLIGATORIO Y HABILITANTE PARA QUE UNA INSTITUCIÓN DE EDUCACIÓN SUPERIOR, LEGALMENTE RECONOCIDA Y HABILITADA POR LA LEY, PUEDA OFRECER Y DESARROLLAR PROGRAMAS ACADÉMICOS DE EDUCACIÓN SUPERIOR EN EL TERRITORIO NACIONAL, DE CONFORMIDAD CON LO DISPUESTO EN EL ARTÍCULO 1 DE LA LEY 1188 DE 2008. _x000a__x000a_POR LO ANTERIOR Y DE ACUERDO CON EL LITERAL (C), DEL ARTÍCULO 6 DE LA LEY 30 DE 1992, LAS INSTITUCIONES DEBEN PRESTAR A LA COMUNIDAD UN SERVICIO CON CALIDAD, EL CUAL HACE REFERENCIA A LAS CONDICIONES EN QUE CADA INSTITUCIÓN DESARROLLA SUS PROGRAMAS ACADÉMICOS, LOS MEDIOS Y PROCESOS EMPLEADOS, ASÍ COMO LA INFRAESTRUCTURA INSTITUCIONAL, LAS DIMENSIONES CUALITATIVAS Y CUANTITATIVAS DEL MISMO. PARA ESTO SE DEBEN PROMOVER AL INTERIOR DE LA ENTIDAD LOS MECANISMOS DE AUTORREGULACIÓN Y AUTOEVALUACIÓN REQUERIDOS PARA FORTALECER LOS SISTEMAS INTERNOS DE ASEGURAMIENTO DE LA CALIDAD DE LA EDUCACIÓN. "/>
    <n v="0"/>
    <s v="DAR CUMPLIMIENTO AL CRONOGRAMA DE TRABAJO APROBADO POR LA SUBDIRECCIÓN ACADÉMICA, QUE PERMITA DAR CUMPLIMIENTO AL PROCESO DE SOLICITUD Y OBTENCIÓN DE LAS CONDICIONES INSTITUCIONALES DE LA ETAPA DE PRE RADICADO, SEGÚN LO ESTIPULADO EN EL DECRETO 1330 DE 2019. DICHO CRONOGRAMA INCLUYE EL DESARROLLO DE LAS SIGUIENTES ETAPAS:  "/>
    <d v="2020-02-02T00:00:00"/>
    <d v="2020-12-31T00:00:00"/>
    <x v="18"/>
    <x v="6"/>
    <m/>
    <m/>
    <s v="1. SENSIBILIZACIONES A LOS LÍDERES DE PROCESOS Y COMUNIDAD ICC_x000a_2. REVISIÓN Y CORRECCIONES DE POLÍTICAS INSTITUCIONALES_x000a_3. RECOLECCIÓN DE SOPORTES DOCUMENTALES_x000a_4. CONSOLIDACIÓN DE ESTADÍSTICAS GENERALES_x000a_5. ANÁLISIS DE RESULTADOS DE AUTOEVALUACIÓN"/>
    <s v="1. SOCIALIZACIÓN DE POLÍTICAS INSTITUCIONALES_x000a_2. ESCRITURA Y REVISIÓN DE LAS DIRECTIVAS DEL DOCUMENTO &quot;INFORME DE AUTOEVALUACIÓN. CONDICIONES INSTITUCIONALES DE REGISTRO CALIFICADO&quot;"/>
    <s v="1. CORRECCIÓN Y APROBACIÓN FINAL DEL DOCUMENTO &quot;INFORME DE AUTOEVALUACIÓN. CONDICIONES INSTITUCIONALES DE REGISTRO CALIFICADO&quot;_x000a_2. APROBACIÓN DE PLANES DE MEJORA_x000a_3. CARGUE DEL PROCESO EN LA PLATAFORMA DEL MINISTERIO, SACES"/>
    <s v="1. ACTUALIZACIÓN DE PROCEDIMIENTOS_x000a_2. ALISTAMIENTO PARA VISITA DE PARES ACADÉMICOS"/>
    <n v="5"/>
    <n v="2"/>
    <n v="3"/>
    <n v="2"/>
    <n v="5"/>
    <n v="2"/>
    <n v="1"/>
    <m/>
    <s v="1. Informe de autoevaluación (52 tablas, 46 gráficos, 2 ilustraciones). _x000a_2. Informe de autoevaluación. Insumo de Biblioteca (Pg. 51) y cifras generales del ICC (Pg. 12). _x000a_3. *Matriz resultados de autoevaluación_x000a_*Informe de autoevaluación (Capítulo III)_x000a_4. *Acta de reunión virtual_x000a_*Matriz condiciones de calidad y responsables de plan de mejora. _x000a_5. Informe de autoevaluación: 99 páginas"/>
    <s v="SENSIBILIZACIÓN 100%: El proceso se realizó satisfactoriamente en el mes de diciembre y el mes de enero y compone todas las actividades asociadas con socializar a la comunidad nuevas políticas, y generalidades del proceso. Tuvo un momento inicial con la socialización a la comunidad del proceso y se han gestionado otras socializaciones en la medida que el proceso ha avanzado. Por el momento se ha socializado el inicio de la autoevaluación (diciembre), las nuevas políticas (febrero-marzo) y la aplicación de encuestas (marzo), se adelantarán otras actividades asociadas, en la medida que se cierran etapas que requieran el conocimiento de la comunidad. De otro lado, la sensibilización también impacta a los funcionarios y todas las reuniones que se notificaron en el primer trimestre, informando sobre su participación del proceso, hace parte de las actividades que impactan la sensibilización, las evidencias son todas las actividades reportadas en el primer trimestre.  Las actividades realizadas y que no quedaron valoradas como cumplidas en el proceso de sensibilización fueron:_x000a_i. Se solicitó a comunicaciones el acompañamiento para realizar la campaña de sensibilización (anexo 1). En el correo electrónico se entregó un documento adjunto indicando las actividades a realizar y los tiempos en que se deben ejecutar (anexo 2)._x000a_ii. Para la sensibilización se grabó un video que se proyectó por los canales institucionales. En el anexo 3 están las comunicaciones para la grabación del video._x000a_iii. Se grabó el video, se corrigió, se editó y se aprobó finalmente. En el anexo 3 están las comunicaciones con la aprobación del video. El video se encuentra en el siguiente link: https://youtu.be/upsKTpVZqBY   Comunicaciones lo publicó en los medios institucionales. Esta gestión se realizó en el mes de diciembre. _x000a_iv. Se gestionó la sensibilización de las políticas de Bienestar, investigación y egresados. En el anexo 4A esta la solicitud realizada a comunicaciones con toda la trazabilidad. Se enviaron las piezas a diseñar para sensibilizar cada política a la comunidad. En los anexos 4B,4C,4D Y 4E están los textos enviados a comunicaciones para diseñar las piezas con las cuales se procederá a sensibilizar a la comunidad las nuevas políticas y que en las comunicaciones que en el anexo 4A se hace referencia. En los anexos 5A, 5B y 5C estás los correos enviados por comunicaciones con la socialización de las nuevas políticas, como parte de las actividades de sensibilización del proceso. _x000a_v. Se procedió con la sensibilización de la aplicación de las encuestas. En el anexo 6A está el texto enviado a comunicaciones para diseñar la pieza y en el anexo 6B están los correos con la publicación de las piezas, socializando el proceso y informando el link para aplicar la encuesta. _x000a_DISEÑO, APROBACIÒN Y APLICACIÒN DE INSTRUMENTOS 100%: Los instrumentos se diseñaron (anexo 8) y fueron aprobados por la Subdirección académica (anexo 7). Para la aplicación se cargaron en la herramienta de Google para encuestas, se gestionaron las bases de datos con las cuales se enviaría la encuesta (anexos 9A y 9B) y se envió a estudiantes, funcionarios, egresados, profesores y aliados, a través de los correos de comunicaciones y Bienestar. Toda esta gestión realizada se puede consultar en el anexo 6B. _x000a_ANÁLISIS DE RESULTADOS 100%: Se recolectaron los resultados de las encuestas aplicadas (Anexos 10A, 10B, 10C y 10D). Se procedió con el análisis de la información recolectada (Anexo 11). Se generó el análisis y se escribió el capítulo de autoevaluación en el informe de autoevaluación que se entregará al Ministerio (Anexo 12, ver el capítulo III). _x000a_DISEÑO PLANES DE MEJORA 50%: este proceso finaliza en el mes de julio. Por el momento, se han realizado las siguientes actividades: _x000a_i. Se presentaron los resultados de la autoevaluación a la Subdirección académica, Decanatura y Planeación. ii. Se aprobaron los resultados obtenidos, se definió que factores tendrán diseño de plan de mejora y quienes serán los responsables. En el anexo 13 está el acta de la reunión con las decisiones tomadas, en el anexo 14 se encuentran los planes de mejora aprobados y los responsables de su ejecución. iii. Se hicieron ajustes al formato de planes de mejora (anexo 15). iv. Se convocó reunión con la oficina de comunicaciones para diseñar la estrategia transversal de los planes de mejora asociados con la sensibilización de procesos institucionales (anexo 16). v. Se recibieron los formatos definitivos para la construcción de los planes de mejora institucionales (anexo 17). _x000a_REALIZAR ESCRITURA DEL DOCUMENTO, PRESENTARLO A REVISION¡, CORRECCIÓN Y APROBACIÓN 100%: Se han gestionado las siguientes actividades:_x000a_i. Durante los meses de mayo y junio se procedió con correcciones y validaciones parciales de los líderes de los procesos, en los anexos 18A, 18B, 18C y 18D se encuentra toda la trazabilidad de los envíos a las áreas solicitando la lectura de diferentes secciones del documento, la recepción de las correcciones. Todas las correcciones fueron incluidas efectivamente en el documento. Los diferentes apartados del documento se entregó a las siguientes áreas: Talento humano, se entregaron los capítulos de docentes, docencia, arquitectura institucional, bienestar social; Planeación, se entregaron los capítulos de rendición de cuentas, cultura de autoevaluación, recursos financieros, arquitectura institucional, estructura institucional; Decanatura: bienestar, egresados y gobierno institucional; Alianzas: capítulo de internacionalización; Financiera, capítulo de recursos financieros. ii. Se finalizó con la escritura del documento (anexo 12); iii). Se entregó a la Dirección, Subdirección académica y Decanatura, el documento finalizado para la revisión y validación final (Anexo 19)._x000a_FASE II: Preparación, atención de visita, seguimiento y gestión posterior a la visita 0%. En esta fase que corresponde al tercer y cuarto trimestre de año, según el cronograma de trabajo aprobado (anexo 20).  _x000a_Fase II: Evaluación conaces y emisión de concepto 0%. Esta fase corresponde al cuarto trimestre del año y no es una gestión realizada por mi, es un proceso interno del Ministerio. Este proceso puede modificarse en la medida que la situación de COVID ha modificado los cronogramas del Ministerio de Educación. _x000a_Sistema de gestión actualización de procedimientos 0%: esta fase corresponde al cuarto trimestre del año según cronograma de trabajo (anexo 20) "/>
    <s v="https://angelcuervo.caroycuervo.gov.co/cloud/s/WZwaxNzklFAo9bE"/>
    <m/>
    <n v="1.968503937007874E-3"/>
    <n v="3.937007874015748E-3"/>
    <n v="5.905511811023622E-3"/>
    <n v="7.874015748031496E-3"/>
    <n v="1.968503937007874E-3"/>
    <n v="1.968503937007874E-3"/>
    <n v="3.937007874015748E-3"/>
    <n v="4.7244094488188976E-3"/>
    <n v="5.2493438320209973E-3"/>
    <n v="1"/>
    <n v="1"/>
    <x v="11"/>
    <n v="0.66666666666666663"/>
    <s v="LAS ACTIVIDADES PROGRAMADAS PARA ESTE TRIMESTRE ERAN: _x000a_1. SENSIBILIZACIÓN: DE LA CUAL NO SE PRESENTA  EVIDENCIA._x000a_ 2. CONSOLIDAR Y REALIZAR LAS POLÍTICAS INSTITUCIONALES FASE I: ESCRITURA, REVISIÓN, APROBACIÓN Y FASE II: PUBLICACIÓN Y SOCIALIZACIÓN: DE LAS CUALES NO SE ENVIDENCIA AVANCE, EN EL INFORME ANEXO EL NUMERAL DE POLÍTICAS NO CONTIENE INFORMACIÓN._x000a_3. REALIZAR LA RECOLECCIÓN DE EVIDENCIA DOCUMENTAL: SE EVIDENCIA QUE ESTÁ EN PROCESO _x000a_4. REALIZAR LA CONSOLIDACIÓN ESTADÍSTICAS: SE EVIDENCIA EL INFORME EXCEL DE RESULTADOS DE EVALUACIÓN_x000a__x000a_SE RECOMIENDA PARA EL SIGUIENTE REPORTE ANEXAR LAS EVIDENCIAS SEGÚN LO PROGRAMADO EN LAS ACTIVIDADES TRIMESTRALES."/>
    <s v="AUNQUE SE EVIDENCIA AVANCE SIGNIFICATIVO EN LA META GENERAL SE DEBE PRIORIZAR ESTA ACTIVIDAD PARA SU RESPECTIVO CUMPLIMIENTO EN EL TERCER TRIMESTRE. _x000a_DEBIDO A QUE POR LA EMERGENCIA SANITARIA IGUALMENTE EXISTEN ACTIVIDADES QUE SU PLAZO SE EXTENDIÓ SE SUGIERE TRAMITAR AJUSTE AL PLAN DE ACCIÓN"/>
    <s v="SE EVIDENCIA LO SIGUIENTE_x000a_1. EL DOCUMENTO SE ENCUENTRA REVISADO POR LOS DIRECTIVOS DE LA ENTIDAD Y ESTÁ EN APROBACIÓN DEL CONSEJO DIRECTIVO.  _x000a_2. LA APROBACIÓN DE PLANES DE MEJORA SE REALIZÓ EN SEPTIEMBRE_x000a_3. HASTA QUE NO HAYA APROBACIÓN DEL DOCUMENTO NO SE PUEDE SUBIR A LA PLATAFORMA SACES_x000a_   "/>
    <m/>
  </r>
  <r>
    <s v="DIRECCIONAMIENTO_ESTRATÉGICO_Y_PLANEACIÓN"/>
    <s v="DIRECCIONAMIENTO Y PLANEACIÓN"/>
    <s v="5. FORTALECER LA GESTIÓN ADMINISTRATIVA INCORPORANDO NUEVAS Y MEJORES PRÁCTICAS QUE PERMITAN GENERAR EFICIENCIA EN EL DESARROLLO DE LAS FUNCIONES INSTITUCIONALES"/>
    <x v="3"/>
    <x v="15"/>
    <s v="PLAN DE SEGURIDAD Y PRIVACIDAD DE LA INFORMACIÓN"/>
    <s v="NO APLICA"/>
    <s v="NO APLICA"/>
    <s v="LAS DOS SEDES"/>
    <s v="COORDINADOR(A) GRUPO DE PLANEACIÓN"/>
    <s v="NO APLICA"/>
    <s v="NO APLICA"/>
    <n v="131"/>
    <s v="NO"/>
    <s v="NO"/>
    <s v="SISTEMA DE SEGURIDAD Y PRIVACIDAD DE LA INFORMACIÓN"/>
    <x v="1"/>
    <x v="121"/>
    <s v="Se solicita incluir tres metas con el fin de articular el plan de acción con los planes del sistema de gestión de seguridad de la información (SGSI) que se están adelantando desde el Grupo de Planeación con la oficial de seguridad de la información,  teniendo en cuenta que en diciembre cuando se formuló el plan la oficial de seguridad no contaba con contrato vigente con la Entidad y considerando que en el mes de abril del 2020 se aprobó la resolución por la cual se adopta el manual de políticas de seguridad de la información y se delega al grupo de planeación para la divulgación y asesoría del contenido del acto administrativo."/>
    <n v="0"/>
    <s v="NUEVA META. DESCRITAS EN LOS ENTREGABLES APROBADOS"/>
    <d v="2020-01-29T00:00:00"/>
    <d v="2020-11-16T00:00:00"/>
    <x v="18"/>
    <x v="6"/>
    <m/>
    <m/>
    <s v="PLAN DE SENSIBILIZACIÓN SGSI ACTUALIZADO Y APROBADO POR LA ALTA DIRECCIÓN INCLUIDO EL TEMA NETIQUETA"/>
    <s v="DOS (2) PIEZAS GRÁFICAS ASOCIADAS AL PLAN, ELABORADAS Y PUBLICADAS._x000a_REALIZAR UNA SENSBILIZACIÓN A USUARIOS"/>
    <s v="DOS (2) PIEZAS GRÁFICAS ASOCIADAS AL PLAN ELABORADAS Y PUBLICADAS"/>
    <s v="DOS (2) PIEZAS GRÁFICAS ASOCIADAS AL PLAN ELABORADAS Y PUBLICADAS._x000a_REALIZAR UNA SENSBILIZACIÓN A USUARIOS"/>
    <n v="1"/>
    <n v="2"/>
    <n v="2"/>
    <n v="2"/>
    <n v="1"/>
    <n v="2"/>
    <n v="2"/>
    <m/>
    <s v="META INCLUIDA"/>
    <s v="CARPETA META 131_x000a_Correos electrónicos enviados por parte de comunicación interna # 59, 64, 70, 74 y boletín entérese #12, 13 y dos documentos de Excel donde se evidencian las respuestas a las preguntas a los videos de sensibilización. _x000a__x000a_Canal de Microsoft Stream denominado SGSI _x000a_* https://web.microsoftstream.com/channel/671eb5e4-e009-4146-befb-40ad9a36e4f2_x000a_* https://web.microsoftstream.com/channel/47687f05-1721-4686-874c-5ea7fdbb13fb_x000a__x000a_Y YouTube:_x000a_* https://www.youtube.com/watch?v=9KPfArpz2j0&amp;feature=youtu.be_x000a_* https://www.youtube.com/watch?v=bItihPTzaUo&amp;feature=youtu.be"/>
    <s v="Se publicaron 2 piezas por el boletín Enterése No. 35"/>
    <m/>
    <n v="1.968503937007874E-3"/>
    <n v="3.937007874015748E-3"/>
    <n v="5.905511811023622E-3"/>
    <n v="7.874015748031496E-3"/>
    <n v="1.968503937007874E-3"/>
    <n v="1.968503937007874E-3"/>
    <n v="3.937007874015748E-3"/>
    <n v="5.905511811023622E-3"/>
    <n v="5.6242969628796397E-3"/>
    <n v="1"/>
    <n v="1"/>
    <x v="0"/>
    <n v="0.7142857142857143"/>
    <s v="META INCLUIDA"/>
    <s v="NO HAY OBSERVACIONES"/>
    <s v="NO HAY OBSERVACIONES"/>
    <m/>
  </r>
  <r>
    <s v="DIRECCIONAMIENTO_ESTRATÉGICO_Y_PLANEACIÓN"/>
    <s v="DIRECCIONAMIENTO Y PLANEACIÓN"/>
    <s v="5. FORTALECER LA GESTIÓN ADMINISTRATIVA INCORPORANDO NUEVAS Y MEJORES PRÁCTICAS QUE PERMITAN GENERAR EFICIENCIA EN EL DESARROLLO DE LAS FUNCIONES INSTITUCIONALES"/>
    <x v="3"/>
    <x v="15"/>
    <s v="PLAN DE SEGURIDAD Y PRIVACIDAD DE LA INFORMACIÓN"/>
    <s v="NO APLICA"/>
    <s v="NO APLICA"/>
    <s v="LAS DOS SEDES"/>
    <s v="COORDINADOR(A) GRUPO DE PLANEACIÓN"/>
    <s v="NO APLICA"/>
    <s v="NO APLICA"/>
    <n v="132"/>
    <s v="NO"/>
    <s v="NO"/>
    <s v="SISTEMA DE SEGURIDAD Y PRIVACIDAD DE LA INFORMACIÓN"/>
    <x v="0"/>
    <x v="122"/>
    <s v="Se solicita incluir tres metas con el fin de articular el plan de acción con los planes del sistema de gestión de seguridad de la información (SGSI) que se están adelantando desde el Grupo de Planeación con la oficial de seguridad de la información,  teniendo en cuenta que en diciembre cuando se formuló el plan la oficial de seguridad no contaba con contrato vigente con la Entidad y considerando que en el mes de abril del 2020 se aprobó la resolución por la cual se adopta el manual de políticas de seguridad de la información y se delega al grupo de planeación para la divulgación y asesoría del contenido del acto administrativo."/>
    <n v="0"/>
    <s v="NUEVA META. DESCRITAS EN LOS ENTREGABLES APROBADOS"/>
    <d v="2020-01-17T00:00:00"/>
    <d v="2020-11-16T00:00:00"/>
    <x v="18"/>
    <x v="6"/>
    <m/>
    <m/>
    <s v="EVENTOS O INCIDENTES DOCUMENTADOS EN EL FORMATO DE REPORTE DE EVENTOS"/>
    <s v="INFORME DE SEGUIMIENTO DE LOS EVENTOS O INCIDENTES DE SEGURIDAD REPORTADOS PRIMER SEMESTRE"/>
    <s v="EVENTOS O INCIDENTES DOCUMENTADOS EN EL FORMATO DE REPORTE DE EVENTOS"/>
    <s v="INFORME DE SEGUIMIENTO DE LOS EVENTOS O INCIDENTES REPORTADOS EN EL SEGUNDO SEMESTRE"/>
    <n v="1"/>
    <n v="1"/>
    <n v="1"/>
    <n v="1"/>
    <n v="1"/>
    <n v="1"/>
    <n v="1"/>
    <m/>
    <s v="META INCLUIDA"/>
    <s v="CARPETA META 132_x000a_Documento denominado &quot;Informe de desempeño mayo&quot;_x000a_presentación PowerPoint &quot;Eventos por fallas en la infraestructura tecnológica&quot;_x000a_reunión en Teams"/>
    <s v="Se cuenta con 8 eventos e incidentes documentados en el formato respectivo para el tercer trimestre"/>
    <m/>
    <n v="1.968503937007874E-3"/>
    <n v="3.937007874015748E-3"/>
    <n v="5.905511811023622E-3"/>
    <n v="7.874015748031496E-3"/>
    <n v="1.968503937007874E-3"/>
    <n v="1.968503937007874E-3"/>
    <n v="3.937007874015748E-3"/>
    <n v="5.905511811023622E-3"/>
    <n v="5.905511811023622E-3"/>
    <n v="1"/>
    <n v="1"/>
    <x v="0"/>
    <n v="0.75"/>
    <s v="META INCLUIDA"/>
    <s v="NO HAY OBSERVACIONES"/>
    <s v="NO HAY OBSERVACIONES"/>
    <m/>
  </r>
  <r>
    <s v="DIRECCIONAMIENTO_ESTRATÉGICO_Y_PLANEACIÓN"/>
    <s v="DIRECCIONAMIENTO Y PLANEACIÓN"/>
    <s v="5. FORTALECER LA GESTIÓN ADMINISTRATIVA INCORPORANDO NUEVAS Y MEJORES PRÁCTICAS QUE PERMITAN GENERAR EFICIENCIA EN EL DESARROLLO DE LAS FUNCIONES INSTITUCIONALES"/>
    <x v="3"/>
    <x v="15"/>
    <s v="PLAN DE SEGURIDAD Y PRIVACIDAD DE LA INFORMACIÓN"/>
    <s v="NO APLICA"/>
    <s v="NO APLICA"/>
    <s v="LAS DOS SEDES"/>
    <s v="COORDINADOR(A) GRUPO DE PLANEACIÓN"/>
    <s v="NO APLICA"/>
    <s v="NO APLICA"/>
    <n v="133"/>
    <s v="NO"/>
    <s v="NO"/>
    <s v="SISTEMA DE SEGURIDAD Y PRIVACIDAD DE LA INFORMACIÓN"/>
    <x v="1"/>
    <x v="123"/>
    <s v="Se solicita incluir tres metas con el fin de articular el plan de acción con los planes del sistema de gestión de seguridad de la información (SGSI) que se están adelantando desde el Grupo de Planeación con la oficial de seguridad de la información,  teniendo en cuenta que en diciembre cuando se formuló el plan la oficial de seguridad no contaba con contrato vigente con la Entidad y considerando que en el mes de abril del 2020 se aprobó la resolución por la cual se adopta el manual de políticas de seguridad de la información y se delega al grupo de planeación para la divulgación y asesoría del contenido del acto administrativo."/>
    <n v="0"/>
    <s v="NUEVA META. DESCRITAS EN LOS ENTREGABLES APROBADOS"/>
    <d v="2020-02-01T00:00:00"/>
    <d v="2020-11-16T00:00:00"/>
    <x v="18"/>
    <x v="6"/>
    <m/>
    <m/>
    <s v="MANUAL Y PROCEDIMIENTO DE ADMINISTRACIÓN DEL RIESGO CON LOS LINEAMIENTOS DE SEGURIDAD DIGITAL Y DE LA INFORMACIÓN"/>
    <s v="CRONOGRAMA DE TRABAJO PARA LA REALIZACIÓN DE LAS REUNIONES DE SEGUIMIENTO DEL PLAN DE TRATAMIENTO DE RIESGOS DE SEGURIDAD DIGITAL "/>
    <m/>
    <s v="INFORME DE SEGUIMIENTO"/>
    <n v="2"/>
    <n v="1"/>
    <m/>
    <n v="1"/>
    <n v="2"/>
    <n v="0.7"/>
    <m/>
    <m/>
    <s v="META INCLUIDA"/>
    <s v="CARPETA META 133_x000a_Documento denominado &quot;propuesta cronograma&quot; en Teams_x000a__x000a_Correo electrónico con la presentación _x000a_&quot;Socialización - administración de riesgos N°2 equipo MIPG 2020&quot; "/>
    <s v="NO REPORTA INFORMACIÓN"/>
    <m/>
    <n v="2.6246719160104987E-3"/>
    <n v="5.2493438320209973E-3"/>
    <n v="5.2493438320209973E-3"/>
    <n v="7.874015748031496E-3"/>
    <n v="2.6246719160104987E-3"/>
    <n v="2.6246719160104987E-3"/>
    <n v="4.7244094488188976E-3"/>
    <n v="4.7244094488188976E-3"/>
    <n v="5.3149606299212598E-3"/>
    <n v="1"/>
    <n v="0.9"/>
    <x v="29"/>
    <n v="0.67500000000000004"/>
    <s v="META INCLUIDA"/>
    <s v="AUNQUE SE EVIDENCIA AVANCE EN LA META SE DEBE PRIORIZAR ESTA ACTIVIDAD PARA SU RESPECTIVO CUMPLIMIENTO EN EL TERCER TRIMESTRE"/>
    <s v="NO HAY ACTIVIDADES PROGRAMADAS PARA ESTE TRIMESTRE"/>
    <m/>
  </r>
  <r>
    <s v="GESTIÓN_CON_VALORES_PARA_RESULTADOS"/>
    <s v="FORTALECIMIENTO ORGANIZACIONAL Y SIMPLIFICACIÓN DE PROCESOS"/>
    <s v="4. DESARROLLAR LA RELACIÓN ENTRE PATRIMONIO Y CULTURA PARA GENERAR SENTIDOS, SIGNIFICADOS E INTERPRETACIONES DE NUESTRO ENTORNO Y DIARIO VIVIR MEDIANTE LA PROMOCIÓN, VALORIZACIÓN Y TRANSMISIÓN DE LAS DISTINTAS FORMAS DEL PATRIMONIO"/>
    <x v="1"/>
    <x v="8"/>
    <s v="PLANES MISIONALES"/>
    <s v="NO APLICA"/>
    <s v="NO APLICA"/>
    <s v="LAS DOS SEDES"/>
    <s v="COORDINADOR(A) GRUPO DE GESTIÓN DE BIBLIOTECAS"/>
    <s v="NO APLICA"/>
    <s v="NO APLICA"/>
    <n v="134"/>
    <s v="NO"/>
    <s v="SI "/>
    <s v="ORGANIZACIÓN Y PRESERVACIÓN DE LAS COLECCIONES"/>
    <x v="34"/>
    <x v="124"/>
    <s v="TENIENDO PRESENTE A QUE LAS ACTIVIDADES DE LA BIBLIOTECA EN UN 99% SE DEBEN REALIZAR DE FORMA PRESENCIAL, FUE NECESARIO AJUSTAR (REDUCIR) LAS METAS  DADAS LAS MEDIDADAS DE CONFINAMIENTO QUE HAN IMPEDIDO EL DESPLAZAMIENTO DEL PERSONAL AL LUGAR DE TRABAJO"/>
    <s v="NO APLICA"/>
    <s v="REGISTRAR EN EL FORMATO DE INVENTARIO DETALLADO Y DESCRIPCIÓN DE LOS DOCUMENTOS CORRESPONDIENTES AL ARCHIVO HISTÓRICO JOSÉ MANUEL MARROQUÍN DE LAS CAJAS NÚMERO UNO (1) Y LA CAJA NÚMERO DOS (2) QUE CONTIENEN 1.370 FOLIOS"/>
    <d v="2020-10-01T00:00:00"/>
    <d v="2020-12-31T00:00:00"/>
    <x v="18"/>
    <x v="6"/>
    <m/>
    <m/>
    <m/>
    <m/>
    <m/>
    <s v="REGISTRAR EN EL FORMATO DE INVENTARIO DETALLADO Y DESCRIPCIÓN DE LOS DOCUMENTOS CORRESPONDIENTES AL ARCHIVO HISTÓRICO JOSÉ MANUEL MARROQUÍN DE LAS CAJAS NÚMERO UNO (1) Y LA CAJA NÚMERO DOS (2) QUE CONTIENEN 1.370 FOLIOS"/>
    <m/>
    <m/>
    <m/>
    <n v="1370"/>
    <m/>
    <m/>
    <n v="1370"/>
    <m/>
    <s v="META INCLUIDA"/>
    <s v="- Se remitió a la Oficina de Planeación la solicitud de CDP y la versión final del estudio previo para la contratación de una de las dos personas que trabajarán este proyecto.  Correo enviado el miércoles, 1 de julio de 2020 5:46 p. m."/>
    <s v="Evidencia:_x000a_'- Contrato  ICC-PS-139-2020._x000a__x000a_- Documentos organizados en las carpetas desacidificadas. (Se realizó el proceso de alistamiento físico (Limpieza en seco, eliminación de material metalico (grapas, clips, alfileres)), eliminación de dobleces, organización cronológica y foliación de 1.370 folios de documentos históricos del fondo José Manuel Marroquín)."/>
    <s v="META CUMPLIDA"/>
    <n v="0"/>
    <n v="0"/>
    <n v="0"/>
    <n v="7.874015748031496E-3"/>
    <n v="7.874015748031496E-3"/>
    <n v="0"/>
    <n v="0"/>
    <n v="0"/>
    <n v="7.874015748031496E-3"/>
    <s v=""/>
    <s v=""/>
    <x v="10"/>
    <n v="1"/>
    <s v="META INCLUIDA"/>
    <s v="NO HAY ACTIVIDADES PROGRAMADAS PARA ESTE TRIMESTRE"/>
    <s v="NO HAY ACTIVIDADES PROGRAMADAS PARA ESTE TRIMESTRE PERO SE IDENTIFICA QUE LA META ESTÁ CUMPLIDA"/>
    <m/>
  </r>
  <r>
    <s v="ACTIVIDADES_MISIONALES"/>
    <s v="ACTIVIDADES MISIONALES"/>
    <s v="1. FORTALECER LOS PROGRAMAS ACADÉMICOS DE POSGRADO PARA CONSTRUIR UNA COMUNIDAD ACADÉMICA QUE CONTRIBUYA A LA SALVAGUARDIA DEL PATRIMONIO LINGÜÍSTICO"/>
    <x v="1"/>
    <x v="1"/>
    <s v="PLANES MISIONALES"/>
    <s v="NO APLICA"/>
    <s v="NO APLICA"/>
    <s v="LAS DOS SEDES"/>
    <s v="ASESOR ALIANZAS"/>
    <s v="NO APLICA"/>
    <s v="NO APLICA"/>
    <n v="135"/>
    <s v="NO"/>
    <s v="NO"/>
    <s v="ALIANZAS"/>
    <x v="0"/>
    <x v="125"/>
    <s v="ES NECESARIO INCLUIR ESTA META DE SUSCRIBIR CONVENIOS INTERNACIONALES DEBIDO A QUE LA SUSCRIPCIÓN DE LOS MISMOS REPRESENTA UN ESFUERZO DEL INSTITUTO PARA QUE LA COMUNIDAD ACADÉMICA CUENTE CON CAPACIDADES GLOBALES QUE PERMITAN APORTAR A LA SOLUCIÓN DE LOS PROBLEMAS MUNDIALES DESDE EL ÁREA DE CONOCIMIENTO DE HUMANIDADES. "/>
    <n v="1"/>
    <s v="LEVANTAMIENTO DE LA INFORMACIÓN Y DESARROLLO DE LA  LOGÍSTICA NECESARIA PARA LA REALIZACIÓN DEL EVENTO, COORDINACIÓN E INVITACIÓN A LOS INVITADOS INTERNACIONALES Y NACIONALES, REALIZACIÓN DE EVENTO."/>
    <d v="2020-01-01T00:00:00"/>
    <d v="2020-12-31T00:00:00"/>
    <x v="1"/>
    <x v="1"/>
    <n v="0"/>
    <s v="VER CELDA AB7"/>
    <s v="SUSCRIBIR UN (1) CONVENIO INTERNACIONAL"/>
    <s v="GESTIÓN DE CONVENIOS CON ENTIDADES INTERNACIONALES (Correos electrónicos)"/>
    <s v="GESTIÓN DE CONVENIOS CON ENTIDADES INTERNACIONALES (Correos electrónicos)"/>
    <s v="SUSCRIBIR UN (1) CONVENIO INTERNACIONAL"/>
    <n v="1"/>
    <n v="1"/>
    <n v="1"/>
    <n v="1"/>
    <n v="1"/>
    <n v="1"/>
    <n v="1"/>
    <m/>
    <s v="META INCLUIDA. SE ANEXA EL CONVENIO CON CONVENIO DE COLABORACIÓN ENTRE EL INSTITUTO CERVANTES DEL REINO DE ESPAÑA, EL CENTRO CULTURAL INCA GARCILASO_x000a_DEL MINISTERIO DE RELACIONES EXTERIORES DEL PERÚ, EL INSTITUTO CARO Y CUERVO DE COLOMBIA Y LA UNIVERSIDAD NACIONAL AUTÓNOMA DE MÉXICO PARA LA IMPLEMENTACIÓN DE CANOA, RED PANHISPÁNICA_x000a_PARA LA INTERNACIONALIZACIÓN DE LA CULTURA EN ESPAÑOL."/>
    <s v="META INCLUIDA. SE ANEXAN CORREOS EVIDENCIA DE GESTIÓN"/>
    <s v="Se adjuntan los correos electrónicos con el Centro Nacional para la Investigación Científica de Francia y con la Universidad de Binghamton en Estados Unidos donde se evidencia la gestión y apoyo en la consolidación de alianzas estratégicas con entidades internacionales. "/>
    <m/>
    <n v="1.968503937007874E-3"/>
    <n v="3.937007874015748E-3"/>
    <n v="5.905511811023622E-3"/>
    <n v="7.874015748031496E-3"/>
    <n v="1.968503937007874E-3"/>
    <n v="1.968503937007874E-3"/>
    <n v="3.937007874015748E-3"/>
    <n v="5.905511811023622E-3"/>
    <n v="5.905511811023622E-3"/>
    <n v="1"/>
    <n v="1"/>
    <x v="0"/>
    <n v="0.75"/>
    <m/>
    <m/>
    <s v="NO HAY OBSERVACIONES"/>
    <m/>
  </r>
  <r>
    <s v="ACTIVIDADES_MISIONALES"/>
    <s v="ACTIVIDADES MISIONALES"/>
    <s v="1. FORTALECER LOS PROGRAMAS ACADÉMICOS DE POSGRADO PARA CONSTRUIR UNA COMUNIDAD ACADÉMICA QUE CONTRIBUYA A LA SALVAGUARDIA DEL PATRIMONIO LINGÜÍSTICO"/>
    <x v="1"/>
    <x v="1"/>
    <s v="PLANES MISIONALES"/>
    <s v="NO APLICA"/>
    <s v="NO APLICA"/>
    <s v="LAS DOS SEDES"/>
    <s v="ASESOR ALIANZAS"/>
    <s v="NO APLICA"/>
    <s v="NO APLICA"/>
    <n v="136"/>
    <s v="NO"/>
    <s v="NO"/>
    <s v="ALIANZAS"/>
    <x v="1"/>
    <x v="126"/>
    <s v="ES NECESARIO INCLUIR ESTA META DE PARTICIPAR EN EVENTOS DE INTERNACIONALIZACIÓN DE LA EDUCACIÓN SUPERIOR, DEBIDO A QUE LA PARTICIPACIÓN DEL ICC EN LOS MISMOS, LE PERMITE ESTAR EN ESPACIOS DONDE SE COMPARTEN LOS CAMBIOS Y BUENAS PRÁCTICAS IMPLEMENTADOS EN LA EDUCACIÓN SUPERIOR COMO CONSECUENCIA DE LA GLOBALIZACIÓN. "/>
    <n v="0"/>
    <s v="LEVANTAMIENTO DE LA INFORMACIÓN Y DESARROLLO DE LA  LOGÍSTICA NECESARIA PARA LA REALIZACIÓN DEL EVENTO, COORDINACIÓN E INVITACIÓN A LOS INVITADOS INTERNACIONALES Y NACIONALES, REALIZACIÓN DE EVENTO."/>
    <d v="2020-07-01T00:00:00"/>
    <d v="2020-09-30T00:00:00"/>
    <x v="1"/>
    <x v="1"/>
    <n v="0"/>
    <s v="VER CELDA AB7"/>
    <m/>
    <m/>
    <s v="GESTIÓN (Correos electrónicos) Y PARTICIPACIÓN DEL INSTITUTO EN UN (1) EVENTO DE INTERNACIONALIZACIÓN DE LA EDUCACIÓN SUPERIOR"/>
    <m/>
    <m/>
    <m/>
    <n v="2"/>
    <m/>
    <m/>
    <m/>
    <n v="2"/>
    <m/>
    <s v="META INCLUIDA"/>
    <s v="META INCLUIDA"/>
    <s v="Se adjuntan los correos electrónicos en el cual desde el grupo de Alianzas se le extiende la inivtación a participar en La Conferencia Latinoamericana y del Caribe sobre la Internacionalización de la Educación Superior LACHEC 2020 a la profesora Viviana Nieto  para hablar sobre la estrategia Spanish in Colombia.Igualmente, se adjunta el boletín Nuestra gente N° 27 - 21 de agosto de 2020 donde se realiza la divulgación de su participación del día 21 de agosto  en el evento mencionado."/>
    <s v="META CUMPLIDA"/>
    <n v="0"/>
    <n v="0"/>
    <n v="7.874015748031496E-3"/>
    <n v="7.874015748031496E-3"/>
    <n v="7.874015748031496E-3"/>
    <n v="0"/>
    <n v="0"/>
    <n v="7.874015748031496E-3"/>
    <n v="7.874015748031496E-3"/>
    <s v=""/>
    <s v=""/>
    <x v="0"/>
    <n v="1"/>
    <m/>
    <m/>
    <s v="META CUMPLIDA"/>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1E7FC5C-4EE9-415D-8C79-0D865545A436}" name="TablaDinámica1" cacheId="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C27" firstHeaderRow="0" firstDataRow="1" firstDataCol="1"/>
  <pivotFields count="60">
    <pivotField showAll="0"/>
    <pivotField showAll="0"/>
    <pivotField showAll="0"/>
    <pivotField axis="axisRow" showAll="0">
      <items count="5">
        <item x="3"/>
        <item x="2"/>
        <item x="1"/>
        <item x="0"/>
        <item t="default"/>
      </items>
    </pivotField>
    <pivotField axis="axisRow" showAll="0">
      <items count="20">
        <item x="0"/>
        <item x="1"/>
        <item x="2"/>
        <item x="4"/>
        <item x="5"/>
        <item x="6"/>
        <item x="7"/>
        <item x="8"/>
        <item x="9"/>
        <item x="10"/>
        <item x="11"/>
        <item x="12"/>
        <item x="13"/>
        <item x="14"/>
        <item x="15"/>
        <item x="3"/>
        <item x="16"/>
        <item x="17"/>
        <item x="1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0" showAll="0"/>
    <pivotField numFmtId="10" showAll="0"/>
    <pivotField numFmtId="10" showAll="0"/>
    <pivotField numFmtId="10" showAll="0"/>
    <pivotField numFmtId="10" showAll="0"/>
    <pivotField numFmtId="10" showAll="0"/>
    <pivotField numFmtId="10" showAll="0"/>
    <pivotField dataField="1" numFmtId="10" showAll="0"/>
    <pivotField numFmtId="10" showAll="0"/>
    <pivotField showAll="0"/>
    <pivotField showAll="0"/>
    <pivotField dataField="1" showAll="0">
      <items count="31">
        <item x="7"/>
        <item x="4"/>
        <item x="2"/>
        <item x="6"/>
        <item x="3"/>
        <item x="14"/>
        <item x="9"/>
        <item x="26"/>
        <item x="25"/>
        <item x="22"/>
        <item x="28"/>
        <item x="15"/>
        <item x="16"/>
        <item x="19"/>
        <item x="5"/>
        <item x="21"/>
        <item x="11"/>
        <item x="18"/>
        <item x="20"/>
        <item x="24"/>
        <item x="29"/>
        <item x="27"/>
        <item x="13"/>
        <item x="0"/>
        <item x="17"/>
        <item x="23"/>
        <item x="8"/>
        <item x="1"/>
        <item x="12"/>
        <item x="10"/>
        <item t="default"/>
      </items>
    </pivotField>
    <pivotField numFmtId="168" showAll="0"/>
    <pivotField showAll="0"/>
    <pivotField showAll="0"/>
    <pivotField showAll="0"/>
    <pivotField showAll="0"/>
  </pivotFields>
  <rowFields count="2">
    <field x="3"/>
    <field x="4"/>
  </rowFields>
  <rowItems count="24">
    <i>
      <x/>
    </i>
    <i r="1">
      <x v="13"/>
    </i>
    <i r="1">
      <x v="14"/>
    </i>
    <i r="1">
      <x v="18"/>
    </i>
    <i>
      <x v="1"/>
    </i>
    <i r="1">
      <x v="12"/>
    </i>
    <i r="1">
      <x v="15"/>
    </i>
    <i>
      <x v="2"/>
    </i>
    <i r="1">
      <x v="1"/>
    </i>
    <i r="1">
      <x v="4"/>
    </i>
    <i r="1">
      <x v="6"/>
    </i>
    <i r="1">
      <x v="7"/>
    </i>
    <i r="1">
      <x v="8"/>
    </i>
    <i r="1">
      <x v="11"/>
    </i>
    <i>
      <x v="3"/>
    </i>
    <i r="1">
      <x/>
    </i>
    <i r="1">
      <x v="2"/>
    </i>
    <i r="1">
      <x v="3"/>
    </i>
    <i r="1">
      <x v="5"/>
    </i>
    <i r="1">
      <x v="9"/>
    </i>
    <i r="1">
      <x v="10"/>
    </i>
    <i r="1">
      <x v="16"/>
    </i>
    <i r="1">
      <x v="17"/>
    </i>
    <i t="grand">
      <x/>
    </i>
  </rowItems>
  <colFields count="1">
    <field x="-2"/>
  </colFields>
  <colItems count="2">
    <i>
      <x/>
    </i>
    <i i="1">
      <x v="1"/>
    </i>
  </colItems>
  <dataFields count="2">
    <dataField name="Promedio de Avance acumulado T3" fld="50" subtotal="average" baseField="4" baseItem="13"/>
    <dataField name="Promedio de Eficacia acumulada T3" fld="54" subtotal="average" baseField="4" baseItem="13"/>
  </dataFields>
  <formats count="11">
    <format dxfId="28">
      <pivotArea outline="0" collapsedLevelsAreSubtotals="1" fieldPosition="0"/>
    </format>
    <format dxfId="27">
      <pivotArea collapsedLevelsAreSubtotals="1" fieldPosition="0">
        <references count="1">
          <reference field="3" count="1">
            <x v="0"/>
          </reference>
        </references>
      </pivotArea>
    </format>
    <format dxfId="26">
      <pivotArea dataOnly="0" labelOnly="1" fieldPosition="0">
        <references count="1">
          <reference field="3" count="1">
            <x v="0"/>
          </reference>
        </references>
      </pivotArea>
    </format>
    <format dxfId="25">
      <pivotArea collapsedLevelsAreSubtotals="1" fieldPosition="0">
        <references count="1">
          <reference field="3" count="1">
            <x v="1"/>
          </reference>
        </references>
      </pivotArea>
    </format>
    <format dxfId="24">
      <pivotArea dataOnly="0" labelOnly="1" fieldPosition="0">
        <references count="1">
          <reference field="3" count="1">
            <x v="1"/>
          </reference>
        </references>
      </pivotArea>
    </format>
    <format dxfId="23">
      <pivotArea collapsedLevelsAreSubtotals="1" fieldPosition="0">
        <references count="1">
          <reference field="3" count="1">
            <x v="2"/>
          </reference>
        </references>
      </pivotArea>
    </format>
    <format dxfId="22">
      <pivotArea dataOnly="0" labelOnly="1" fieldPosition="0">
        <references count="1">
          <reference field="3" count="1">
            <x v="2"/>
          </reference>
        </references>
      </pivotArea>
    </format>
    <format dxfId="21">
      <pivotArea collapsedLevelsAreSubtotals="1" fieldPosition="0">
        <references count="1">
          <reference field="3" count="1">
            <x v="3"/>
          </reference>
        </references>
      </pivotArea>
    </format>
    <format dxfId="20">
      <pivotArea dataOnly="0" labelOnly="1" fieldPosition="0">
        <references count="1">
          <reference field="3" count="1">
            <x v="3"/>
          </reference>
        </references>
      </pivotArea>
    </format>
    <format dxfId="19">
      <pivotArea grandRow="1" outline="0" collapsedLevelsAreSubtotals="1" fieldPosition="0"/>
    </format>
    <format dxfId="18">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2100-000000000000}" name="TablaDinámica1"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G11" firstHeaderRow="1" firstDataRow="2" firstDataCol="1" rowPageCount="1" colPageCount="1"/>
  <pivotFields count="46">
    <pivotField showAll="0"/>
    <pivotField showAll="0"/>
    <pivotField showAll="0"/>
    <pivotField showAll="0"/>
    <pivotField showAll="0"/>
    <pivotField axis="axisPage" multipleItemSelectionAllowed="1" showAll="0">
      <items count="17">
        <item h="1" x="2"/>
        <item x="0"/>
        <item h="1" x="3"/>
        <item h="1" x="7"/>
        <item h="1" x="5"/>
        <item h="1" x="6"/>
        <item h="1" x="10"/>
        <item h="1" x="14"/>
        <item h="1" x="11"/>
        <item h="1" x="13"/>
        <item h="1" x="8"/>
        <item h="1" x="12"/>
        <item h="1" x="4"/>
        <item h="1" x="9"/>
        <item h="1" x="1"/>
        <item h="1" x="15"/>
        <item t="default"/>
      </items>
    </pivotField>
    <pivotField showAll="0"/>
    <pivotField showAll="0"/>
    <pivotField axis="axisRow" showAll="0">
      <items count="8">
        <item x="1"/>
        <item x="3"/>
        <item x="4"/>
        <item x="6"/>
        <item x="5"/>
        <item x="2"/>
        <item x="0"/>
        <item t="default"/>
      </items>
    </pivotField>
    <pivotField showAll="0">
      <items count="21">
        <item x="10"/>
        <item x="11"/>
        <item x="4"/>
        <item x="5"/>
        <item x="6"/>
        <item x="12"/>
        <item x="14"/>
        <item x="13"/>
        <item x="18"/>
        <item x="17"/>
        <item x="16"/>
        <item x="19"/>
        <item x="7"/>
        <item x="2"/>
        <item x="15"/>
        <item x="3"/>
        <item x="8"/>
        <item x="9"/>
        <item x="0"/>
        <item x="1"/>
        <item t="default"/>
      </items>
    </pivotField>
    <pivotField showAll="0"/>
    <pivotField showAll="0"/>
    <pivotField showAll="0"/>
    <pivotField showAll="0"/>
    <pivotField dataField="1" showAll="0"/>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7">
        <item x="0"/>
        <item x="5"/>
        <item x="4"/>
        <item x="1"/>
        <item x="3"/>
        <item x="2"/>
        <item t="default"/>
      </items>
    </pivotField>
    <pivotField showAll="0"/>
  </pivotFields>
  <rowFields count="1">
    <field x="8"/>
  </rowFields>
  <rowItems count="7">
    <i>
      <x v="1"/>
    </i>
    <i>
      <x v="2"/>
    </i>
    <i>
      <x v="3"/>
    </i>
    <i>
      <x v="4"/>
    </i>
    <i>
      <x v="5"/>
    </i>
    <i>
      <x v="6"/>
    </i>
    <i t="grand">
      <x/>
    </i>
  </rowItems>
  <colFields count="1">
    <field x="44"/>
  </colFields>
  <colItems count="6">
    <i>
      <x/>
    </i>
    <i>
      <x v="1"/>
    </i>
    <i>
      <x v="3"/>
    </i>
    <i>
      <x v="4"/>
    </i>
    <i>
      <x v="5"/>
    </i>
    <i t="grand">
      <x/>
    </i>
  </colItems>
  <pageFields count="1">
    <pageField fld="5" hier="-1"/>
  </pageFields>
  <dataFields count="1">
    <dataField name="Cuenta de  META" fld="1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400-000002000000}" name="Tabla dinámica3" cacheId="1"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49:D69" firstHeaderRow="0" firstDataRow="1" firstDataCol="1"/>
  <pivotFields count="56">
    <pivotField showAll="0"/>
    <pivotField showAll="0"/>
    <pivotField showAll="0"/>
    <pivotField showAll="0"/>
    <pivotField axis="axisRow" showAll="0" sortType="descending">
      <items count="20">
        <item x="0"/>
        <item x="1"/>
        <item x="2"/>
        <item x="4"/>
        <item x="5"/>
        <item x="6"/>
        <item x="7"/>
        <item x="8"/>
        <item x="9"/>
        <item x="10"/>
        <item x="11"/>
        <item x="12"/>
        <item x="13"/>
        <item x="14"/>
        <item x="15"/>
        <item x="3"/>
        <item x="16"/>
        <item x="17"/>
        <item x="18"/>
        <item t="default"/>
      </items>
      <autoSortScope>
        <pivotArea dataOnly="0" outline="0" fieldPosition="0">
          <references count="1">
            <reference field="4294967294" count="1" selected="0">
              <x v="2"/>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numFmtId="10" showAll="0"/>
    <pivotField numFmtId="10" showAll="0"/>
    <pivotField dataField="1" numFmtId="10" showAll="0"/>
    <pivotField numFmtId="10" showAll="0"/>
    <pivotField numFmtId="10" showAll="0"/>
    <pivotField numFmtId="10" showAll="0"/>
    <pivotField numFmtId="10" showAll="0"/>
    <pivotField dataField="1" numFmtId="10" showAll="0"/>
    <pivotField numFmtId="10" showAll="0"/>
    <pivotField showAll="0"/>
    <pivotField showAll="0"/>
    <pivotField dataField="1" showAll="0"/>
    <pivotField numFmtId="168" showAll="0"/>
  </pivotFields>
  <rowFields count="1">
    <field x="4"/>
  </rowFields>
  <rowItems count="20">
    <i>
      <x/>
    </i>
    <i>
      <x v="14"/>
    </i>
    <i>
      <x v="2"/>
    </i>
    <i>
      <x v="15"/>
    </i>
    <i>
      <x v="17"/>
    </i>
    <i>
      <x v="1"/>
    </i>
    <i>
      <x v="9"/>
    </i>
    <i>
      <x v="13"/>
    </i>
    <i>
      <x v="6"/>
    </i>
    <i>
      <x v="7"/>
    </i>
    <i>
      <x v="12"/>
    </i>
    <i>
      <x v="10"/>
    </i>
    <i>
      <x v="16"/>
    </i>
    <i>
      <x v="3"/>
    </i>
    <i>
      <x v="5"/>
    </i>
    <i>
      <x v="8"/>
    </i>
    <i>
      <x v="11"/>
    </i>
    <i>
      <x v="18"/>
    </i>
    <i>
      <x v="4"/>
    </i>
    <i t="grand">
      <x/>
    </i>
  </rowItems>
  <colFields count="1">
    <field x="-2"/>
  </colFields>
  <colItems count="3">
    <i>
      <x/>
    </i>
    <i i="1">
      <x v="1"/>
    </i>
    <i i="2">
      <x v="2"/>
    </i>
  </colItems>
  <dataFields count="3">
    <dataField name="Suma de PROGRAMADO ACUMULADO Q3" fld="45" baseField="0" baseItem="0"/>
    <dataField name="Suma de Avance acumulado T3" fld="50" baseField="0" baseItem="0"/>
    <dataField name="Promedio de Eficacia T3" fld="54" subtotal="average" baseField="4" baseItem="0"/>
  </dataFields>
  <formats count="3">
    <format dxfId="4">
      <pivotArea outline="0" collapsedLevelsAreSubtotals="1" fieldPosition="0"/>
    </format>
    <format dxfId="3">
      <pivotArea collapsedLevelsAreSubtotals="1" fieldPosition="0">
        <references count="1">
          <reference field="4" count="0"/>
        </references>
      </pivotArea>
    </format>
    <format dxfId="2">
      <pivotArea grandRow="1"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400-000001000000}" name="Tabla dinámica2" cacheId="1"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26:D46" firstHeaderRow="0" firstDataRow="1" firstDataCol="1"/>
  <pivotFields count="56">
    <pivotField showAll="0"/>
    <pivotField showAll="0"/>
    <pivotField showAll="0"/>
    <pivotField showAll="0"/>
    <pivotField axis="axisRow" showAll="0" sortType="descending">
      <items count="20">
        <item x="0"/>
        <item x="1"/>
        <item x="2"/>
        <item x="4"/>
        <item x="5"/>
        <item x="6"/>
        <item x="7"/>
        <item x="8"/>
        <item x="9"/>
        <item x="10"/>
        <item x="11"/>
        <item x="12"/>
        <item x="13"/>
        <item x="14"/>
        <item x="15"/>
        <item x="3"/>
        <item x="16"/>
        <item x="17"/>
        <item x="18"/>
        <item t="default"/>
      </items>
      <autoSortScope>
        <pivotArea dataOnly="0" outline="0" fieldPosition="0">
          <references count="1">
            <reference field="4294967294" count="1" selected="0">
              <x v="2"/>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numFmtId="10" showAll="0"/>
    <pivotField dataField="1" numFmtId="10" showAll="0"/>
    <pivotField numFmtId="10" showAll="0"/>
    <pivotField numFmtId="10" showAll="0"/>
    <pivotField numFmtId="10" showAll="0"/>
    <pivotField numFmtId="10" showAll="0"/>
    <pivotField dataField="1" numFmtId="10" showAll="0"/>
    <pivotField numFmtId="10" showAll="0"/>
    <pivotField numFmtId="10" showAll="0"/>
    <pivotField showAll="0"/>
    <pivotField dataField="1" showAll="0"/>
    <pivotField showAll="0"/>
    <pivotField numFmtId="168" showAll="0"/>
  </pivotFields>
  <rowFields count="1">
    <field x="4"/>
  </rowFields>
  <rowItems count="20">
    <i>
      <x v="12"/>
    </i>
    <i>
      <x/>
    </i>
    <i>
      <x v="15"/>
    </i>
    <i>
      <x v="2"/>
    </i>
    <i>
      <x v="8"/>
    </i>
    <i>
      <x v="16"/>
    </i>
    <i>
      <x v="1"/>
    </i>
    <i>
      <x v="14"/>
    </i>
    <i>
      <x v="17"/>
    </i>
    <i>
      <x v="6"/>
    </i>
    <i>
      <x v="9"/>
    </i>
    <i>
      <x v="13"/>
    </i>
    <i>
      <x v="7"/>
    </i>
    <i>
      <x v="5"/>
    </i>
    <i>
      <x v="3"/>
    </i>
    <i>
      <x v="10"/>
    </i>
    <i>
      <x v="18"/>
    </i>
    <i>
      <x v="4"/>
    </i>
    <i>
      <x v="11"/>
    </i>
    <i t="grand">
      <x/>
    </i>
  </rowItems>
  <colFields count="1">
    <field x="-2"/>
  </colFields>
  <colItems count="3">
    <i>
      <x/>
    </i>
    <i i="1">
      <x v="1"/>
    </i>
    <i i="2">
      <x v="2"/>
    </i>
  </colItems>
  <dataFields count="3">
    <dataField name="Suma de PROGRAMADO ACUMULADO Q2" fld="44" baseField="0" baseItem="0"/>
    <dataField name="Suma de Avance acumulado T2" fld="49" baseField="0" baseItem="0"/>
    <dataField name="Promedio de Eficacia T2" fld="53" subtotal="average" baseField="4" baseItem="0"/>
  </dataFields>
  <formats count="2">
    <format dxfId="6">
      <pivotArea collapsedLevelsAreSubtotals="1" fieldPosition="0">
        <references count="2">
          <reference field="4294967294" count="1" selected="0">
            <x v="2"/>
          </reference>
          <reference field="4" count="0"/>
        </references>
      </pivotArea>
    </format>
    <format dxfId="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Tabla dinámica1" cacheId="1"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3:D23" firstHeaderRow="0" firstDataRow="1" firstDataCol="1"/>
  <pivotFields count="56">
    <pivotField showAll="0"/>
    <pivotField showAll="0"/>
    <pivotField showAll="0"/>
    <pivotField showAll="0"/>
    <pivotField axis="axisRow" showAll="0" sortType="descending">
      <items count="20">
        <item x="0"/>
        <item x="1"/>
        <item x="2"/>
        <item x="4"/>
        <item x="5"/>
        <item x="6"/>
        <item x="7"/>
        <item x="8"/>
        <item x="9"/>
        <item x="10"/>
        <item x="11"/>
        <item x="12"/>
        <item x="13"/>
        <item x="14"/>
        <item x="15"/>
        <item x="3"/>
        <item x="16"/>
        <item x="17"/>
        <item x="18"/>
        <item t="default"/>
      </items>
      <autoSortScope>
        <pivotArea dataOnly="0" outline="0" fieldPosition="0">
          <references count="1">
            <reference field="4294967294" count="1" selected="0">
              <x v="2"/>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dataField="1" numFmtId="10" showAll="0"/>
    <pivotField numFmtId="10" showAll="0"/>
    <pivotField numFmtId="10" showAll="0"/>
    <pivotField numFmtId="10" showAll="0"/>
    <pivotField numFmtId="10" showAll="0"/>
    <pivotField dataField="1" numFmtId="10" showAll="0"/>
    <pivotField numFmtId="10" showAll="0"/>
    <pivotField numFmtId="10" showAll="0"/>
    <pivotField numFmtId="10" showAll="0"/>
    <pivotField dataField="1" showAll="0"/>
    <pivotField showAll="0"/>
    <pivotField showAll="0"/>
    <pivotField numFmtId="168" showAll="0"/>
  </pivotFields>
  <rowFields count="1">
    <field x="4"/>
  </rowFields>
  <rowItems count="20">
    <i>
      <x v="8"/>
    </i>
    <i>
      <x v="2"/>
    </i>
    <i>
      <x v="15"/>
    </i>
    <i>
      <x v="1"/>
    </i>
    <i>
      <x v="5"/>
    </i>
    <i>
      <x v="17"/>
    </i>
    <i>
      <x v="16"/>
    </i>
    <i>
      <x v="6"/>
    </i>
    <i>
      <x v="13"/>
    </i>
    <i>
      <x v="9"/>
    </i>
    <i>
      <x v="7"/>
    </i>
    <i>
      <x v="3"/>
    </i>
    <i>
      <x v="18"/>
    </i>
    <i>
      <x v="10"/>
    </i>
    <i>
      <x v="14"/>
    </i>
    <i>
      <x v="11"/>
    </i>
    <i>
      <x/>
    </i>
    <i>
      <x v="12"/>
    </i>
    <i>
      <x v="4"/>
    </i>
    <i t="grand">
      <x/>
    </i>
  </rowItems>
  <colFields count="1">
    <field x="-2"/>
  </colFields>
  <colItems count="3">
    <i>
      <x/>
    </i>
    <i i="1">
      <x v="1"/>
    </i>
    <i i="2">
      <x v="2"/>
    </i>
  </colItems>
  <dataFields count="3">
    <dataField name="Suma de PROGRAMADO ACUMULADO Q1" fld="43" baseField="0" baseItem="0" numFmtId="10"/>
    <dataField name="Suma de Avance acumulado T1" fld="48" baseField="0" baseItem="0" numFmtId="10"/>
    <dataField name="Promedio de Eficacia T1" fld="52" subtotal="average" baseField="4" baseItem="0" numFmtId="10"/>
  </dataFields>
  <formats count="5">
    <format dxfId="11">
      <pivotArea outline="0" collapsedLevelsAreSubtotals="1" fieldPosition="0">
        <references count="1">
          <reference field="4294967294" count="1" selected="0">
            <x v="0"/>
          </reference>
        </references>
      </pivotArea>
    </format>
    <format dxfId="10">
      <pivotArea outline="0" collapsedLevelsAreSubtotals="1" fieldPosition="0">
        <references count="1">
          <reference field="4294967294" count="1" selected="0">
            <x v="1"/>
          </reference>
        </references>
      </pivotArea>
    </format>
    <format dxfId="9">
      <pivotArea outline="0" collapsedLevelsAreSubtotals="1" fieldPosition="0">
        <references count="1">
          <reference field="4294967294" count="1" selected="0">
            <x v="2"/>
          </reference>
        </references>
      </pivotArea>
    </format>
    <format dxfId="8">
      <pivotArea collapsedLevelsAreSubtotals="1" fieldPosition="0">
        <references count="2">
          <reference field="4294967294" count="1" selected="0">
            <x v="2"/>
          </reference>
          <reference field="4" count="13">
            <x v="1"/>
            <x v="2"/>
            <x v="3"/>
            <x v="5"/>
            <x v="6"/>
            <x v="7"/>
            <x v="8"/>
            <x v="9"/>
            <x v="13"/>
            <x v="15"/>
            <x v="16"/>
            <x v="17"/>
            <x v="18"/>
          </reference>
        </references>
      </pivotArea>
    </format>
    <format dxfId="7">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400-000003000000}" name="Tabla dinámica4" cacheId="1"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72:D92" firstHeaderRow="0" firstDataRow="1" firstDataCol="1"/>
  <pivotFields count="56">
    <pivotField showAll="0"/>
    <pivotField showAll="0"/>
    <pivotField showAll="0"/>
    <pivotField showAll="0"/>
    <pivotField axis="axisRow" showAll="0" sortType="descending">
      <items count="20">
        <item x="0"/>
        <item x="1"/>
        <item x="2"/>
        <item x="4"/>
        <item x="5"/>
        <item x="6"/>
        <item x="7"/>
        <item x="8"/>
        <item x="9"/>
        <item x="10"/>
        <item x="11"/>
        <item x="12"/>
        <item x="13"/>
        <item x="14"/>
        <item x="15"/>
        <item x="3"/>
        <item x="16"/>
        <item x="17"/>
        <item x="18"/>
        <item t="default"/>
      </items>
      <autoSortScope>
        <pivotArea dataOnly="0" outline="0" fieldPosition="0">
          <references count="1">
            <reference field="4294967294" count="1" selected="0">
              <x v="2"/>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numFmtId="10" showAll="0"/>
    <pivotField numFmtId="10" showAll="0"/>
    <pivotField numFmtId="10" showAll="0"/>
    <pivotField dataField="1" numFmtId="10" showAll="0"/>
    <pivotField numFmtId="10" showAll="0"/>
    <pivotField numFmtId="10" showAll="0"/>
    <pivotField numFmtId="10" showAll="0"/>
    <pivotField numFmtId="10" showAll="0"/>
    <pivotField dataField="1" numFmtId="10" showAll="0"/>
    <pivotField showAll="0"/>
    <pivotField showAll="0"/>
    <pivotField showAll="0"/>
    <pivotField dataField="1" numFmtId="168" showAll="0"/>
  </pivotFields>
  <rowFields count="1">
    <field x="4"/>
  </rowFields>
  <rowItems count="20">
    <i>
      <x v="15"/>
    </i>
    <i>
      <x v="14"/>
    </i>
    <i>
      <x v="17"/>
    </i>
    <i>
      <x v="1"/>
    </i>
    <i>
      <x v="2"/>
    </i>
    <i>
      <x/>
    </i>
    <i>
      <x v="9"/>
    </i>
    <i>
      <x v="10"/>
    </i>
    <i>
      <x v="16"/>
    </i>
    <i>
      <x v="13"/>
    </i>
    <i>
      <x v="7"/>
    </i>
    <i>
      <x v="6"/>
    </i>
    <i>
      <x v="3"/>
    </i>
    <i>
      <x v="12"/>
    </i>
    <i>
      <x v="5"/>
    </i>
    <i>
      <x v="8"/>
    </i>
    <i>
      <x v="18"/>
    </i>
    <i>
      <x v="11"/>
    </i>
    <i>
      <x v="4"/>
    </i>
    <i t="grand">
      <x/>
    </i>
  </rowItems>
  <colFields count="1">
    <field x="-2"/>
  </colFields>
  <colItems count="3">
    <i>
      <x/>
    </i>
    <i i="1">
      <x v="1"/>
    </i>
    <i i="2">
      <x v="2"/>
    </i>
  </colItems>
  <dataFields count="3">
    <dataField name="Suma de PROGRAMADO ACUMULADO Q4" fld="46" baseField="0" baseItem="0"/>
    <dataField name="Suma de Avance acumulado T4" fld="51" baseField="0" baseItem="0"/>
    <dataField name="Promedio de Eficacia T4" fld="55" subtotal="average" baseField="4" baseItem="0"/>
  </dataFields>
  <formats count="3">
    <format dxfId="14">
      <pivotArea outline="0" collapsedLevelsAreSubtotals="1" fieldPosition="0"/>
    </format>
    <format dxfId="13">
      <pivotArea collapsedLevelsAreSubtotals="1" fieldPosition="0">
        <references count="1">
          <reference field="4" count="0"/>
        </references>
      </pivotArea>
    </format>
    <format dxfId="12">
      <pivotArea grandRow="1"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TablaDinámica1"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B2:J23" firstHeaderRow="1" firstDataRow="2" firstDataCol="2"/>
  <pivotFields count="46">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4">
        <item x="3"/>
        <item x="2"/>
        <item x="1"/>
        <item x="0"/>
      </items>
      <extLst>
        <ext xmlns:x14="http://schemas.microsoft.com/office/spreadsheetml/2009/9/main" uri="{2946ED86-A175-432a-8AC1-64E0C546D7DE}">
          <x14:pivotField fillDownLabels="1"/>
        </ext>
      </extLst>
    </pivotField>
    <pivotField axis="axisRow" compact="0" outline="0" showAll="0" defaultSubtotal="0">
      <items count="19">
        <item x="0"/>
        <item x="1"/>
        <item x="2"/>
        <item x="3"/>
        <item x="4"/>
        <item x="5"/>
        <item x="6"/>
        <item x="7"/>
        <item x="8"/>
        <item x="9"/>
        <item x="10"/>
        <item x="11"/>
        <item x="12"/>
        <item x="13"/>
        <item x="14"/>
        <item x="15"/>
        <item x="16"/>
        <item x="17"/>
        <item x="18"/>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Col" compact="0" outline="0" showAll="0" defaultSubtotal="0">
      <items count="6">
        <item x="4"/>
        <item x="1"/>
        <item x="0"/>
        <item x="5"/>
        <item x="3"/>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2">
    <field x="3"/>
    <field x="4"/>
  </rowFields>
  <rowItems count="20">
    <i>
      <x/>
      <x v="14"/>
    </i>
    <i r="1">
      <x v="15"/>
    </i>
    <i r="1">
      <x v="18"/>
    </i>
    <i>
      <x v="1"/>
      <x v="3"/>
    </i>
    <i r="1">
      <x v="13"/>
    </i>
    <i>
      <x v="2"/>
      <x v="1"/>
    </i>
    <i r="1">
      <x v="5"/>
    </i>
    <i r="1">
      <x v="7"/>
    </i>
    <i r="1">
      <x v="8"/>
    </i>
    <i r="1">
      <x v="9"/>
    </i>
    <i r="1">
      <x v="12"/>
    </i>
    <i>
      <x v="3"/>
      <x/>
    </i>
    <i r="1">
      <x v="2"/>
    </i>
    <i r="1">
      <x v="4"/>
    </i>
    <i r="1">
      <x v="6"/>
    </i>
    <i r="1">
      <x v="10"/>
    </i>
    <i r="1">
      <x v="11"/>
    </i>
    <i r="1">
      <x v="16"/>
    </i>
    <i r="1">
      <x v="17"/>
    </i>
    <i t="grand">
      <x/>
    </i>
  </rowItems>
  <colFields count="1">
    <field x="44"/>
  </colFields>
  <colItems count="7">
    <i>
      <x/>
    </i>
    <i>
      <x v="1"/>
    </i>
    <i>
      <x v="2"/>
    </i>
    <i>
      <x v="3"/>
    </i>
    <i>
      <x v="4"/>
    </i>
    <i>
      <x v="5"/>
    </i>
    <i t="grand">
      <x/>
    </i>
  </colItems>
  <dataFields count="1">
    <dataField name="Cuenta de  META" fld="1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A00-000002000000}" name="TablaDinámica3"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30:H36" firstHeaderRow="1" firstDataRow="2" firstDataCol="1"/>
  <pivotFields count="46">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4">
        <item x="3"/>
        <item x="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Col" compact="0" outline="0" showAll="0" defaultSubtotal="0">
      <items count="6">
        <item x="4"/>
        <item x="1"/>
        <item x="0"/>
        <item x="5"/>
        <item x="3"/>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1">
    <field x="3"/>
  </rowFields>
  <rowItems count="5">
    <i>
      <x/>
    </i>
    <i>
      <x v="1"/>
    </i>
    <i>
      <x v="2"/>
    </i>
    <i>
      <x v="3"/>
    </i>
    <i t="grand">
      <x/>
    </i>
  </rowItems>
  <colFields count="1">
    <field x="44"/>
  </colFields>
  <colItems count="7">
    <i>
      <x/>
    </i>
    <i>
      <x v="1"/>
    </i>
    <i>
      <x v="2"/>
    </i>
    <i>
      <x v="3"/>
    </i>
    <i>
      <x v="4"/>
    </i>
    <i>
      <x v="5"/>
    </i>
    <i t="grand">
      <x/>
    </i>
  </colItems>
  <dataFields count="1">
    <dataField name="Cuenta de  META" fld="1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A00-000001000000}" name="TablaDinámica2"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5:C26" firstHeaderRow="2" firstDataRow="2" firstDataCol="2" rowPageCount="1" colPageCount="1"/>
  <pivotFields count="46">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4">
        <item x="3"/>
        <item x="2"/>
        <item x="1"/>
        <item x="0"/>
      </items>
      <extLst>
        <ext xmlns:x14="http://schemas.microsoft.com/office/spreadsheetml/2009/9/main" uri="{2946ED86-A175-432a-8AC1-64E0C546D7DE}">
          <x14:pivotField fillDownLabels="1"/>
        </ext>
      </extLst>
    </pivotField>
    <pivotField axis="axisRow" compact="0" outline="0" showAll="0" defaultSubtotal="0">
      <items count="19">
        <item x="0"/>
        <item x="1"/>
        <item x="2"/>
        <item x="3"/>
        <item x="4"/>
        <item x="5"/>
        <item x="6"/>
        <item x="7"/>
        <item x="8"/>
        <item x="9"/>
        <item x="10"/>
        <item x="11"/>
        <item x="12"/>
        <item x="13"/>
        <item x="14"/>
        <item x="15"/>
        <item x="16"/>
        <item x="17"/>
        <item x="18"/>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multipleItemSelectionAllowed="1"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Page" compact="0" outline="0" multipleItemSelectionAllowed="1" showAll="0" defaultSubtotal="0">
      <items count="6">
        <item x="5"/>
        <item h="1" x="4"/>
        <item x="1"/>
        <item h="1" x="3"/>
        <item h="1" x="2"/>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2">
    <field x="3"/>
    <field x="4"/>
  </rowFields>
  <rowItems count="20">
    <i>
      <x/>
      <x v="14"/>
    </i>
    <i r="1">
      <x v="15"/>
    </i>
    <i r="1">
      <x v="18"/>
    </i>
    <i>
      <x v="1"/>
      <x v="3"/>
    </i>
    <i r="1">
      <x v="13"/>
    </i>
    <i>
      <x v="2"/>
      <x v="1"/>
    </i>
    <i r="1">
      <x v="5"/>
    </i>
    <i r="1">
      <x v="7"/>
    </i>
    <i r="1">
      <x v="8"/>
    </i>
    <i r="1">
      <x v="9"/>
    </i>
    <i r="1">
      <x v="12"/>
    </i>
    <i>
      <x v="3"/>
      <x/>
    </i>
    <i r="1">
      <x v="2"/>
    </i>
    <i r="1">
      <x v="4"/>
    </i>
    <i r="1">
      <x v="6"/>
    </i>
    <i r="1">
      <x v="10"/>
    </i>
    <i r="1">
      <x v="11"/>
    </i>
    <i r="1">
      <x v="16"/>
    </i>
    <i r="1">
      <x v="17"/>
    </i>
    <i t="grand">
      <x/>
    </i>
  </rowItems>
  <colItems count="1">
    <i/>
  </colItems>
  <pageFields count="1">
    <pageField fld="44" hier="-1"/>
  </pageFields>
  <dataFields count="1">
    <dataField name="Promedio de PORCENTAJE DE AVANCES SOBRE EL TOTAL DE LA META2" fld="41" subtotal="average" baseField="4" baseItem="14" numFmtId="9"/>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TablaDinámica1"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I5:J11" firstHeaderRow="2" firstDataRow="2" firstDataCol="1" rowPageCount="1" colPageCount="1"/>
  <pivotFields count="46">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4">
        <item x="3"/>
        <item x="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multipleItemSelectionAllowed="1"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Page" compact="0" outline="0" multipleItemSelectionAllowed="1" showAll="0" defaultSubtotal="0">
      <items count="6">
        <item x="5"/>
        <item h="1" x="4"/>
        <item x="1"/>
        <item h="1" x="3"/>
        <item h="1" x="2"/>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1">
    <field x="3"/>
  </rowFields>
  <rowItems count="5">
    <i>
      <x/>
    </i>
    <i>
      <x v="1"/>
    </i>
    <i>
      <x v="2"/>
    </i>
    <i>
      <x v="3"/>
    </i>
    <i t="grand">
      <x/>
    </i>
  </rowItems>
  <colItems count="1">
    <i/>
  </colItems>
  <pageFields count="1">
    <pageField fld="44" hier="-1"/>
  </pageFields>
  <dataFields count="1">
    <dataField name="Promedio de PORCENTAJE DE AVANCES SOBRE EL TOTAL DE LA META2" fld="41" subtotal="average" baseField="4" baseItem="14" numFmtId="9"/>
  </dataFields>
  <formats count="1">
    <format dxfId="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6.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7.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97.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99.xml"/></Relationships>
</file>

<file path=xl/worksheets/_rels/sheet52.xml.rels><?xml version="1.0" encoding="UTF-8" standalone="yes"?>
<Relationships xmlns="http://schemas.openxmlformats.org/package/2006/relationships"><Relationship Id="rId3" Type="http://schemas.openxmlformats.org/officeDocument/2006/relationships/pivotTable" Target="../pivotTables/pivotTable4.xml"/><Relationship Id="rId2" Type="http://schemas.openxmlformats.org/officeDocument/2006/relationships/pivotTable" Target="../pivotTables/pivotTable3.xml"/><Relationship Id="rId1" Type="http://schemas.openxmlformats.org/officeDocument/2006/relationships/pivotTable" Target="../pivotTables/pivotTable2.xml"/><Relationship Id="rId4" Type="http://schemas.openxmlformats.org/officeDocument/2006/relationships/pivotTable" Target="../pivotTables/pivotTable5.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8.bin"/></Relationships>
</file>

<file path=xl/worksheets/_rels/sheet54.xml.rels><?xml version="1.0" encoding="UTF-8" standalone="yes"?>
<Relationships xmlns="http://schemas.openxmlformats.org/package/2006/relationships"><Relationship Id="rId1" Type="http://schemas.openxmlformats.org/officeDocument/2006/relationships/hyperlink" Target="Correo:%20impedimentosyrecusaciones@caroycuervo.gov.co" TargetMode="External"/></Relationships>
</file>

<file path=xl/worksheets/_rels/sheet55.xml.rels><?xml version="1.0" encoding="UTF-8" standalone="yes"?>
<Relationships xmlns="http://schemas.openxmlformats.org/package/2006/relationships"><Relationship Id="rId3" Type="http://schemas.openxmlformats.org/officeDocument/2006/relationships/drawing" Target="../drawings/drawing102.xml"/><Relationship Id="rId2" Type="http://schemas.openxmlformats.org/officeDocument/2006/relationships/printerSettings" Target="../printerSettings/printerSettings9.bin"/><Relationship Id="rId1" Type="http://schemas.openxmlformats.org/officeDocument/2006/relationships/pivotTable" Target="../pivotTables/pivotTable6.xml"/></Relationships>
</file>

<file path=xl/worksheets/_rels/sheet56.xml.rels><?xml version="1.0" encoding="UTF-8" standalone="yes"?>
<Relationships xmlns="http://schemas.openxmlformats.org/package/2006/relationships"><Relationship Id="rId3" Type="http://schemas.openxmlformats.org/officeDocument/2006/relationships/pivotTable" Target="../pivotTables/pivotTable9.xml"/><Relationship Id="rId2" Type="http://schemas.openxmlformats.org/officeDocument/2006/relationships/pivotTable" Target="../pivotTables/pivotTable8.xml"/><Relationship Id="rId1" Type="http://schemas.openxmlformats.org/officeDocument/2006/relationships/pivotTable" Target="../pivotTables/pivotTable7.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110.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11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114.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116.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118.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120.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122.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124.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126.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128.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130.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13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134.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136.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138.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140.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142.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144.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146.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148.xml"/></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ivotTable" Target="../pivotTables/pivotTable10.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3" Type="http://schemas.openxmlformats.org/officeDocument/2006/relationships/hyperlink" Target="mailto:javier.vargas@caroycuervo.gov.co" TargetMode="External"/><Relationship Id="rId7" Type="http://schemas.openxmlformats.org/officeDocument/2006/relationships/drawing" Target="../drawings/drawing4.xml"/><Relationship Id="rId2" Type="http://schemas.openxmlformats.org/officeDocument/2006/relationships/hyperlink" Target="mailto:rosario.barros@caroycuervo.gov.co" TargetMode="External"/><Relationship Id="rId1" Type="http://schemas.openxmlformats.org/officeDocument/2006/relationships/hyperlink" Target="http://www.caroycuervo.gov.co/" TargetMode="External"/><Relationship Id="rId6" Type="http://schemas.openxmlformats.org/officeDocument/2006/relationships/hyperlink" Target="mailto:jenny.leon@caroycuervo.gov.co" TargetMode="External"/><Relationship Id="rId5" Type="http://schemas.openxmlformats.org/officeDocument/2006/relationships/hyperlink" Target="mailto:andrea.cardozo@caroycuervo.gov.co" TargetMode="External"/><Relationship Id="rId4" Type="http://schemas.openxmlformats.org/officeDocument/2006/relationships/hyperlink" Target="mailto:jenny.leon@caroycuervo.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
  <dimension ref="A1:P60"/>
  <sheetViews>
    <sheetView showGridLines="0" topLeftCell="A4" zoomScale="68" zoomScaleNormal="68" workbookViewId="0">
      <selection activeCell="C10" sqref="C10:K10"/>
    </sheetView>
  </sheetViews>
  <sheetFormatPr baseColWidth="10" defaultColWidth="0" defaultRowHeight="15" zeroHeight="1" x14ac:dyDescent="0.25"/>
  <cols>
    <col min="1" max="1" width="10.140625" customWidth="1"/>
    <col min="2" max="2" width="15" customWidth="1"/>
    <col min="3" max="5" width="11.42578125" customWidth="1"/>
    <col min="6" max="6" width="16" customWidth="1"/>
    <col min="7" max="14" width="11.42578125" customWidth="1"/>
    <col min="15" max="15" width="10.28515625" customWidth="1"/>
    <col min="16" max="16" width="7.42578125" customWidth="1"/>
    <col min="17" max="16384" width="11.42578125" hidden="1"/>
  </cols>
  <sheetData>
    <row r="1" spans="2:14" ht="42.75" customHeight="1" x14ac:dyDescent="0.25">
      <c r="B1" s="301" t="s">
        <v>0</v>
      </c>
      <c r="C1" s="301"/>
      <c r="D1" s="301"/>
      <c r="E1" s="301"/>
      <c r="F1" s="301"/>
      <c r="G1" s="302">
        <v>2020</v>
      </c>
      <c r="H1" s="302"/>
      <c r="I1" s="302"/>
      <c r="J1" s="302"/>
      <c r="K1" s="302"/>
      <c r="L1" s="302"/>
      <c r="M1" s="302"/>
      <c r="N1" s="302"/>
    </row>
    <row r="2" spans="2:14" ht="147.75" customHeight="1" x14ac:dyDescent="0.25">
      <c r="B2" s="301" t="s">
        <v>1</v>
      </c>
      <c r="C2" s="301"/>
      <c r="D2" s="301"/>
      <c r="E2" s="301"/>
      <c r="F2" s="301"/>
      <c r="G2" s="303" t="s">
        <v>2</v>
      </c>
      <c r="H2" s="302"/>
      <c r="I2" s="302"/>
      <c r="J2" s="302"/>
      <c r="K2" s="302"/>
      <c r="L2" s="302"/>
      <c r="M2" s="302"/>
      <c r="N2" s="302"/>
    </row>
    <row r="3" spans="2:14" ht="44.25" customHeight="1" x14ac:dyDescent="0.25">
      <c r="B3" s="307" t="s">
        <v>3</v>
      </c>
      <c r="C3" s="307"/>
      <c r="D3" s="307"/>
      <c r="E3" s="307"/>
      <c r="F3" s="307"/>
      <c r="G3" s="304">
        <v>43861</v>
      </c>
      <c r="H3" s="304"/>
      <c r="I3" s="304"/>
      <c r="J3" s="304"/>
      <c r="K3" s="304"/>
      <c r="L3" s="304"/>
      <c r="M3" s="304"/>
      <c r="N3" s="304"/>
    </row>
    <row r="4" spans="2:14" ht="59.25" customHeight="1" x14ac:dyDescent="0.25">
      <c r="B4" s="305" t="s">
        <v>4</v>
      </c>
      <c r="C4" s="305"/>
      <c r="D4" s="305"/>
      <c r="E4" s="305"/>
      <c r="F4" s="305"/>
      <c r="G4" s="305"/>
      <c r="H4" s="305"/>
      <c r="I4" s="305"/>
      <c r="J4" s="305"/>
      <c r="K4" s="305"/>
      <c r="L4" s="305"/>
      <c r="M4" s="305"/>
      <c r="N4" s="305"/>
    </row>
    <row r="5" spans="2:14" x14ac:dyDescent="0.25">
      <c r="B5" s="38"/>
      <c r="C5" s="38"/>
      <c r="D5" s="38"/>
    </row>
    <row r="6" spans="2:14" ht="29.25" customHeight="1" x14ac:dyDescent="0.25">
      <c r="B6" s="153" t="s">
        <v>5</v>
      </c>
      <c r="C6" s="306" t="s">
        <v>6</v>
      </c>
      <c r="D6" s="306"/>
      <c r="E6" s="306"/>
      <c r="F6" s="306"/>
      <c r="G6" s="306"/>
      <c r="H6" s="306"/>
      <c r="I6" s="306"/>
      <c r="J6" s="306"/>
      <c r="K6" s="306"/>
      <c r="L6" s="306" t="s">
        <v>7</v>
      </c>
      <c r="M6" s="306"/>
      <c r="N6" s="306"/>
    </row>
    <row r="7" spans="2:14" ht="95.25" customHeight="1" x14ac:dyDescent="0.25">
      <c r="B7" s="158" t="s">
        <v>8</v>
      </c>
      <c r="C7" s="297" t="s">
        <v>9</v>
      </c>
      <c r="D7" s="297"/>
      <c r="E7" s="297"/>
      <c r="F7" s="297"/>
      <c r="G7" s="297"/>
      <c r="H7" s="297"/>
      <c r="I7" s="297"/>
      <c r="J7" s="297"/>
      <c r="K7" s="297"/>
      <c r="L7" s="297" t="s">
        <v>10</v>
      </c>
      <c r="M7" s="297"/>
      <c r="N7" s="297"/>
    </row>
    <row r="8" spans="2:14" ht="95.25" customHeight="1" x14ac:dyDescent="0.25">
      <c r="B8" s="159">
        <v>2</v>
      </c>
      <c r="C8" s="297" t="s">
        <v>1082</v>
      </c>
      <c r="D8" s="297"/>
      <c r="E8" s="297"/>
      <c r="F8" s="297"/>
      <c r="G8" s="297"/>
      <c r="H8" s="297"/>
      <c r="I8" s="297"/>
      <c r="J8" s="297"/>
      <c r="K8" s="297"/>
      <c r="L8" s="297"/>
      <c r="M8" s="297"/>
      <c r="N8" s="297"/>
    </row>
    <row r="9" spans="2:14" ht="63.75" customHeight="1" x14ac:dyDescent="0.25">
      <c r="B9" s="159">
        <v>3</v>
      </c>
      <c r="C9" s="297" t="s">
        <v>1231</v>
      </c>
      <c r="D9" s="297"/>
      <c r="E9" s="297"/>
      <c r="F9" s="297"/>
      <c r="G9" s="297"/>
      <c r="H9" s="297"/>
      <c r="I9" s="297"/>
      <c r="J9" s="297"/>
      <c r="K9" s="297"/>
      <c r="L9" s="297"/>
      <c r="M9" s="297"/>
      <c r="N9" s="297"/>
    </row>
    <row r="10" spans="2:14" ht="63.75" customHeight="1" x14ac:dyDescent="0.25">
      <c r="B10" s="159" t="s">
        <v>1519</v>
      </c>
      <c r="C10" s="297" t="s">
        <v>1520</v>
      </c>
      <c r="D10" s="297"/>
      <c r="E10" s="297"/>
      <c r="F10" s="297"/>
      <c r="G10" s="297"/>
      <c r="H10" s="297"/>
      <c r="I10" s="297"/>
      <c r="J10" s="297"/>
      <c r="K10" s="297"/>
      <c r="L10" s="297"/>
      <c r="M10" s="297"/>
      <c r="N10" s="297"/>
    </row>
    <row r="11" spans="2:14" x14ac:dyDescent="0.25"/>
    <row r="12" spans="2:14" x14ac:dyDescent="0.25"/>
    <row r="13" spans="2:14" x14ac:dyDescent="0.25"/>
    <row r="14" spans="2:14" x14ac:dyDescent="0.25"/>
    <row r="15" spans="2:14" x14ac:dyDescent="0.25"/>
    <row r="16" spans="2:14"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spans="1:11" x14ac:dyDescent="0.25"/>
    <row r="34" spans="1:11" x14ac:dyDescent="0.25"/>
    <row r="35" spans="1:11" x14ac:dyDescent="0.25"/>
    <row r="36" spans="1:11" x14ac:dyDescent="0.25"/>
    <row r="37" spans="1:11" x14ac:dyDescent="0.25"/>
    <row r="38" spans="1:11" x14ac:dyDescent="0.25"/>
    <row r="39" spans="1:11" x14ac:dyDescent="0.25"/>
    <row r="40" spans="1:11" x14ac:dyDescent="0.25"/>
    <row r="41" spans="1:11" x14ac:dyDescent="0.25"/>
    <row r="42" spans="1:11" x14ac:dyDescent="0.25"/>
    <row r="43" spans="1:11" x14ac:dyDescent="0.25"/>
    <row r="44" spans="1:11" x14ac:dyDescent="0.25"/>
    <row r="45" spans="1:11" x14ac:dyDescent="0.25"/>
    <row r="46" spans="1:11" x14ac:dyDescent="0.25">
      <c r="A46" s="28"/>
      <c r="B46" s="28"/>
      <c r="C46" s="28"/>
      <c r="D46" s="28"/>
      <c r="E46" s="28"/>
      <c r="F46" s="28"/>
      <c r="G46" s="28"/>
      <c r="H46" s="28"/>
      <c r="I46" s="28"/>
      <c r="J46" s="28"/>
      <c r="K46" s="28"/>
    </row>
    <row r="47" spans="1:11" x14ac:dyDescent="0.25">
      <c r="A47" s="28"/>
      <c r="B47" s="28"/>
      <c r="C47" s="28"/>
      <c r="D47" s="28"/>
      <c r="E47" s="28"/>
      <c r="F47" s="28"/>
      <c r="G47" s="28"/>
      <c r="H47" s="28"/>
      <c r="I47" s="28"/>
      <c r="J47" s="28"/>
      <c r="K47" s="28"/>
    </row>
    <row r="48" spans="1:11" x14ac:dyDescent="0.25"/>
    <row r="49" spans="1:16" x14ac:dyDescent="0.25"/>
    <row r="50" spans="1:16" x14ac:dyDescent="0.25"/>
    <row r="51" spans="1:16" x14ac:dyDescent="0.25"/>
    <row r="52" spans="1:16" x14ac:dyDescent="0.25"/>
    <row r="53" spans="1:16" x14ac:dyDescent="0.25"/>
    <row r="54" spans="1:16" x14ac:dyDescent="0.25"/>
    <row r="55" spans="1:16" x14ac:dyDescent="0.25"/>
    <row r="56" spans="1:16" x14ac:dyDescent="0.25"/>
    <row r="57" spans="1:16" x14ac:dyDescent="0.25"/>
    <row r="58" spans="1:16" x14ac:dyDescent="0.25">
      <c r="M58" s="300"/>
      <c r="N58" s="300"/>
      <c r="O58" s="300"/>
    </row>
    <row r="59" spans="1:16" x14ac:dyDescent="0.25"/>
    <row r="60" spans="1:16" x14ac:dyDescent="0.25">
      <c r="A60" s="298" t="s">
        <v>11</v>
      </c>
      <c r="B60" s="299"/>
      <c r="C60" s="299"/>
      <c r="D60" s="299"/>
      <c r="E60" s="299"/>
      <c r="F60" s="299"/>
      <c r="G60" s="299"/>
      <c r="H60" s="299"/>
      <c r="I60" s="299"/>
      <c r="J60" s="299"/>
      <c r="K60" s="299"/>
      <c r="L60" s="299"/>
      <c r="M60" s="299"/>
      <c r="N60" s="299"/>
      <c r="O60" s="299"/>
      <c r="P60" s="299"/>
    </row>
  </sheetData>
  <mergeCells count="19">
    <mergeCell ref="L6:N6"/>
    <mergeCell ref="C6:K6"/>
    <mergeCell ref="B2:F2"/>
    <mergeCell ref="B3:F3"/>
    <mergeCell ref="C8:K8"/>
    <mergeCell ref="L8:N8"/>
    <mergeCell ref="B1:F1"/>
    <mergeCell ref="G1:N1"/>
    <mergeCell ref="G2:N2"/>
    <mergeCell ref="G3:N3"/>
    <mergeCell ref="B4:N4"/>
    <mergeCell ref="L9:N9"/>
    <mergeCell ref="A60:P60"/>
    <mergeCell ref="C7:K7"/>
    <mergeCell ref="L7:N7"/>
    <mergeCell ref="M58:O58"/>
    <mergeCell ref="C9:K9"/>
    <mergeCell ref="C10:K10"/>
    <mergeCell ref="L10:N10"/>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EA1FF7-3A52-4BBF-B510-1AD1C838F9F2}">
  <sheetPr>
    <tabColor rgb="FFFFFF00"/>
  </sheetPr>
  <dimension ref="A1:B161"/>
  <sheetViews>
    <sheetView showGridLines="0" zoomScale="60" zoomScaleNormal="60" workbookViewId="0">
      <selection activeCell="M153" sqref="M153"/>
    </sheetView>
  </sheetViews>
  <sheetFormatPr baseColWidth="10" defaultColWidth="11.7109375" defaultRowHeight="15.75" x14ac:dyDescent="0.25"/>
  <cols>
    <col min="1" max="1" width="24.85546875" style="137" customWidth="1"/>
    <col min="2" max="2" width="11.7109375" style="137"/>
    <col min="3" max="4" width="5.140625" style="137" customWidth="1"/>
    <col min="5" max="16384" width="11.7109375" style="137"/>
  </cols>
  <sheetData>
    <row r="1" spans="1:2" x14ac:dyDescent="0.25">
      <c r="A1" s="137" t="s">
        <v>1064</v>
      </c>
    </row>
    <row r="2" spans="1:2" x14ac:dyDescent="0.25">
      <c r="A2" s="137" t="s">
        <v>1065</v>
      </c>
      <c r="B2" s="138">
        <v>0.37</v>
      </c>
    </row>
    <row r="7" spans="1:2" x14ac:dyDescent="0.25">
      <c r="A7" s="137" t="s">
        <v>1066</v>
      </c>
    </row>
    <row r="8" spans="1:2" x14ac:dyDescent="0.25">
      <c r="A8" s="107" t="s">
        <v>1067</v>
      </c>
      <c r="B8" s="107"/>
    </row>
    <row r="9" spans="1:2" x14ac:dyDescent="0.25">
      <c r="A9" s="108" t="s">
        <v>1068</v>
      </c>
      <c r="B9" s="109">
        <f>1-B10</f>
        <v>0.63</v>
      </c>
    </row>
    <row r="10" spans="1:2" x14ac:dyDescent="0.25">
      <c r="A10" s="108" t="s">
        <v>1069</v>
      </c>
      <c r="B10" s="109">
        <f>B2</f>
        <v>0.37</v>
      </c>
    </row>
    <row r="12" spans="1:2" x14ac:dyDescent="0.25">
      <c r="A12" s="107" t="s">
        <v>1070</v>
      </c>
      <c r="B12" s="107"/>
    </row>
    <row r="13" spans="1:2" x14ac:dyDescent="0.25">
      <c r="A13" s="139" t="s">
        <v>1060</v>
      </c>
      <c r="B13" s="139" t="s">
        <v>1061</v>
      </c>
    </row>
    <row r="14" spans="1:2" x14ac:dyDescent="0.25">
      <c r="A14" s="108">
        <v>0</v>
      </c>
      <c r="B14" s="108">
        <v>1</v>
      </c>
    </row>
    <row r="15" spans="1:2" x14ac:dyDescent="0.25">
      <c r="A15" s="108">
        <v>-0.73982529407181452</v>
      </c>
      <c r="B15" s="108">
        <v>-0.67279902961549598</v>
      </c>
    </row>
    <row r="28" spans="1:2" x14ac:dyDescent="0.25">
      <c r="A28" s="137" t="s">
        <v>1064</v>
      </c>
    </row>
    <row r="29" spans="1:2" x14ac:dyDescent="0.25">
      <c r="A29" s="137" t="s">
        <v>1065</v>
      </c>
      <c r="B29" s="138">
        <v>0.79</v>
      </c>
    </row>
    <row r="34" spans="1:2" x14ac:dyDescent="0.25">
      <c r="A34" s="137" t="s">
        <v>1066</v>
      </c>
    </row>
    <row r="35" spans="1:2" x14ac:dyDescent="0.25">
      <c r="A35" s="107" t="s">
        <v>1067</v>
      </c>
      <c r="B35" s="107"/>
    </row>
    <row r="36" spans="1:2" x14ac:dyDescent="0.25">
      <c r="A36" s="108" t="s">
        <v>1068</v>
      </c>
      <c r="B36" s="109">
        <f>1-B37</f>
        <v>0.20999999999999996</v>
      </c>
    </row>
    <row r="37" spans="1:2" x14ac:dyDescent="0.25">
      <c r="A37" s="108" t="s">
        <v>1069</v>
      </c>
      <c r="B37" s="109">
        <f>B29</f>
        <v>0.79</v>
      </c>
    </row>
    <row r="39" spans="1:2" x14ac:dyDescent="0.25">
      <c r="A39" s="107" t="s">
        <v>1070</v>
      </c>
      <c r="B39" s="107"/>
    </row>
    <row r="40" spans="1:2" x14ac:dyDescent="0.25">
      <c r="A40" s="139" t="s">
        <v>1060</v>
      </c>
      <c r="B40" s="139" t="s">
        <v>1061</v>
      </c>
    </row>
    <row r="41" spans="1:2" x14ac:dyDescent="0.25">
      <c r="A41" s="108">
        <v>0</v>
      </c>
      <c r="B41" s="108">
        <v>1</v>
      </c>
    </row>
    <row r="42" spans="1:2" x14ac:dyDescent="0.25">
      <c r="A42" s="108">
        <v>0.97251410260554705</v>
      </c>
      <c r="B42" s="108">
        <v>0.23284398260064118</v>
      </c>
    </row>
    <row r="52" spans="1:2" x14ac:dyDescent="0.25">
      <c r="A52" s="137" t="s">
        <v>1064</v>
      </c>
    </row>
    <row r="53" spans="1:2" x14ac:dyDescent="0.25">
      <c r="A53" s="137" t="s">
        <v>1065</v>
      </c>
      <c r="B53" s="138">
        <v>0.51</v>
      </c>
    </row>
    <row r="58" spans="1:2" x14ac:dyDescent="0.25">
      <c r="A58" s="137" t="s">
        <v>1066</v>
      </c>
    </row>
    <row r="59" spans="1:2" x14ac:dyDescent="0.25">
      <c r="A59" s="107" t="s">
        <v>1067</v>
      </c>
      <c r="B59" s="107"/>
    </row>
    <row r="60" spans="1:2" x14ac:dyDescent="0.25">
      <c r="A60" s="108" t="s">
        <v>1068</v>
      </c>
      <c r="B60" s="109">
        <f>1-B61</f>
        <v>0.49</v>
      </c>
    </row>
    <row r="61" spans="1:2" x14ac:dyDescent="0.25">
      <c r="A61" s="108" t="s">
        <v>1069</v>
      </c>
      <c r="B61" s="109">
        <f>B53</f>
        <v>0.51</v>
      </c>
    </row>
    <row r="63" spans="1:2" x14ac:dyDescent="0.25">
      <c r="A63" s="107" t="s">
        <v>1070</v>
      </c>
      <c r="B63" s="107"/>
    </row>
    <row r="64" spans="1:2" x14ac:dyDescent="0.25">
      <c r="A64" s="139" t="s">
        <v>1060</v>
      </c>
      <c r="B64" s="139" t="s">
        <v>1061</v>
      </c>
    </row>
    <row r="65" spans="1:2" x14ac:dyDescent="0.25">
      <c r="A65" s="108">
        <v>0</v>
      </c>
      <c r="B65" s="108">
        <v>1</v>
      </c>
    </row>
    <row r="66" spans="1:2" x14ac:dyDescent="0.25">
      <c r="A66" s="108">
        <v>7.4142752551645805E-2</v>
      </c>
      <c r="B66" s="108">
        <v>-0.9972476383747747</v>
      </c>
    </row>
    <row r="77" spans="1:2" x14ac:dyDescent="0.25">
      <c r="A77" s="137" t="s">
        <v>1064</v>
      </c>
    </row>
    <row r="78" spans="1:2" x14ac:dyDescent="0.25">
      <c r="A78" s="137" t="s">
        <v>1065</v>
      </c>
      <c r="B78" s="138">
        <v>0.42</v>
      </c>
    </row>
    <row r="83" spans="1:2" x14ac:dyDescent="0.25">
      <c r="A83" s="137" t="s">
        <v>1066</v>
      </c>
    </row>
    <row r="84" spans="1:2" x14ac:dyDescent="0.25">
      <c r="A84" s="107" t="s">
        <v>1067</v>
      </c>
      <c r="B84" s="107"/>
    </row>
    <row r="85" spans="1:2" x14ac:dyDescent="0.25">
      <c r="A85" s="108" t="s">
        <v>1068</v>
      </c>
      <c r="B85" s="109">
        <f>1-B86</f>
        <v>0.58000000000000007</v>
      </c>
    </row>
    <row r="86" spans="1:2" x14ac:dyDescent="0.25">
      <c r="A86" s="108" t="s">
        <v>1069</v>
      </c>
      <c r="B86" s="109">
        <f>B78</f>
        <v>0.42</v>
      </c>
    </row>
    <row r="88" spans="1:2" x14ac:dyDescent="0.25">
      <c r="A88" s="107" t="s">
        <v>1070</v>
      </c>
      <c r="B88" s="107"/>
    </row>
    <row r="89" spans="1:2" x14ac:dyDescent="0.25">
      <c r="A89" s="139" t="s">
        <v>1060</v>
      </c>
      <c r="B89" s="139" t="s">
        <v>1061</v>
      </c>
    </row>
    <row r="90" spans="1:2" x14ac:dyDescent="0.25">
      <c r="A90" s="108">
        <v>0</v>
      </c>
      <c r="B90" s="108">
        <v>1</v>
      </c>
    </row>
    <row r="91" spans="1:2" x14ac:dyDescent="0.25">
      <c r="A91" s="108">
        <v>-0.4570184755603931</v>
      </c>
      <c r="B91" s="108">
        <v>-0.88945720132924588</v>
      </c>
    </row>
    <row r="103" spans="1:2" x14ac:dyDescent="0.25">
      <c r="A103" s="137" t="s">
        <v>1064</v>
      </c>
    </row>
    <row r="104" spans="1:2" x14ac:dyDescent="0.25">
      <c r="A104" s="137" t="s">
        <v>1065</v>
      </c>
      <c r="B104" s="138">
        <v>0.56999999999999995</v>
      </c>
    </row>
    <row r="109" spans="1:2" x14ac:dyDescent="0.25">
      <c r="A109" s="137" t="s">
        <v>1066</v>
      </c>
    </row>
    <row r="110" spans="1:2" x14ac:dyDescent="0.25">
      <c r="A110" s="107" t="s">
        <v>1067</v>
      </c>
      <c r="B110" s="107"/>
    </row>
    <row r="111" spans="1:2" x14ac:dyDescent="0.25">
      <c r="A111" s="108" t="s">
        <v>1068</v>
      </c>
      <c r="B111" s="109">
        <f>1-B112</f>
        <v>0.43000000000000005</v>
      </c>
    </row>
    <row r="112" spans="1:2" x14ac:dyDescent="0.25">
      <c r="A112" s="108" t="s">
        <v>1069</v>
      </c>
      <c r="B112" s="109">
        <f>B104</f>
        <v>0.56999999999999995</v>
      </c>
    </row>
    <row r="114" spans="1:2" x14ac:dyDescent="0.25">
      <c r="A114" s="107" t="s">
        <v>1070</v>
      </c>
      <c r="B114" s="107"/>
    </row>
    <row r="115" spans="1:2" x14ac:dyDescent="0.25">
      <c r="A115" s="139" t="s">
        <v>1060</v>
      </c>
      <c r="B115" s="139" t="s">
        <v>1061</v>
      </c>
    </row>
    <row r="116" spans="1:2" x14ac:dyDescent="0.25">
      <c r="A116" s="108">
        <v>0</v>
      </c>
      <c r="B116" s="108">
        <v>1</v>
      </c>
    </row>
    <row r="117" spans="1:2" x14ac:dyDescent="0.25">
      <c r="A117" s="108">
        <v>0.40044405290839957</v>
      </c>
      <c r="B117" s="108">
        <v>-0.91632121032435709</v>
      </c>
    </row>
    <row r="126" spans="1:2" x14ac:dyDescent="0.25">
      <c r="A126" s="137" t="s">
        <v>1064</v>
      </c>
    </row>
    <row r="127" spans="1:2" x14ac:dyDescent="0.25">
      <c r="A127" s="137" t="s">
        <v>1065</v>
      </c>
      <c r="B127" s="138">
        <v>0.46</v>
      </c>
    </row>
    <row r="132" spans="1:2" x14ac:dyDescent="0.25">
      <c r="A132" s="137" t="s">
        <v>1066</v>
      </c>
    </row>
    <row r="133" spans="1:2" x14ac:dyDescent="0.25">
      <c r="A133" s="107" t="s">
        <v>1067</v>
      </c>
      <c r="B133" s="107"/>
    </row>
    <row r="134" spans="1:2" x14ac:dyDescent="0.25">
      <c r="A134" s="108" t="s">
        <v>1068</v>
      </c>
      <c r="B134" s="109">
        <f>1-B135</f>
        <v>0.54</v>
      </c>
    </row>
    <row r="135" spans="1:2" x14ac:dyDescent="0.25">
      <c r="A135" s="108" t="s">
        <v>1069</v>
      </c>
      <c r="B135" s="109">
        <f>B127</f>
        <v>0.46</v>
      </c>
    </row>
    <row r="137" spans="1:2" x14ac:dyDescent="0.25">
      <c r="A137" s="107" t="s">
        <v>1070</v>
      </c>
      <c r="B137" s="107"/>
    </row>
    <row r="138" spans="1:2" x14ac:dyDescent="0.25">
      <c r="A138" s="139" t="s">
        <v>1060</v>
      </c>
      <c r="B138" s="139" t="s">
        <v>1061</v>
      </c>
    </row>
    <row r="139" spans="1:2" x14ac:dyDescent="0.25">
      <c r="A139" s="108">
        <v>0</v>
      </c>
      <c r="B139" s="108">
        <v>1</v>
      </c>
    </row>
    <row r="140" spans="1:2" x14ac:dyDescent="0.25">
      <c r="A140" s="108">
        <v>-0.25284061922974088</v>
      </c>
      <c r="B140" s="108">
        <v>-0.9675079437748928</v>
      </c>
    </row>
    <row r="147" spans="1:2" x14ac:dyDescent="0.25">
      <c r="A147" s="137" t="s">
        <v>1064</v>
      </c>
    </row>
    <row r="148" spans="1:2" x14ac:dyDescent="0.25">
      <c r="A148" s="137" t="s">
        <v>1065</v>
      </c>
      <c r="B148" s="138">
        <v>0.49</v>
      </c>
    </row>
    <row r="153" spans="1:2" x14ac:dyDescent="0.25">
      <c r="A153" s="137" t="s">
        <v>1066</v>
      </c>
    </row>
    <row r="154" spans="1:2" x14ac:dyDescent="0.25">
      <c r="A154" s="107" t="s">
        <v>1067</v>
      </c>
      <c r="B154" s="107"/>
    </row>
    <row r="155" spans="1:2" x14ac:dyDescent="0.25">
      <c r="A155" s="108" t="s">
        <v>1068</v>
      </c>
      <c r="B155" s="109">
        <f>1-B156</f>
        <v>0.51</v>
      </c>
    </row>
    <row r="156" spans="1:2" x14ac:dyDescent="0.25">
      <c r="A156" s="108" t="s">
        <v>1069</v>
      </c>
      <c r="B156" s="109">
        <f>B148</f>
        <v>0.49</v>
      </c>
    </row>
    <row r="158" spans="1:2" x14ac:dyDescent="0.25">
      <c r="A158" s="107" t="s">
        <v>1070</v>
      </c>
      <c r="B158" s="107"/>
    </row>
    <row r="159" spans="1:2" x14ac:dyDescent="0.25">
      <c r="A159" s="139" t="s">
        <v>1060</v>
      </c>
      <c r="B159" s="139" t="s">
        <v>1061</v>
      </c>
    </row>
    <row r="160" spans="1:2" x14ac:dyDescent="0.25">
      <c r="A160" s="108">
        <v>0</v>
      </c>
      <c r="B160" s="108">
        <v>1</v>
      </c>
    </row>
    <row r="161" spans="1:2" x14ac:dyDescent="0.25">
      <c r="A161" s="108">
        <v>-8.941763668725522E-2</v>
      </c>
      <c r="B161" s="108">
        <v>-0.99599421998788029</v>
      </c>
    </row>
  </sheetData>
  <dataValidations count="1">
    <dataValidation type="decimal" allowBlank="1" showInputMessage="1" showErrorMessage="1" sqref="B2 B104 B53 B78 B29 B127 B148" xr:uid="{D3B4393A-4670-47B8-8531-4BFEE876A73F}">
      <formula1>0</formula1>
      <formula2>1</formula2>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1863AC-3AEB-4E2F-96C2-8DDDB8C43458}">
  <sheetPr codeName="Hoja6">
    <tabColor rgb="FFFFFF00"/>
  </sheetPr>
  <dimension ref="A1:B117"/>
  <sheetViews>
    <sheetView showGridLines="0" topLeftCell="A76" zoomScale="55" zoomScaleNormal="55" workbookViewId="0">
      <selection activeCell="L113" sqref="L113"/>
    </sheetView>
  </sheetViews>
  <sheetFormatPr baseColWidth="10" defaultColWidth="11.7109375" defaultRowHeight="15.75" x14ac:dyDescent="0.25"/>
  <cols>
    <col min="1" max="1" width="24.85546875" style="137" customWidth="1"/>
    <col min="2" max="2" width="11.7109375" style="137"/>
    <col min="3" max="4" width="5.140625" style="137" customWidth="1"/>
    <col min="5" max="16384" width="11.7109375" style="137"/>
  </cols>
  <sheetData>
    <row r="1" spans="1:2" x14ac:dyDescent="0.25">
      <c r="A1" s="137" t="s">
        <v>1064</v>
      </c>
    </row>
    <row r="2" spans="1:2" x14ac:dyDescent="0.25">
      <c r="A2" s="137" t="s">
        <v>1065</v>
      </c>
      <c r="B2" s="138">
        <v>0.45</v>
      </c>
    </row>
    <row r="7" spans="1:2" x14ac:dyDescent="0.25">
      <c r="A7" s="137" t="s">
        <v>1066</v>
      </c>
    </row>
    <row r="8" spans="1:2" x14ac:dyDescent="0.25">
      <c r="A8" s="107" t="s">
        <v>1067</v>
      </c>
      <c r="B8" s="107"/>
    </row>
    <row r="9" spans="1:2" x14ac:dyDescent="0.25">
      <c r="A9" s="108" t="s">
        <v>1068</v>
      </c>
      <c r="B9" s="109">
        <f>1-B10</f>
        <v>0.55000000000000004</v>
      </c>
    </row>
    <row r="10" spans="1:2" x14ac:dyDescent="0.25">
      <c r="A10" s="108" t="s">
        <v>1069</v>
      </c>
      <c r="B10" s="109">
        <f>B2</f>
        <v>0.45</v>
      </c>
    </row>
    <row r="12" spans="1:2" x14ac:dyDescent="0.25">
      <c r="A12" s="107" t="s">
        <v>1070</v>
      </c>
      <c r="B12" s="107"/>
    </row>
    <row r="13" spans="1:2" x14ac:dyDescent="0.25">
      <c r="A13" s="139" t="s">
        <v>1060</v>
      </c>
      <c r="B13" s="139" t="s">
        <v>1061</v>
      </c>
    </row>
    <row r="14" spans="1:2" x14ac:dyDescent="0.25">
      <c r="A14" s="108">
        <v>0</v>
      </c>
      <c r="B14" s="108">
        <v>1</v>
      </c>
    </row>
    <row r="15" spans="1:2" x14ac:dyDescent="0.25">
      <c r="A15" s="108">
        <v>-0.31752868795117251</v>
      </c>
      <c r="B15" s="108">
        <v>-0.94824866587198919</v>
      </c>
    </row>
    <row r="28" spans="1:2" x14ac:dyDescent="0.25">
      <c r="A28" s="137" t="s">
        <v>1064</v>
      </c>
    </row>
    <row r="29" spans="1:2" x14ac:dyDescent="0.25">
      <c r="A29" s="137" t="s">
        <v>1065</v>
      </c>
      <c r="B29" s="138">
        <v>0.4</v>
      </c>
    </row>
    <row r="34" spans="1:2" x14ac:dyDescent="0.25">
      <c r="A34" s="137" t="s">
        <v>1066</v>
      </c>
    </row>
    <row r="35" spans="1:2" x14ac:dyDescent="0.25">
      <c r="A35" s="107" t="s">
        <v>1067</v>
      </c>
      <c r="B35" s="107"/>
    </row>
    <row r="36" spans="1:2" x14ac:dyDescent="0.25">
      <c r="A36" s="108" t="s">
        <v>1068</v>
      </c>
      <c r="B36" s="109">
        <f>1-B37</f>
        <v>0.6</v>
      </c>
    </row>
    <row r="37" spans="1:2" x14ac:dyDescent="0.25">
      <c r="A37" s="108" t="s">
        <v>1069</v>
      </c>
      <c r="B37" s="109">
        <f>B29</f>
        <v>0.4</v>
      </c>
    </row>
    <row r="39" spans="1:2" x14ac:dyDescent="0.25">
      <c r="A39" s="107" t="s">
        <v>1070</v>
      </c>
      <c r="B39" s="107"/>
    </row>
    <row r="40" spans="1:2" x14ac:dyDescent="0.25">
      <c r="A40" s="139" t="s">
        <v>1060</v>
      </c>
      <c r="B40" s="139" t="s">
        <v>1061</v>
      </c>
    </row>
    <row r="41" spans="1:2" x14ac:dyDescent="0.25">
      <c r="A41" s="108">
        <v>0</v>
      </c>
      <c r="B41" s="108">
        <v>1</v>
      </c>
    </row>
    <row r="42" spans="1:2" x14ac:dyDescent="0.25">
      <c r="A42" s="108">
        <v>-0.57973985915326998</v>
      </c>
      <c r="B42" s="108">
        <v>-0.81480162966758163</v>
      </c>
    </row>
    <row r="52" spans="1:2" x14ac:dyDescent="0.25">
      <c r="A52" s="137" t="s">
        <v>1064</v>
      </c>
    </row>
    <row r="53" spans="1:2" x14ac:dyDescent="0.25">
      <c r="A53" s="137" t="s">
        <v>1065</v>
      </c>
      <c r="B53" s="138">
        <v>0.66</v>
      </c>
    </row>
    <row r="58" spans="1:2" x14ac:dyDescent="0.25">
      <c r="A58" s="137" t="s">
        <v>1066</v>
      </c>
    </row>
    <row r="59" spans="1:2" x14ac:dyDescent="0.25">
      <c r="A59" s="107" t="s">
        <v>1067</v>
      </c>
      <c r="B59" s="107"/>
    </row>
    <row r="60" spans="1:2" x14ac:dyDescent="0.25">
      <c r="A60" s="108" t="s">
        <v>1068</v>
      </c>
      <c r="B60" s="109">
        <f>1-B61</f>
        <v>0.33999999999999997</v>
      </c>
    </row>
    <row r="61" spans="1:2" x14ac:dyDescent="0.25">
      <c r="A61" s="108" t="s">
        <v>1069</v>
      </c>
      <c r="B61" s="109">
        <f>B53</f>
        <v>0.66</v>
      </c>
    </row>
    <row r="63" spans="1:2" x14ac:dyDescent="0.25">
      <c r="A63" s="107" t="s">
        <v>1070</v>
      </c>
      <c r="B63" s="107"/>
    </row>
    <row r="64" spans="1:2" x14ac:dyDescent="0.25">
      <c r="A64" s="139" t="s">
        <v>1060</v>
      </c>
      <c r="B64" s="139" t="s">
        <v>1061</v>
      </c>
    </row>
    <row r="65" spans="1:2" x14ac:dyDescent="0.25">
      <c r="A65" s="108">
        <v>0</v>
      </c>
      <c r="B65" s="108">
        <v>1</v>
      </c>
    </row>
    <row r="66" spans="1:2" x14ac:dyDescent="0.25">
      <c r="A66" s="108">
        <v>0.83118318704462379</v>
      </c>
      <c r="B66" s="108">
        <v>-0.55599865968754036</v>
      </c>
    </row>
    <row r="77" spans="1:2" x14ac:dyDescent="0.25">
      <c r="A77" s="137" t="s">
        <v>1064</v>
      </c>
    </row>
    <row r="78" spans="1:2" x14ac:dyDescent="0.25">
      <c r="A78" s="137" t="s">
        <v>1065</v>
      </c>
      <c r="B78" s="138">
        <v>0.43</v>
      </c>
    </row>
    <row r="83" spans="1:2" x14ac:dyDescent="0.25">
      <c r="A83" s="137" t="s">
        <v>1066</v>
      </c>
    </row>
    <row r="84" spans="1:2" x14ac:dyDescent="0.25">
      <c r="A84" s="107" t="s">
        <v>1067</v>
      </c>
      <c r="B84" s="107"/>
    </row>
    <row r="85" spans="1:2" x14ac:dyDescent="0.25">
      <c r="A85" s="108" t="s">
        <v>1068</v>
      </c>
      <c r="B85" s="109">
        <f>1-B86</f>
        <v>0.57000000000000006</v>
      </c>
    </row>
    <row r="86" spans="1:2" x14ac:dyDescent="0.25">
      <c r="A86" s="108" t="s">
        <v>1069</v>
      </c>
      <c r="B86" s="109">
        <f>B78</f>
        <v>0.43</v>
      </c>
    </row>
    <row r="88" spans="1:2" x14ac:dyDescent="0.25">
      <c r="A88" s="107" t="s">
        <v>1070</v>
      </c>
      <c r="B88" s="107"/>
    </row>
    <row r="89" spans="1:2" x14ac:dyDescent="0.25">
      <c r="A89" s="139" t="s">
        <v>1060</v>
      </c>
      <c r="B89" s="139" t="s">
        <v>1061</v>
      </c>
    </row>
    <row r="90" spans="1:2" x14ac:dyDescent="0.25">
      <c r="A90" s="108">
        <v>0</v>
      </c>
      <c r="B90" s="108">
        <v>1</v>
      </c>
    </row>
    <row r="91" spans="1:2" x14ac:dyDescent="0.25">
      <c r="A91" s="108">
        <v>-0.40597400895578817</v>
      </c>
      <c r="B91" s="108">
        <v>-0.91388462294338113</v>
      </c>
    </row>
    <row r="103" spans="1:2" x14ac:dyDescent="0.25">
      <c r="A103" s="137" t="s">
        <v>1064</v>
      </c>
    </row>
    <row r="104" spans="1:2" x14ac:dyDescent="0.25">
      <c r="A104" s="137" t="s">
        <v>1065</v>
      </c>
      <c r="B104" s="138">
        <v>0.5</v>
      </c>
    </row>
    <row r="109" spans="1:2" x14ac:dyDescent="0.25">
      <c r="A109" s="137" t="s">
        <v>1066</v>
      </c>
    </row>
    <row r="110" spans="1:2" x14ac:dyDescent="0.25">
      <c r="A110" s="107" t="s">
        <v>1067</v>
      </c>
      <c r="B110" s="107"/>
    </row>
    <row r="111" spans="1:2" x14ac:dyDescent="0.25">
      <c r="A111" s="108" t="s">
        <v>1068</v>
      </c>
      <c r="B111" s="109">
        <f>1-B112</f>
        <v>0.5</v>
      </c>
    </row>
    <row r="112" spans="1:2" x14ac:dyDescent="0.25">
      <c r="A112" s="108" t="s">
        <v>1069</v>
      </c>
      <c r="B112" s="109">
        <f>B104</f>
        <v>0.5</v>
      </c>
    </row>
    <row r="114" spans="1:2" x14ac:dyDescent="0.25">
      <c r="A114" s="107" t="s">
        <v>1070</v>
      </c>
      <c r="B114" s="107"/>
    </row>
    <row r="115" spans="1:2" x14ac:dyDescent="0.25">
      <c r="A115" s="139" t="s">
        <v>1060</v>
      </c>
      <c r="B115" s="139" t="s">
        <v>1061</v>
      </c>
    </row>
    <row r="116" spans="1:2" x14ac:dyDescent="0.25">
      <c r="A116" s="108">
        <v>0</v>
      </c>
      <c r="B116" s="108">
        <v>1</v>
      </c>
    </row>
    <row r="117" spans="1:2" x14ac:dyDescent="0.25">
      <c r="A117" s="108">
        <v>1.8742850741942974E-2</v>
      </c>
      <c r="B117" s="108">
        <v>-0.99982433734434828</v>
      </c>
    </row>
  </sheetData>
  <dataValidations count="1">
    <dataValidation type="decimal" allowBlank="1" showInputMessage="1" showErrorMessage="1" sqref="B2 B104 B53 B78 B29" xr:uid="{97FBCC88-6DD4-4F50-B660-E9DE7233C0B7}">
      <formula1>0</formula1>
      <formula2>1</formula2>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E8BB9C-698C-4D78-B66C-468FD30F1623}">
  <sheetPr codeName="Hoja7">
    <tabColor rgb="FFFFFF00"/>
  </sheetPr>
  <dimension ref="A1:B117"/>
  <sheetViews>
    <sheetView showGridLines="0" topLeftCell="A97" zoomScale="55" zoomScaleNormal="55" workbookViewId="0">
      <selection activeCell="N82" sqref="N82"/>
    </sheetView>
  </sheetViews>
  <sheetFormatPr baseColWidth="10" defaultColWidth="11.7109375" defaultRowHeight="15.75" x14ac:dyDescent="0.25"/>
  <cols>
    <col min="1" max="1" width="24.85546875" style="137" customWidth="1"/>
    <col min="2" max="2" width="11.7109375" style="137"/>
    <col min="3" max="4" width="5.140625" style="137" customWidth="1"/>
    <col min="5" max="16384" width="11.7109375" style="137"/>
  </cols>
  <sheetData>
    <row r="1" spans="1:2" x14ac:dyDescent="0.25">
      <c r="A1" s="137" t="s">
        <v>1064</v>
      </c>
    </row>
    <row r="2" spans="1:2" x14ac:dyDescent="0.25">
      <c r="A2" s="137" t="s">
        <v>1065</v>
      </c>
      <c r="B2" s="138">
        <v>0.78</v>
      </c>
    </row>
    <row r="7" spans="1:2" x14ac:dyDescent="0.25">
      <c r="A7" s="137" t="s">
        <v>1066</v>
      </c>
    </row>
    <row r="8" spans="1:2" x14ac:dyDescent="0.25">
      <c r="A8" s="107" t="s">
        <v>1067</v>
      </c>
      <c r="B8" s="107"/>
    </row>
    <row r="9" spans="1:2" x14ac:dyDescent="0.25">
      <c r="A9" s="108" t="s">
        <v>1068</v>
      </c>
      <c r="B9" s="109">
        <f>1-B10</f>
        <v>0.21999999999999997</v>
      </c>
    </row>
    <row r="10" spans="1:2" x14ac:dyDescent="0.25">
      <c r="A10" s="108" t="s">
        <v>1069</v>
      </c>
      <c r="B10" s="109">
        <f>B2</f>
        <v>0.78</v>
      </c>
    </row>
    <row r="12" spans="1:2" x14ac:dyDescent="0.25">
      <c r="A12" s="107" t="s">
        <v>1070</v>
      </c>
      <c r="B12" s="107"/>
    </row>
    <row r="13" spans="1:2" x14ac:dyDescent="0.25">
      <c r="A13" s="139" t="s">
        <v>1060</v>
      </c>
      <c r="B13" s="139" t="s">
        <v>1061</v>
      </c>
    </row>
    <row r="14" spans="1:2" x14ac:dyDescent="0.25">
      <c r="A14" s="108">
        <v>0</v>
      </c>
      <c r="B14" s="108">
        <v>1</v>
      </c>
    </row>
    <row r="15" spans="1:2" x14ac:dyDescent="0.25">
      <c r="A15" s="108">
        <v>0.9836456194123494</v>
      </c>
      <c r="B15" s="108">
        <v>0.18011467294725228</v>
      </c>
    </row>
    <row r="28" spans="1:2" x14ac:dyDescent="0.25">
      <c r="A28" s="137" t="s">
        <v>1064</v>
      </c>
    </row>
    <row r="29" spans="1:2" x14ac:dyDescent="0.25">
      <c r="A29" s="137" t="s">
        <v>1065</v>
      </c>
      <c r="B29" s="138">
        <v>0.68</v>
      </c>
    </row>
    <row r="34" spans="1:2" x14ac:dyDescent="0.25">
      <c r="A34" s="137" t="s">
        <v>1066</v>
      </c>
    </row>
    <row r="35" spans="1:2" x14ac:dyDescent="0.25">
      <c r="A35" s="107" t="s">
        <v>1067</v>
      </c>
      <c r="B35" s="107"/>
    </row>
    <row r="36" spans="1:2" x14ac:dyDescent="0.25">
      <c r="A36" s="108" t="s">
        <v>1068</v>
      </c>
      <c r="B36" s="109">
        <f>1-B37</f>
        <v>0.31999999999999995</v>
      </c>
    </row>
    <row r="37" spans="1:2" x14ac:dyDescent="0.25">
      <c r="A37" s="108" t="s">
        <v>1069</v>
      </c>
      <c r="B37" s="109">
        <f>B29</f>
        <v>0.68</v>
      </c>
    </row>
    <row r="39" spans="1:2" x14ac:dyDescent="0.25">
      <c r="A39" s="107" t="s">
        <v>1070</v>
      </c>
      <c r="B39" s="107"/>
    </row>
    <row r="40" spans="1:2" x14ac:dyDescent="0.25">
      <c r="A40" s="139" t="s">
        <v>1060</v>
      </c>
      <c r="B40" s="139" t="s">
        <v>1061</v>
      </c>
    </row>
    <row r="41" spans="1:2" x14ac:dyDescent="0.25">
      <c r="A41" s="108">
        <v>0</v>
      </c>
      <c r="B41" s="108">
        <v>1</v>
      </c>
    </row>
    <row r="42" spans="1:2" x14ac:dyDescent="0.25">
      <c r="A42" s="108">
        <v>0.90306340699773391</v>
      </c>
      <c r="B42" s="108">
        <v>-0.42950725598253292</v>
      </c>
    </row>
    <row r="52" spans="1:2" x14ac:dyDescent="0.25">
      <c r="A52" s="137" t="s">
        <v>1064</v>
      </c>
    </row>
    <row r="53" spans="1:2" x14ac:dyDescent="0.25">
      <c r="A53" s="137" t="s">
        <v>1065</v>
      </c>
      <c r="B53" s="138">
        <v>1</v>
      </c>
    </row>
    <row r="58" spans="1:2" x14ac:dyDescent="0.25">
      <c r="A58" s="137" t="s">
        <v>1066</v>
      </c>
    </row>
    <row r="59" spans="1:2" x14ac:dyDescent="0.25">
      <c r="A59" s="107" t="s">
        <v>1067</v>
      </c>
      <c r="B59" s="107"/>
    </row>
    <row r="60" spans="1:2" x14ac:dyDescent="0.25">
      <c r="A60" s="108" t="s">
        <v>1068</v>
      </c>
      <c r="B60" s="109">
        <f>1-B61</f>
        <v>0</v>
      </c>
    </row>
    <row r="61" spans="1:2" x14ac:dyDescent="0.25">
      <c r="A61" s="108" t="s">
        <v>1069</v>
      </c>
      <c r="B61" s="109">
        <f>B53</f>
        <v>1</v>
      </c>
    </row>
    <row r="63" spans="1:2" x14ac:dyDescent="0.25">
      <c r="A63" s="107" t="s">
        <v>1070</v>
      </c>
      <c r="B63" s="107"/>
    </row>
    <row r="64" spans="1:2" x14ac:dyDescent="0.25">
      <c r="A64" s="139" t="s">
        <v>1060</v>
      </c>
      <c r="B64" s="139" t="s">
        <v>1061</v>
      </c>
    </row>
    <row r="65" spans="1:2" x14ac:dyDescent="0.25">
      <c r="A65" s="108">
        <v>0</v>
      </c>
      <c r="B65" s="108">
        <v>1</v>
      </c>
    </row>
    <row r="66" spans="1:2" x14ac:dyDescent="0.25">
      <c r="A66" s="108">
        <v>2.45029690981724E-16</v>
      </c>
      <c r="B66" s="108">
        <v>1</v>
      </c>
    </row>
    <row r="77" spans="1:2" x14ac:dyDescent="0.25">
      <c r="A77" s="137" t="s">
        <v>1064</v>
      </c>
    </row>
    <row r="78" spans="1:2" x14ac:dyDescent="0.25">
      <c r="A78" s="137" t="s">
        <v>1065</v>
      </c>
      <c r="B78" s="138">
        <v>0.81</v>
      </c>
    </row>
    <row r="83" spans="1:2" x14ac:dyDescent="0.25">
      <c r="A83" s="137" t="s">
        <v>1066</v>
      </c>
    </row>
    <row r="84" spans="1:2" x14ac:dyDescent="0.25">
      <c r="A84" s="107" t="s">
        <v>1067</v>
      </c>
      <c r="B84" s="107"/>
    </row>
    <row r="85" spans="1:2" x14ac:dyDescent="0.25">
      <c r="A85" s="108" t="s">
        <v>1068</v>
      </c>
      <c r="B85" s="109">
        <f>1-B86</f>
        <v>0.18999999999999995</v>
      </c>
    </row>
    <row r="86" spans="1:2" x14ac:dyDescent="0.25">
      <c r="A86" s="108" t="s">
        <v>1069</v>
      </c>
      <c r="B86" s="109">
        <f>B78</f>
        <v>0.81</v>
      </c>
    </row>
    <row r="88" spans="1:2" x14ac:dyDescent="0.25">
      <c r="A88" s="107" t="s">
        <v>1070</v>
      </c>
      <c r="B88" s="107"/>
    </row>
    <row r="89" spans="1:2" x14ac:dyDescent="0.25">
      <c r="A89" s="139" t="s">
        <v>1060</v>
      </c>
      <c r="B89" s="139" t="s">
        <v>1061</v>
      </c>
    </row>
    <row r="90" spans="1:2" x14ac:dyDescent="0.25">
      <c r="A90" s="108">
        <v>0</v>
      </c>
      <c r="B90" s="108">
        <v>1</v>
      </c>
    </row>
    <row r="91" spans="1:2" x14ac:dyDescent="0.25">
      <c r="A91" s="108">
        <v>0.93449187332347394</v>
      </c>
      <c r="B91" s="108">
        <v>0.35598446411660223</v>
      </c>
    </row>
    <row r="103" spans="1:2" x14ac:dyDescent="0.25">
      <c r="A103" s="137" t="s">
        <v>1064</v>
      </c>
    </row>
    <row r="104" spans="1:2" x14ac:dyDescent="0.25">
      <c r="A104" s="137" t="s">
        <v>1065</v>
      </c>
      <c r="B104" s="138">
        <v>0.83</v>
      </c>
    </row>
    <row r="109" spans="1:2" x14ac:dyDescent="0.25">
      <c r="A109" s="137" t="s">
        <v>1066</v>
      </c>
    </row>
    <row r="110" spans="1:2" x14ac:dyDescent="0.25">
      <c r="A110" s="107" t="s">
        <v>1067</v>
      </c>
      <c r="B110" s="107"/>
    </row>
    <row r="111" spans="1:2" x14ac:dyDescent="0.25">
      <c r="A111" s="108" t="s">
        <v>1068</v>
      </c>
      <c r="B111" s="109">
        <f>1-B112</f>
        <v>0.17000000000000004</v>
      </c>
    </row>
    <row r="112" spans="1:2" x14ac:dyDescent="0.25">
      <c r="A112" s="108" t="s">
        <v>1069</v>
      </c>
      <c r="B112" s="109">
        <f>B104</f>
        <v>0.83</v>
      </c>
    </row>
    <row r="114" spans="1:2" x14ac:dyDescent="0.25">
      <c r="A114" s="107" t="s">
        <v>1070</v>
      </c>
      <c r="B114" s="107"/>
    </row>
    <row r="115" spans="1:2" x14ac:dyDescent="0.25">
      <c r="A115" s="139" t="s">
        <v>1060</v>
      </c>
      <c r="B115" s="139" t="s">
        <v>1061</v>
      </c>
    </row>
    <row r="116" spans="1:2" x14ac:dyDescent="0.25">
      <c r="A116" s="108">
        <v>0</v>
      </c>
      <c r="B116" s="108">
        <v>1</v>
      </c>
    </row>
    <row r="117" spans="1:2" x14ac:dyDescent="0.25">
      <c r="A117" s="108">
        <v>0.8697658929574249</v>
      </c>
      <c r="B117" s="108">
        <v>0.4934645797298659</v>
      </c>
    </row>
  </sheetData>
  <dataValidations count="1">
    <dataValidation type="decimal" allowBlank="1" showInputMessage="1" showErrorMessage="1" sqref="B2 B104 B53 B78 B29" xr:uid="{1238089D-A59A-4781-8F4F-3EB06F333915}">
      <formula1>0</formula1>
      <formula2>1</formula2>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F60823-118C-48CF-90D4-113AE867678F}">
  <sheetPr codeName="Hoja8">
    <tabColor rgb="FFFFFF00"/>
  </sheetPr>
  <dimension ref="A1:B15"/>
  <sheetViews>
    <sheetView showGridLines="0" zoomScale="70" zoomScaleNormal="70" workbookViewId="0">
      <selection activeCell="G22" sqref="G22"/>
    </sheetView>
  </sheetViews>
  <sheetFormatPr baseColWidth="10" defaultColWidth="11.7109375" defaultRowHeight="15.75" x14ac:dyDescent="0.25"/>
  <cols>
    <col min="1" max="1" width="24.85546875" style="137" customWidth="1"/>
    <col min="2" max="2" width="11.7109375" style="137"/>
    <col min="3" max="4" width="5.140625" style="137" customWidth="1"/>
    <col min="5" max="16384" width="11.7109375" style="137"/>
  </cols>
  <sheetData>
    <row r="1" spans="1:2" x14ac:dyDescent="0.25">
      <c r="A1" s="137" t="s">
        <v>1064</v>
      </c>
    </row>
    <row r="2" spans="1:2" x14ac:dyDescent="0.25">
      <c r="A2" s="137" t="s">
        <v>1065</v>
      </c>
      <c r="B2" s="138">
        <v>0.31</v>
      </c>
    </row>
    <row r="7" spans="1:2" x14ac:dyDescent="0.25">
      <c r="A7" s="137" t="s">
        <v>1066</v>
      </c>
    </row>
    <row r="8" spans="1:2" x14ac:dyDescent="0.25">
      <c r="A8" s="107" t="s">
        <v>1067</v>
      </c>
      <c r="B8" s="107"/>
    </row>
    <row r="9" spans="1:2" x14ac:dyDescent="0.25">
      <c r="A9" s="108" t="s">
        <v>1068</v>
      </c>
      <c r="B9" s="109">
        <f>1-B10</f>
        <v>0.69</v>
      </c>
    </row>
    <row r="10" spans="1:2" x14ac:dyDescent="0.25">
      <c r="A10" s="108" t="s">
        <v>1069</v>
      </c>
      <c r="B10" s="109">
        <f>B2</f>
        <v>0.31</v>
      </c>
    </row>
    <row r="12" spans="1:2" x14ac:dyDescent="0.25">
      <c r="A12" s="107" t="s">
        <v>1070</v>
      </c>
      <c r="B12" s="107"/>
    </row>
    <row r="13" spans="1:2" x14ac:dyDescent="0.25">
      <c r="A13" s="139" t="s">
        <v>1060</v>
      </c>
      <c r="B13" s="139" t="s">
        <v>1061</v>
      </c>
    </row>
    <row r="14" spans="1:2" x14ac:dyDescent="0.25">
      <c r="A14" s="108">
        <v>0</v>
      </c>
      <c r="B14" s="108">
        <v>1</v>
      </c>
    </row>
    <row r="15" spans="1:2" x14ac:dyDescent="0.25">
      <c r="A15" s="108">
        <v>-0.92583942623362459</v>
      </c>
      <c r="B15" s="108">
        <v>-0.37791712958186074</v>
      </c>
    </row>
  </sheetData>
  <dataValidations count="1">
    <dataValidation type="decimal" allowBlank="1" showInputMessage="1" showErrorMessage="1" sqref="B2" xr:uid="{62B1AFFA-0CD3-4D2A-8CF8-1BB32A5511EA}">
      <formula1>0</formula1>
      <formula2>1</formula2>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7BB04D-EBFE-400B-A5DD-62D198B4A645}">
  <sheetPr codeName="Hoja9">
    <tabColor rgb="FFFFFF00"/>
  </sheetPr>
  <dimension ref="A1:B15"/>
  <sheetViews>
    <sheetView showGridLines="0" zoomScale="70" zoomScaleNormal="70" workbookViewId="0">
      <selection activeCell="L12" sqref="L12"/>
    </sheetView>
  </sheetViews>
  <sheetFormatPr baseColWidth="10" defaultColWidth="11.7109375" defaultRowHeight="15.75" x14ac:dyDescent="0.25"/>
  <cols>
    <col min="1" max="1" width="24.85546875" style="137" customWidth="1"/>
    <col min="2" max="2" width="11.7109375" style="137"/>
    <col min="3" max="4" width="5.140625" style="137" customWidth="1"/>
    <col min="5" max="16384" width="11.7109375" style="137"/>
  </cols>
  <sheetData>
    <row r="1" spans="1:2" x14ac:dyDescent="0.25">
      <c r="A1" s="137" t="s">
        <v>1064</v>
      </c>
    </row>
    <row r="2" spans="1:2" x14ac:dyDescent="0.25">
      <c r="A2" s="137" t="s">
        <v>1065</v>
      </c>
      <c r="B2" s="138">
        <v>0.52</v>
      </c>
    </row>
    <row r="7" spans="1:2" x14ac:dyDescent="0.25">
      <c r="A7" s="137" t="s">
        <v>1066</v>
      </c>
    </row>
    <row r="8" spans="1:2" x14ac:dyDescent="0.25">
      <c r="A8" s="107" t="s">
        <v>1067</v>
      </c>
      <c r="B8" s="107"/>
    </row>
    <row r="9" spans="1:2" x14ac:dyDescent="0.25">
      <c r="A9" s="108" t="s">
        <v>1068</v>
      </c>
      <c r="B9" s="109">
        <f>1-B10</f>
        <v>0.48</v>
      </c>
    </row>
    <row r="10" spans="1:2" x14ac:dyDescent="0.25">
      <c r="A10" s="108" t="s">
        <v>1069</v>
      </c>
      <c r="B10" s="109">
        <f>B2</f>
        <v>0.52</v>
      </c>
    </row>
    <row r="12" spans="1:2" x14ac:dyDescent="0.25">
      <c r="A12" s="107" t="s">
        <v>1070</v>
      </c>
      <c r="B12" s="107"/>
    </row>
    <row r="13" spans="1:2" x14ac:dyDescent="0.25">
      <c r="A13" s="139" t="s">
        <v>1060</v>
      </c>
      <c r="B13" s="139" t="s">
        <v>1061</v>
      </c>
    </row>
    <row r="14" spans="1:2" x14ac:dyDescent="0.25">
      <c r="A14" s="108">
        <v>0</v>
      </c>
      <c r="B14" s="108">
        <v>1</v>
      </c>
    </row>
    <row r="15" spans="1:2" x14ac:dyDescent="0.25">
      <c r="A15" s="108">
        <v>0.13052619222005088</v>
      </c>
      <c r="B15" s="108">
        <v>-0.99144486137381049</v>
      </c>
    </row>
  </sheetData>
  <dataValidations count="1">
    <dataValidation type="decimal" allowBlank="1" showInputMessage="1" showErrorMessage="1" sqref="B2" xr:uid="{7AC0719C-C10E-47FC-968D-C4CAAB5FEC99}">
      <formula1>0</formula1>
      <formula2>1</formula2>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A8CF4-C099-494E-935D-70303D048AB5}">
  <sheetPr codeName="Hoja10">
    <tabColor rgb="FFFFFF00"/>
  </sheetPr>
  <dimension ref="A1:B15"/>
  <sheetViews>
    <sheetView showGridLines="0" zoomScale="80" zoomScaleNormal="80" workbookViewId="0">
      <selection activeCell="B3" sqref="B3"/>
    </sheetView>
  </sheetViews>
  <sheetFormatPr baseColWidth="10" defaultColWidth="11.7109375" defaultRowHeight="15.75" x14ac:dyDescent="0.25"/>
  <cols>
    <col min="1" max="1" width="24.85546875" style="137" customWidth="1"/>
    <col min="2" max="2" width="11.7109375" style="137"/>
    <col min="3" max="4" width="5.140625" style="137" customWidth="1"/>
    <col min="5" max="16384" width="11.7109375" style="137"/>
  </cols>
  <sheetData>
    <row r="1" spans="1:2" x14ac:dyDescent="0.25">
      <c r="A1" s="137" t="s">
        <v>1064</v>
      </c>
    </row>
    <row r="2" spans="1:2" x14ac:dyDescent="0.25">
      <c r="A2" s="137" t="s">
        <v>1065</v>
      </c>
      <c r="B2" s="138">
        <v>0.89</v>
      </c>
    </row>
    <row r="7" spans="1:2" x14ac:dyDescent="0.25">
      <c r="A7" s="137" t="s">
        <v>1066</v>
      </c>
    </row>
    <row r="8" spans="1:2" x14ac:dyDescent="0.25">
      <c r="A8" s="107" t="s">
        <v>1067</v>
      </c>
      <c r="B8" s="107"/>
    </row>
    <row r="9" spans="1:2" x14ac:dyDescent="0.25">
      <c r="A9" s="108" t="s">
        <v>1068</v>
      </c>
      <c r="B9" s="109">
        <f>1-B10</f>
        <v>0.10999999999999999</v>
      </c>
    </row>
    <row r="10" spans="1:2" x14ac:dyDescent="0.25">
      <c r="A10" s="108" t="s">
        <v>1069</v>
      </c>
      <c r="B10" s="109">
        <f>B2</f>
        <v>0.89</v>
      </c>
    </row>
    <row r="12" spans="1:2" x14ac:dyDescent="0.25">
      <c r="A12" s="107" t="s">
        <v>1070</v>
      </c>
      <c r="B12" s="107"/>
    </row>
    <row r="13" spans="1:2" x14ac:dyDescent="0.25">
      <c r="A13" s="139" t="s">
        <v>1060</v>
      </c>
      <c r="B13" s="139" t="s">
        <v>1061</v>
      </c>
    </row>
    <row r="14" spans="1:2" x14ac:dyDescent="0.25">
      <c r="A14" s="108">
        <v>0</v>
      </c>
      <c r="B14" s="108">
        <v>1</v>
      </c>
    </row>
    <row r="15" spans="1:2" x14ac:dyDescent="0.25">
      <c r="A15" s="108">
        <v>0.62932039104983784</v>
      </c>
      <c r="B15" s="108">
        <v>0.77714596145697068</v>
      </c>
    </row>
  </sheetData>
  <dataValidations count="1">
    <dataValidation type="decimal" allowBlank="1" showInputMessage="1" showErrorMessage="1" sqref="B2" xr:uid="{2137762A-7112-449F-B375-040CD474176D}">
      <formula1>0</formula1>
      <formula2>1</formula2>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67464-DFC9-4402-8A58-70CD9AC4C6EE}">
  <sheetPr codeName="Hoja59">
    <tabColor rgb="FFFFFF00"/>
  </sheetPr>
  <dimension ref="A1:B15"/>
  <sheetViews>
    <sheetView showGridLines="0" zoomScale="80" zoomScaleNormal="80" workbookViewId="0">
      <selection activeCell="O13" sqref="O13"/>
    </sheetView>
  </sheetViews>
  <sheetFormatPr baseColWidth="10" defaultColWidth="11.7109375" defaultRowHeight="15.75" x14ac:dyDescent="0.25"/>
  <cols>
    <col min="1" max="1" width="24.85546875" style="137" customWidth="1"/>
    <col min="2" max="2" width="11.7109375" style="137"/>
    <col min="3" max="4" width="5.140625" style="137" customWidth="1"/>
    <col min="5" max="16384" width="11.7109375" style="137"/>
  </cols>
  <sheetData>
    <row r="1" spans="1:2" x14ac:dyDescent="0.25">
      <c r="A1" s="137" t="s">
        <v>1064</v>
      </c>
    </row>
    <row r="2" spans="1:2" x14ac:dyDescent="0.25">
      <c r="A2" s="137" t="s">
        <v>1065</v>
      </c>
      <c r="B2" s="138">
        <v>0.51</v>
      </c>
    </row>
    <row r="7" spans="1:2" x14ac:dyDescent="0.25">
      <c r="A7" s="137" t="s">
        <v>1066</v>
      </c>
    </row>
    <row r="8" spans="1:2" x14ac:dyDescent="0.25">
      <c r="A8" s="107" t="s">
        <v>1067</v>
      </c>
      <c r="B8" s="107"/>
    </row>
    <row r="9" spans="1:2" x14ac:dyDescent="0.25">
      <c r="A9" s="108" t="s">
        <v>1068</v>
      </c>
      <c r="B9" s="109">
        <f>1-B10</f>
        <v>0.49</v>
      </c>
    </row>
    <row r="10" spans="1:2" x14ac:dyDescent="0.25">
      <c r="A10" s="108" t="s">
        <v>1069</v>
      </c>
      <c r="B10" s="109">
        <f>B2</f>
        <v>0.51</v>
      </c>
    </row>
    <row r="12" spans="1:2" x14ac:dyDescent="0.25">
      <c r="A12" s="107" t="s">
        <v>1070</v>
      </c>
      <c r="B12" s="107"/>
    </row>
    <row r="13" spans="1:2" x14ac:dyDescent="0.25">
      <c r="A13" s="139" t="s">
        <v>1060</v>
      </c>
      <c r="B13" s="139" t="s">
        <v>1061</v>
      </c>
    </row>
    <row r="14" spans="1:2" x14ac:dyDescent="0.25">
      <c r="A14" s="108">
        <v>0</v>
      </c>
      <c r="B14" s="108">
        <v>1</v>
      </c>
    </row>
    <row r="15" spans="1:2" x14ac:dyDescent="0.25">
      <c r="A15" s="108">
        <v>7.8978893790471183E-2</v>
      </c>
      <c r="B15" s="108">
        <v>-0.99687628838067632</v>
      </c>
    </row>
  </sheetData>
  <dataValidations count="1">
    <dataValidation type="decimal" allowBlank="1" showInputMessage="1" showErrorMessage="1" sqref="B2" xr:uid="{E36A1105-ABD7-4C70-8274-58791EB855D5}">
      <formula1>0</formula1>
      <formula2>1</formula2>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33F629-D525-4813-8900-084A01909BEE}">
  <sheetPr codeName="Hoja60">
    <tabColor rgb="FFFFFF00"/>
  </sheetPr>
  <dimension ref="A1:B15"/>
  <sheetViews>
    <sheetView showGridLines="0" zoomScale="60" zoomScaleNormal="60" workbookViewId="0">
      <selection activeCell="O23" sqref="O23"/>
    </sheetView>
  </sheetViews>
  <sheetFormatPr baseColWidth="10" defaultColWidth="11.7109375" defaultRowHeight="15.75" x14ac:dyDescent="0.25"/>
  <cols>
    <col min="1" max="1" width="24.85546875" style="137" customWidth="1"/>
    <col min="2" max="2" width="11.7109375" style="137"/>
    <col min="3" max="4" width="5.140625" style="137" customWidth="1"/>
    <col min="5" max="16384" width="11.7109375" style="137"/>
  </cols>
  <sheetData>
    <row r="1" spans="1:2" x14ac:dyDescent="0.25">
      <c r="A1" s="137" t="s">
        <v>1064</v>
      </c>
    </row>
    <row r="2" spans="1:2" x14ac:dyDescent="0.25">
      <c r="A2" s="137" t="s">
        <v>1065</v>
      </c>
      <c r="B2" s="138">
        <v>0.33</v>
      </c>
    </row>
    <row r="7" spans="1:2" x14ac:dyDescent="0.25">
      <c r="A7" s="137" t="s">
        <v>1066</v>
      </c>
    </row>
    <row r="8" spans="1:2" x14ac:dyDescent="0.25">
      <c r="A8" s="107" t="s">
        <v>1067</v>
      </c>
      <c r="B8" s="107"/>
    </row>
    <row r="9" spans="1:2" x14ac:dyDescent="0.25">
      <c r="A9" s="108" t="s">
        <v>1068</v>
      </c>
      <c r="B9" s="109">
        <f>1-B10</f>
        <v>0.66999999999999993</v>
      </c>
    </row>
    <row r="10" spans="1:2" x14ac:dyDescent="0.25">
      <c r="A10" s="108" t="s">
        <v>1069</v>
      </c>
      <c r="B10" s="109">
        <f>B2</f>
        <v>0.33</v>
      </c>
    </row>
    <row r="12" spans="1:2" x14ac:dyDescent="0.25">
      <c r="A12" s="107" t="s">
        <v>1070</v>
      </c>
      <c r="B12" s="107"/>
    </row>
    <row r="13" spans="1:2" x14ac:dyDescent="0.25">
      <c r="A13" s="139" t="s">
        <v>1060</v>
      </c>
      <c r="B13" s="139" t="s">
        <v>1061</v>
      </c>
    </row>
    <row r="14" spans="1:2" x14ac:dyDescent="0.25">
      <c r="A14" s="108">
        <v>0</v>
      </c>
      <c r="B14" s="108">
        <v>1</v>
      </c>
    </row>
    <row r="15" spans="1:2" x14ac:dyDescent="0.25">
      <c r="A15" s="108">
        <v>-0.87718670092760898</v>
      </c>
      <c r="B15" s="108">
        <v>-0.4801494472721361</v>
      </c>
    </row>
  </sheetData>
  <dataValidations count="1">
    <dataValidation type="decimal" allowBlank="1" showInputMessage="1" showErrorMessage="1" sqref="B2" xr:uid="{AB1025CE-2EEC-43F5-A2DC-324720D0CBD8}">
      <formula1>0</formula1>
      <formula2>1</formula2>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5B8E6-AF8E-43B5-A64F-0EE834339AFB}">
  <sheetPr codeName="Hoja11">
    <tabColor rgb="FFFFFF00"/>
  </sheetPr>
  <dimension ref="A1:B15"/>
  <sheetViews>
    <sheetView showGridLines="0" zoomScale="60" zoomScaleNormal="60" workbookViewId="0">
      <selection activeCell="B3" sqref="B3"/>
    </sheetView>
  </sheetViews>
  <sheetFormatPr baseColWidth="10" defaultColWidth="11.7109375" defaultRowHeight="15.75" x14ac:dyDescent="0.25"/>
  <cols>
    <col min="1" max="1" width="24.85546875" style="137" customWidth="1"/>
    <col min="2" max="2" width="11.7109375" style="137"/>
    <col min="3" max="4" width="5.140625" style="137" customWidth="1"/>
    <col min="5" max="16384" width="11.7109375" style="137"/>
  </cols>
  <sheetData>
    <row r="1" spans="1:2" x14ac:dyDescent="0.25">
      <c r="A1" s="137" t="s">
        <v>1064</v>
      </c>
    </row>
    <row r="2" spans="1:2" x14ac:dyDescent="0.25">
      <c r="A2" s="137" t="s">
        <v>1065</v>
      </c>
      <c r="B2" s="138">
        <v>0.56999999999999995</v>
      </c>
    </row>
    <row r="7" spans="1:2" x14ac:dyDescent="0.25">
      <c r="A7" s="137" t="s">
        <v>1066</v>
      </c>
    </row>
    <row r="8" spans="1:2" x14ac:dyDescent="0.25">
      <c r="A8" s="107" t="s">
        <v>1067</v>
      </c>
      <c r="B8" s="107"/>
    </row>
    <row r="9" spans="1:2" x14ac:dyDescent="0.25">
      <c r="A9" s="108" t="s">
        <v>1068</v>
      </c>
      <c r="B9" s="109">
        <f>1-B10</f>
        <v>0.43000000000000005</v>
      </c>
    </row>
    <row r="10" spans="1:2" x14ac:dyDescent="0.25">
      <c r="A10" s="108" t="s">
        <v>1069</v>
      </c>
      <c r="B10" s="109">
        <f>B2</f>
        <v>0.56999999999999995</v>
      </c>
    </row>
    <row r="12" spans="1:2" x14ac:dyDescent="0.25">
      <c r="A12" s="107" t="s">
        <v>1070</v>
      </c>
      <c r="B12" s="107"/>
    </row>
    <row r="13" spans="1:2" x14ac:dyDescent="0.25">
      <c r="A13" s="139" t="s">
        <v>1060</v>
      </c>
      <c r="B13" s="139" t="s">
        <v>1061</v>
      </c>
    </row>
    <row r="14" spans="1:2" x14ac:dyDescent="0.25">
      <c r="A14" s="108">
        <v>0</v>
      </c>
      <c r="B14" s="108">
        <v>1</v>
      </c>
    </row>
    <row r="15" spans="1:2" x14ac:dyDescent="0.25">
      <c r="A15" s="108">
        <v>0.40126275025647429</v>
      </c>
      <c r="B15" s="108">
        <v>-0.91596299338816645</v>
      </c>
    </row>
  </sheetData>
  <dataValidations count="1">
    <dataValidation type="decimal" allowBlank="1" showInputMessage="1" showErrorMessage="1" sqref="B2" xr:uid="{2A2BD912-3CE4-432F-9860-804983F9BA3A}">
      <formula1>0</formula1>
      <formula2>1</formula2>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47C03-33C6-4FD6-8CCC-4A4CA07B27BA}">
  <sheetPr codeName="Hoja12">
    <tabColor rgb="FF7030A0"/>
  </sheetPr>
  <dimension ref="A1:B15"/>
  <sheetViews>
    <sheetView showGridLines="0" zoomScale="80" zoomScaleNormal="80" workbookViewId="0">
      <selection activeCell="L19" sqref="L19"/>
    </sheetView>
  </sheetViews>
  <sheetFormatPr baseColWidth="10" defaultColWidth="11.7109375" defaultRowHeight="15.75" x14ac:dyDescent="0.25"/>
  <cols>
    <col min="1" max="1" width="24.85546875" style="137" customWidth="1"/>
    <col min="2" max="2" width="11.7109375" style="137"/>
    <col min="3" max="4" width="5.140625" style="137" customWidth="1"/>
    <col min="5" max="16384" width="11.7109375" style="137"/>
  </cols>
  <sheetData>
    <row r="1" spans="1:2" x14ac:dyDescent="0.25">
      <c r="A1" s="137" t="s">
        <v>1064</v>
      </c>
    </row>
    <row r="2" spans="1:2" x14ac:dyDescent="0.25">
      <c r="A2" s="137" t="s">
        <v>1065</v>
      </c>
      <c r="B2" s="138">
        <v>0.52</v>
      </c>
    </row>
    <row r="7" spans="1:2" x14ac:dyDescent="0.25">
      <c r="A7" s="137" t="s">
        <v>1066</v>
      </c>
    </row>
    <row r="8" spans="1:2" x14ac:dyDescent="0.25">
      <c r="A8" s="107" t="s">
        <v>1067</v>
      </c>
      <c r="B8" s="107"/>
    </row>
    <row r="9" spans="1:2" x14ac:dyDescent="0.25">
      <c r="A9" s="108" t="s">
        <v>1068</v>
      </c>
      <c r="B9" s="109">
        <f>1-B10</f>
        <v>0.48</v>
      </c>
    </row>
    <row r="10" spans="1:2" x14ac:dyDescent="0.25">
      <c r="A10" s="108" t="s">
        <v>1069</v>
      </c>
      <c r="B10" s="109">
        <f>B2</f>
        <v>0.52</v>
      </c>
    </row>
    <row r="12" spans="1:2" x14ac:dyDescent="0.25">
      <c r="A12" s="107" t="s">
        <v>1070</v>
      </c>
      <c r="B12" s="107"/>
    </row>
    <row r="13" spans="1:2" x14ac:dyDescent="0.25">
      <c r="A13" s="139" t="s">
        <v>1060</v>
      </c>
      <c r="B13" s="139" t="s">
        <v>1061</v>
      </c>
    </row>
    <row r="14" spans="1:2" x14ac:dyDescent="0.25">
      <c r="A14" s="108">
        <v>0</v>
      </c>
      <c r="B14" s="108">
        <v>1</v>
      </c>
    </row>
    <row r="15" spans="1:2" x14ac:dyDescent="0.25">
      <c r="A15" s="108">
        <v>0.15602724513790037</v>
      </c>
      <c r="B15" s="108">
        <v>-0.98775275184363698</v>
      </c>
    </row>
  </sheetData>
  <dataValidations count="1">
    <dataValidation type="decimal" allowBlank="1" showInputMessage="1" showErrorMessage="1" sqref="B2" xr:uid="{957F5450-6E21-403D-8E49-F72F2957D6A3}">
      <formula1>0</formula1>
      <formula2>1</formula2>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dimension ref="A1:AH133"/>
  <sheetViews>
    <sheetView tabSelected="1" zoomScale="50" zoomScaleNormal="50" zoomScalePageLayoutView="80" workbookViewId="0">
      <pane ySplit="4" topLeftCell="A113" activePane="bottomLeft" state="frozen"/>
      <selection activeCell="M1" sqref="M1"/>
      <selection pane="bottomLeft" activeCell="A4" sqref="A4"/>
    </sheetView>
  </sheetViews>
  <sheetFormatPr baseColWidth="10" defaultColWidth="3.42578125" defaultRowHeight="15.75" x14ac:dyDescent="0.25"/>
  <cols>
    <col min="1" max="1" width="41.42578125" style="114" customWidth="1"/>
    <col min="2" max="2" width="32.28515625" style="114" customWidth="1"/>
    <col min="3" max="3" width="57.85546875" style="114" customWidth="1"/>
    <col min="4" max="4" width="23.7109375" style="114" customWidth="1"/>
    <col min="5" max="5" width="26.28515625" style="114" customWidth="1"/>
    <col min="6" max="6" width="32.5703125" style="114" customWidth="1"/>
    <col min="7" max="7" width="30.28515625" style="114" customWidth="1"/>
    <col min="8" max="8" width="22" style="114" customWidth="1"/>
    <col min="9" max="9" width="25.42578125" style="114" customWidth="1"/>
    <col min="10" max="10" width="27.85546875" style="114" customWidth="1"/>
    <col min="11" max="11" width="36.42578125" style="114" customWidth="1"/>
    <col min="12" max="12" width="28.85546875" style="114" customWidth="1"/>
    <col min="13" max="13" width="19" style="114" customWidth="1"/>
    <col min="14" max="15" width="23.28515625" style="114" customWidth="1"/>
    <col min="16" max="16" width="32.85546875" style="114" customWidth="1"/>
    <col min="17" max="17" width="16.5703125" style="114" customWidth="1"/>
    <col min="18" max="18" width="72.85546875" style="114" customWidth="1"/>
    <col min="19" max="19" width="74.5703125" style="114" customWidth="1"/>
    <col min="20" max="20" width="44.85546875" style="114" customWidth="1"/>
    <col min="21" max="21" width="65.42578125" style="114" customWidth="1"/>
    <col min="22" max="22" width="36.42578125" style="114" customWidth="1"/>
    <col min="23" max="23" width="40.140625" style="114" customWidth="1"/>
    <col min="24" max="26" width="34.28515625" style="114" customWidth="1"/>
    <col min="27" max="30" width="39.7109375" style="114" customWidth="1"/>
    <col min="31" max="34" width="21.42578125" style="114" customWidth="1"/>
    <col min="35" max="16237" width="10.85546875" style="114" customWidth="1"/>
    <col min="16238" max="16238" width="0.85546875" style="114" customWidth="1"/>
    <col min="16239" max="16239" width="2.42578125" style="114" customWidth="1"/>
    <col min="16240" max="16240" width="0.85546875" style="114" customWidth="1"/>
    <col min="16241" max="16241" width="2.42578125" style="114" customWidth="1"/>
    <col min="16242" max="16242" width="0.85546875" style="114" customWidth="1"/>
    <col min="16243" max="16251" width="2.42578125" style="114" customWidth="1"/>
    <col min="16252" max="16300" width="3.42578125" style="114" customWidth="1"/>
    <col min="16301" max="16384" width="3.42578125" style="114"/>
  </cols>
  <sheetData>
    <row r="1" spans="1:34" s="115" customFormat="1" ht="98.25" customHeight="1" x14ac:dyDescent="0.25">
      <c r="A1" s="94"/>
      <c r="J1" s="96"/>
      <c r="L1" s="95"/>
      <c r="M1" s="96"/>
      <c r="N1" s="96"/>
      <c r="O1" s="96"/>
      <c r="P1" s="96"/>
      <c r="Q1" s="96"/>
      <c r="R1" s="96"/>
      <c r="S1" s="96"/>
      <c r="T1" s="96"/>
      <c r="U1" s="96"/>
      <c r="V1" s="96"/>
      <c r="W1" s="96"/>
      <c r="X1" s="96"/>
      <c r="Y1" s="96"/>
      <c r="Z1" s="96"/>
    </row>
    <row r="2" spans="1:34" s="97" customFormat="1" ht="20.25" customHeight="1" x14ac:dyDescent="0.25">
      <c r="A2" s="81" t="s">
        <v>12</v>
      </c>
      <c r="B2" s="81"/>
      <c r="C2" s="81"/>
      <c r="D2" s="81"/>
      <c r="E2" s="81"/>
      <c r="F2" s="81"/>
      <c r="G2" s="81"/>
      <c r="H2" s="81"/>
      <c r="I2" s="81" t="s">
        <v>13</v>
      </c>
      <c r="J2" s="81"/>
      <c r="K2" s="81"/>
      <c r="L2" s="81"/>
      <c r="M2" s="161">
        <f>1/COUNTA(M5:M131)</f>
        <v>7.874015748031496E-3</v>
      </c>
      <c r="N2" s="325"/>
      <c r="O2" s="326"/>
      <c r="P2" s="326"/>
      <c r="Q2" s="326"/>
      <c r="R2" s="326"/>
      <c r="S2" s="326"/>
      <c r="T2" s="327"/>
      <c r="U2" s="325" t="s">
        <v>14</v>
      </c>
      <c r="V2" s="326"/>
      <c r="W2" s="327"/>
      <c r="AA2" s="308" t="s">
        <v>1522</v>
      </c>
      <c r="AB2" s="309"/>
      <c r="AC2" s="309"/>
      <c r="AD2" s="309"/>
      <c r="AE2" s="309"/>
      <c r="AF2" s="309"/>
      <c r="AG2" s="309"/>
      <c r="AH2" s="310"/>
    </row>
    <row r="3" spans="1:34" s="97" customFormat="1" x14ac:dyDescent="0.25">
      <c r="A3" s="314" t="s">
        <v>1083</v>
      </c>
      <c r="B3" s="315"/>
      <c r="C3" s="315"/>
      <c r="D3" s="315"/>
      <c r="E3" s="315"/>
      <c r="F3" s="315"/>
      <c r="G3" s="315"/>
      <c r="H3" s="315"/>
      <c r="I3" s="315"/>
      <c r="J3" s="316"/>
      <c r="K3" s="317" t="s">
        <v>1084</v>
      </c>
      <c r="L3" s="318"/>
      <c r="M3" s="322" t="s">
        <v>1085</v>
      </c>
      <c r="N3" s="323"/>
      <c r="O3" s="323"/>
      <c r="P3" s="323"/>
      <c r="Q3" s="323"/>
      <c r="R3" s="323"/>
      <c r="S3" s="323"/>
      <c r="T3" s="324"/>
      <c r="U3" s="328" t="s">
        <v>1086</v>
      </c>
      <c r="V3" s="329"/>
      <c r="W3" s="330"/>
      <c r="X3" s="319" t="s">
        <v>15</v>
      </c>
      <c r="Y3" s="320"/>
      <c r="Z3" s="321"/>
      <c r="AA3" s="311" t="s">
        <v>1103</v>
      </c>
      <c r="AB3" s="311"/>
      <c r="AC3" s="311"/>
      <c r="AD3" s="311"/>
      <c r="AE3" s="312" t="s">
        <v>1523</v>
      </c>
      <c r="AF3" s="313"/>
      <c r="AG3" s="313"/>
      <c r="AH3" s="313"/>
    </row>
    <row r="4" spans="1:34" s="98" customFormat="1" ht="63" x14ac:dyDescent="0.25">
      <c r="A4" s="82" t="s">
        <v>16</v>
      </c>
      <c r="B4" s="82" t="s">
        <v>17</v>
      </c>
      <c r="C4" s="82" t="s">
        <v>18</v>
      </c>
      <c r="D4" s="82" t="s">
        <v>19</v>
      </c>
      <c r="E4" s="82" t="s">
        <v>20</v>
      </c>
      <c r="F4" s="82" t="s">
        <v>21</v>
      </c>
      <c r="G4" s="82" t="s">
        <v>22</v>
      </c>
      <c r="H4" s="82" t="s">
        <v>23</v>
      </c>
      <c r="I4" s="82" t="s">
        <v>26</v>
      </c>
      <c r="J4" s="82" t="s">
        <v>42</v>
      </c>
      <c r="K4" s="160" t="s">
        <v>24</v>
      </c>
      <c r="L4" s="160" t="s">
        <v>25</v>
      </c>
      <c r="M4" s="82" t="s">
        <v>27</v>
      </c>
      <c r="N4" s="82" t="s">
        <v>40</v>
      </c>
      <c r="O4" s="82" t="s">
        <v>41</v>
      </c>
      <c r="P4" s="82" t="s">
        <v>28</v>
      </c>
      <c r="Q4" s="82" t="s">
        <v>30</v>
      </c>
      <c r="R4" s="82" t="s">
        <v>29</v>
      </c>
      <c r="S4" s="82" t="s">
        <v>32</v>
      </c>
      <c r="T4" s="82" t="s">
        <v>31</v>
      </c>
      <c r="U4" s="82" t="s">
        <v>33</v>
      </c>
      <c r="V4" s="82" t="s">
        <v>34</v>
      </c>
      <c r="W4" s="82" t="s">
        <v>35</v>
      </c>
      <c r="X4" s="82" t="s">
        <v>43</v>
      </c>
      <c r="Y4" s="82" t="s">
        <v>44</v>
      </c>
      <c r="Z4" s="82" t="s">
        <v>45</v>
      </c>
      <c r="AA4" s="82" t="s">
        <v>36</v>
      </c>
      <c r="AB4" s="82" t="s">
        <v>37</v>
      </c>
      <c r="AC4" s="82" t="s">
        <v>38</v>
      </c>
      <c r="AD4" s="82" t="s">
        <v>39</v>
      </c>
      <c r="AE4" s="275" t="s">
        <v>1524</v>
      </c>
      <c r="AF4" s="275" t="s">
        <v>1525</v>
      </c>
      <c r="AG4" s="275" t="s">
        <v>1526</v>
      </c>
      <c r="AH4" s="276" t="s">
        <v>1527</v>
      </c>
    </row>
    <row r="5" spans="1:34" s="129" customFormat="1" ht="63" x14ac:dyDescent="0.25">
      <c r="A5" s="112" t="s">
        <v>46</v>
      </c>
      <c r="B5" s="112" t="s">
        <v>47</v>
      </c>
      <c r="C5" s="112" t="s">
        <v>48</v>
      </c>
      <c r="D5" s="112" t="s">
        <v>49</v>
      </c>
      <c r="E5" s="112" t="s">
        <v>50</v>
      </c>
      <c r="F5" s="112" t="s">
        <v>51</v>
      </c>
      <c r="G5" s="112" t="s">
        <v>52</v>
      </c>
      <c r="H5" s="112" t="s">
        <v>53</v>
      </c>
      <c r="I5" s="112" t="s">
        <v>56</v>
      </c>
      <c r="J5" s="112" t="s">
        <v>63</v>
      </c>
      <c r="K5" s="113" t="s">
        <v>54</v>
      </c>
      <c r="L5" s="83" t="s">
        <v>55</v>
      </c>
      <c r="M5" s="112">
        <v>1</v>
      </c>
      <c r="N5" s="84" t="s">
        <v>62</v>
      </c>
      <c r="O5" s="84" t="s">
        <v>62</v>
      </c>
      <c r="P5" s="112" t="s">
        <v>57</v>
      </c>
      <c r="Q5" s="112">
        <v>2</v>
      </c>
      <c r="R5" s="112" t="s">
        <v>58</v>
      </c>
      <c r="S5" s="112" t="s">
        <v>59</v>
      </c>
      <c r="T5" s="124">
        <v>0</v>
      </c>
      <c r="U5" s="112" t="s">
        <v>60</v>
      </c>
      <c r="V5" s="116">
        <v>43832</v>
      </c>
      <c r="W5" s="116">
        <v>44177</v>
      </c>
      <c r="X5" s="223">
        <v>0</v>
      </c>
      <c r="Y5" s="223">
        <v>84153013</v>
      </c>
      <c r="Z5" s="224">
        <f>X5+Y5</f>
        <v>84153013</v>
      </c>
      <c r="AA5" s="277"/>
      <c r="AB5" s="112" t="s">
        <v>1528</v>
      </c>
      <c r="AC5" s="277"/>
      <c r="AD5" s="112" t="s">
        <v>1528</v>
      </c>
      <c r="AE5" s="278"/>
      <c r="AF5" s="279">
        <v>1</v>
      </c>
      <c r="AG5" s="280"/>
      <c r="AH5" s="281">
        <v>1</v>
      </c>
    </row>
    <row r="6" spans="1:34" s="129" customFormat="1" ht="110.25" x14ac:dyDescent="0.25">
      <c r="A6" s="112" t="s">
        <v>74</v>
      </c>
      <c r="B6" s="112" t="s">
        <v>75</v>
      </c>
      <c r="C6" s="112" t="s">
        <v>48</v>
      </c>
      <c r="D6" s="112" t="s">
        <v>68</v>
      </c>
      <c r="E6" s="112" t="s">
        <v>69</v>
      </c>
      <c r="F6" s="112" t="s">
        <v>70</v>
      </c>
      <c r="G6" s="112" t="s">
        <v>53</v>
      </c>
      <c r="H6" s="112" t="s">
        <v>53</v>
      </c>
      <c r="I6" s="112" t="s">
        <v>71</v>
      </c>
      <c r="J6" s="112" t="s">
        <v>72</v>
      </c>
      <c r="K6" s="113" t="s">
        <v>53</v>
      </c>
      <c r="L6" s="113" t="s">
        <v>53</v>
      </c>
      <c r="M6" s="112">
        <v>3</v>
      </c>
      <c r="N6" s="112" t="s">
        <v>62</v>
      </c>
      <c r="O6" s="112" t="s">
        <v>62</v>
      </c>
      <c r="P6" s="112" t="s">
        <v>76</v>
      </c>
      <c r="Q6" s="112">
        <v>1</v>
      </c>
      <c r="R6" s="112" t="s">
        <v>77</v>
      </c>
      <c r="S6" s="84" t="s">
        <v>79</v>
      </c>
      <c r="T6" s="112" t="s">
        <v>78</v>
      </c>
      <c r="U6" s="84" t="s">
        <v>80</v>
      </c>
      <c r="V6" s="116">
        <v>43831</v>
      </c>
      <c r="W6" s="116" t="s">
        <v>81</v>
      </c>
      <c r="X6" s="223">
        <v>57680000</v>
      </c>
      <c r="Y6" s="223">
        <v>0</v>
      </c>
      <c r="Z6" s="224">
        <f>X6</f>
        <v>57680000</v>
      </c>
      <c r="AA6" s="112" t="s">
        <v>1529</v>
      </c>
      <c r="AB6" s="112" t="s">
        <v>1530</v>
      </c>
      <c r="AC6" s="112" t="s">
        <v>1531</v>
      </c>
      <c r="AD6" s="112"/>
      <c r="AE6" s="282">
        <v>1</v>
      </c>
      <c r="AF6" s="283">
        <v>1</v>
      </c>
      <c r="AG6" s="284">
        <v>2</v>
      </c>
      <c r="AH6" s="285"/>
    </row>
    <row r="7" spans="1:34" s="129" customFormat="1" ht="63" x14ac:dyDescent="0.25">
      <c r="A7" s="112" t="s">
        <v>46</v>
      </c>
      <c r="B7" s="117" t="str">
        <f t="array" aca="1" ref="B7" ca="1">INDIRECT(A7)</f>
        <v>GESTIÓN DEL CONOCIMIENTO Y LA INNOVACIÓN</v>
      </c>
      <c r="C7" s="112" t="s">
        <v>67</v>
      </c>
      <c r="D7" s="112" t="s">
        <v>68</v>
      </c>
      <c r="E7" s="112" t="s">
        <v>69</v>
      </c>
      <c r="F7" s="112" t="s">
        <v>70</v>
      </c>
      <c r="G7" s="112" t="s">
        <v>53</v>
      </c>
      <c r="H7" s="112" t="s">
        <v>82</v>
      </c>
      <c r="I7" s="112" t="s">
        <v>71</v>
      </c>
      <c r="J7" s="112" t="s">
        <v>72</v>
      </c>
      <c r="K7" s="113" t="s">
        <v>53</v>
      </c>
      <c r="L7" s="113" t="s">
        <v>53</v>
      </c>
      <c r="M7" s="112">
        <v>4</v>
      </c>
      <c r="N7" s="112" t="s">
        <v>62</v>
      </c>
      <c r="O7" s="112" t="s">
        <v>62</v>
      </c>
      <c r="P7" s="112" t="s">
        <v>83</v>
      </c>
      <c r="Q7" s="112">
        <v>2</v>
      </c>
      <c r="R7" s="112" t="s">
        <v>84</v>
      </c>
      <c r="S7" s="112" t="s">
        <v>85</v>
      </c>
      <c r="T7" s="112" t="s">
        <v>78</v>
      </c>
      <c r="U7" s="112" t="s">
        <v>86</v>
      </c>
      <c r="V7" s="116">
        <v>43831</v>
      </c>
      <c r="W7" s="116">
        <v>44196</v>
      </c>
      <c r="X7" s="223" t="s">
        <v>1232</v>
      </c>
      <c r="Y7" s="223">
        <v>0</v>
      </c>
      <c r="Z7" s="224" t="s">
        <v>1233</v>
      </c>
      <c r="AA7" s="112"/>
      <c r="AB7" s="112" t="s">
        <v>1532</v>
      </c>
      <c r="AC7" s="112"/>
      <c r="AD7" s="112" t="s">
        <v>1533</v>
      </c>
      <c r="AE7" s="282"/>
      <c r="AF7" s="283">
        <v>1</v>
      </c>
      <c r="AG7" s="284"/>
      <c r="AH7" s="285">
        <v>1</v>
      </c>
    </row>
    <row r="8" spans="1:34" s="129" customFormat="1" ht="126" x14ac:dyDescent="0.25">
      <c r="A8" s="112" t="s">
        <v>65</v>
      </c>
      <c r="B8" s="112" t="s">
        <v>87</v>
      </c>
      <c r="C8" s="112" t="s">
        <v>48</v>
      </c>
      <c r="D8" s="112" t="s">
        <v>68</v>
      </c>
      <c r="E8" s="112" t="s">
        <v>69</v>
      </c>
      <c r="F8" s="112" t="s">
        <v>70</v>
      </c>
      <c r="G8" s="112" t="s">
        <v>53</v>
      </c>
      <c r="H8" s="112" t="s">
        <v>53</v>
      </c>
      <c r="I8" s="112" t="s">
        <v>71</v>
      </c>
      <c r="J8" s="112" t="s">
        <v>72</v>
      </c>
      <c r="K8" s="113" t="s">
        <v>53</v>
      </c>
      <c r="L8" s="113" t="s">
        <v>53</v>
      </c>
      <c r="M8" s="112">
        <v>5</v>
      </c>
      <c r="N8" s="112" t="s">
        <v>62</v>
      </c>
      <c r="O8" s="112" t="s">
        <v>62</v>
      </c>
      <c r="P8" s="112" t="s">
        <v>88</v>
      </c>
      <c r="Q8" s="112">
        <v>5</v>
      </c>
      <c r="R8" s="112" t="s">
        <v>89</v>
      </c>
      <c r="S8" s="112" t="s">
        <v>90</v>
      </c>
      <c r="T8" s="124">
        <v>3</v>
      </c>
      <c r="U8" s="112" t="s">
        <v>91</v>
      </c>
      <c r="V8" s="116">
        <v>43831</v>
      </c>
      <c r="W8" s="116">
        <v>44180</v>
      </c>
      <c r="X8" s="223" t="s">
        <v>1232</v>
      </c>
      <c r="Y8" s="223">
        <v>0</v>
      </c>
      <c r="Z8" s="224" t="s">
        <v>1233</v>
      </c>
      <c r="AA8" s="112" t="s">
        <v>1534</v>
      </c>
      <c r="AB8" s="112" t="s">
        <v>1180</v>
      </c>
      <c r="AC8" s="112" t="s">
        <v>1179</v>
      </c>
      <c r="AD8" s="112" t="s">
        <v>1130</v>
      </c>
      <c r="AE8" s="282">
        <v>2</v>
      </c>
      <c r="AF8" s="283">
        <v>2</v>
      </c>
      <c r="AG8" s="284">
        <v>1</v>
      </c>
      <c r="AH8" s="285">
        <v>2</v>
      </c>
    </row>
    <row r="9" spans="1:34" s="129" customFormat="1" ht="94.5" x14ac:dyDescent="0.25">
      <c r="A9" s="112" t="s">
        <v>46</v>
      </c>
      <c r="B9" s="117" t="str">
        <f t="array" aca="1" ref="B9" ca="1">INDIRECT(A9)</f>
        <v>GESTIÓN DEL CONOCIMIENTO Y LA INNOVACIÓN</v>
      </c>
      <c r="C9" s="112" t="s">
        <v>93</v>
      </c>
      <c r="D9" s="112" t="s">
        <v>68</v>
      </c>
      <c r="E9" s="112" t="s">
        <v>69</v>
      </c>
      <c r="F9" s="112" t="s">
        <v>70</v>
      </c>
      <c r="G9" s="112" t="s">
        <v>51</v>
      </c>
      <c r="H9" s="112" t="s">
        <v>53</v>
      </c>
      <c r="I9" s="112" t="s">
        <v>71</v>
      </c>
      <c r="J9" s="112" t="s">
        <v>72</v>
      </c>
      <c r="K9" s="113" t="s">
        <v>94</v>
      </c>
      <c r="L9" s="113" t="s">
        <v>95</v>
      </c>
      <c r="M9" s="112">
        <v>6</v>
      </c>
      <c r="N9" s="112" t="s">
        <v>62</v>
      </c>
      <c r="O9" s="112" t="s">
        <v>62</v>
      </c>
      <c r="P9" s="112" t="s">
        <v>96</v>
      </c>
      <c r="Q9" s="112">
        <v>1</v>
      </c>
      <c r="R9" s="112" t="s">
        <v>97</v>
      </c>
      <c r="S9" s="112" t="s">
        <v>98</v>
      </c>
      <c r="T9" s="124">
        <v>2</v>
      </c>
      <c r="U9" s="112" t="s">
        <v>99</v>
      </c>
      <c r="V9" s="116">
        <v>43831</v>
      </c>
      <c r="W9" s="116">
        <v>43921</v>
      </c>
      <c r="X9" s="223" t="s">
        <v>1232</v>
      </c>
      <c r="Y9" s="223">
        <v>0</v>
      </c>
      <c r="Z9" s="224" t="s">
        <v>1233</v>
      </c>
      <c r="AA9" s="112" t="s">
        <v>100</v>
      </c>
      <c r="AB9" s="112"/>
      <c r="AC9" s="112"/>
      <c r="AD9" s="112"/>
      <c r="AE9" s="282">
        <v>1</v>
      </c>
      <c r="AF9" s="283"/>
      <c r="AG9" s="284"/>
      <c r="AH9" s="285"/>
    </row>
    <row r="10" spans="1:34" s="129" customFormat="1" ht="173.25" x14ac:dyDescent="0.25">
      <c r="A10" s="112" t="s">
        <v>65</v>
      </c>
      <c r="B10" s="117" t="s">
        <v>66</v>
      </c>
      <c r="C10" s="112" t="s">
        <v>101</v>
      </c>
      <c r="D10" s="112" t="s">
        <v>49</v>
      </c>
      <c r="E10" s="112" t="s">
        <v>103</v>
      </c>
      <c r="F10" s="112" t="s">
        <v>70</v>
      </c>
      <c r="G10" s="112" t="s">
        <v>53</v>
      </c>
      <c r="H10" s="112" t="s">
        <v>53</v>
      </c>
      <c r="I10" s="112" t="s">
        <v>56</v>
      </c>
      <c r="J10" s="112" t="s">
        <v>109</v>
      </c>
      <c r="K10" s="113" t="s">
        <v>53</v>
      </c>
      <c r="L10" s="113" t="s">
        <v>53</v>
      </c>
      <c r="M10" s="112">
        <v>8</v>
      </c>
      <c r="N10" s="112" t="s">
        <v>62</v>
      </c>
      <c r="O10" s="112" t="s">
        <v>108</v>
      </c>
      <c r="P10" s="112" t="s">
        <v>104</v>
      </c>
      <c r="Q10" s="112">
        <v>14</v>
      </c>
      <c r="R10" s="112" t="s">
        <v>105</v>
      </c>
      <c r="S10" s="112" t="s">
        <v>106</v>
      </c>
      <c r="T10" s="112" t="s">
        <v>53</v>
      </c>
      <c r="U10" s="112" t="s">
        <v>107</v>
      </c>
      <c r="V10" s="116">
        <v>43845</v>
      </c>
      <c r="W10" s="116">
        <v>44180</v>
      </c>
      <c r="X10" s="223">
        <v>340234894</v>
      </c>
      <c r="Y10" s="223">
        <v>0</v>
      </c>
      <c r="Z10" s="224" t="e">
        <f>X10+Y10+#REF!</f>
        <v>#REF!</v>
      </c>
      <c r="AA10" s="84" t="s">
        <v>1535</v>
      </c>
      <c r="AB10" s="84" t="s">
        <v>1536</v>
      </c>
      <c r="AC10" s="84" t="s">
        <v>1536</v>
      </c>
      <c r="AD10" s="84" t="s">
        <v>1536</v>
      </c>
      <c r="AE10" s="282">
        <v>29</v>
      </c>
      <c r="AF10" s="283">
        <v>28</v>
      </c>
      <c r="AG10" s="284">
        <v>28</v>
      </c>
      <c r="AH10" s="285">
        <v>28</v>
      </c>
    </row>
    <row r="11" spans="1:34" s="129" customFormat="1" ht="110.25" x14ac:dyDescent="0.25">
      <c r="A11" s="112" t="s">
        <v>65</v>
      </c>
      <c r="B11" s="117" t="s">
        <v>66</v>
      </c>
      <c r="C11" s="112" t="s">
        <v>101</v>
      </c>
      <c r="D11" s="112" t="s">
        <v>49</v>
      </c>
      <c r="E11" s="112" t="s">
        <v>103</v>
      </c>
      <c r="F11" s="112" t="s">
        <v>70</v>
      </c>
      <c r="G11" s="112" t="s">
        <v>53</v>
      </c>
      <c r="H11" s="112" t="s">
        <v>53</v>
      </c>
      <c r="I11" s="112" t="s">
        <v>56</v>
      </c>
      <c r="J11" s="112" t="s">
        <v>109</v>
      </c>
      <c r="K11" s="113" t="s">
        <v>53</v>
      </c>
      <c r="L11" s="113" t="s">
        <v>53</v>
      </c>
      <c r="M11" s="112">
        <v>9</v>
      </c>
      <c r="N11" s="112" t="s">
        <v>62</v>
      </c>
      <c r="O11" s="112" t="s">
        <v>108</v>
      </c>
      <c r="P11" s="112" t="s">
        <v>110</v>
      </c>
      <c r="Q11" s="112">
        <v>12</v>
      </c>
      <c r="R11" s="112" t="s">
        <v>111</v>
      </c>
      <c r="S11" s="112" t="s">
        <v>112</v>
      </c>
      <c r="T11" s="112" t="s">
        <v>53</v>
      </c>
      <c r="U11" s="112" t="s">
        <v>113</v>
      </c>
      <c r="V11" s="116">
        <v>43845</v>
      </c>
      <c r="W11" s="116">
        <v>44180</v>
      </c>
      <c r="X11" s="223" t="s">
        <v>1234</v>
      </c>
      <c r="Y11" s="223">
        <v>0</v>
      </c>
      <c r="Z11" s="224" t="s">
        <v>1235</v>
      </c>
      <c r="AA11" s="112" t="s">
        <v>114</v>
      </c>
      <c r="AB11" s="112" t="s">
        <v>115</v>
      </c>
      <c r="AC11" s="112" t="s">
        <v>114</v>
      </c>
      <c r="AD11" s="112" t="s">
        <v>114</v>
      </c>
      <c r="AE11" s="282">
        <v>2</v>
      </c>
      <c r="AF11" s="283">
        <v>4</v>
      </c>
      <c r="AG11" s="284">
        <v>2</v>
      </c>
      <c r="AH11" s="285">
        <v>2</v>
      </c>
    </row>
    <row r="12" spans="1:34" s="129" customFormat="1" ht="94.5" x14ac:dyDescent="0.25">
      <c r="A12" s="112" t="s">
        <v>65</v>
      </c>
      <c r="B12" s="117" t="s">
        <v>66</v>
      </c>
      <c r="C12" s="112" t="s">
        <v>101</v>
      </c>
      <c r="D12" s="112" t="s">
        <v>49</v>
      </c>
      <c r="E12" s="112" t="s">
        <v>103</v>
      </c>
      <c r="F12" s="112" t="s">
        <v>70</v>
      </c>
      <c r="G12" s="112" t="s">
        <v>53</v>
      </c>
      <c r="H12" s="112" t="s">
        <v>53</v>
      </c>
      <c r="I12" s="112" t="s">
        <v>56</v>
      </c>
      <c r="J12" s="112" t="s">
        <v>109</v>
      </c>
      <c r="K12" s="113" t="s">
        <v>53</v>
      </c>
      <c r="L12" s="113" t="s">
        <v>53</v>
      </c>
      <c r="M12" s="112">
        <v>10</v>
      </c>
      <c r="N12" s="112" t="s">
        <v>62</v>
      </c>
      <c r="O12" s="112" t="s">
        <v>108</v>
      </c>
      <c r="P12" s="112" t="s">
        <v>116</v>
      </c>
      <c r="Q12" s="112">
        <v>65</v>
      </c>
      <c r="R12" s="112" t="s">
        <v>117</v>
      </c>
      <c r="S12" s="112" t="s">
        <v>118</v>
      </c>
      <c r="T12" s="124">
        <v>60</v>
      </c>
      <c r="U12" s="112" t="s">
        <v>119</v>
      </c>
      <c r="V12" s="116">
        <v>43845</v>
      </c>
      <c r="W12" s="116">
        <v>44180</v>
      </c>
      <c r="X12" s="223" t="s">
        <v>1234</v>
      </c>
      <c r="Y12" s="223">
        <v>0</v>
      </c>
      <c r="Z12" s="224" t="s">
        <v>1235</v>
      </c>
      <c r="AA12" s="84" t="s">
        <v>1537</v>
      </c>
      <c r="AB12" s="84" t="s">
        <v>1537</v>
      </c>
      <c r="AC12" s="84" t="s">
        <v>1537</v>
      </c>
      <c r="AD12" s="84" t="s">
        <v>1537</v>
      </c>
      <c r="AE12" s="282">
        <v>20</v>
      </c>
      <c r="AF12" s="283">
        <v>20</v>
      </c>
      <c r="AG12" s="284">
        <v>20</v>
      </c>
      <c r="AH12" s="285">
        <v>20</v>
      </c>
    </row>
    <row r="13" spans="1:34" s="129" customFormat="1" ht="94.5" x14ac:dyDescent="0.25">
      <c r="A13" s="112" t="s">
        <v>65</v>
      </c>
      <c r="B13" s="117" t="s">
        <v>66</v>
      </c>
      <c r="C13" s="112" t="s">
        <v>101</v>
      </c>
      <c r="D13" s="112" t="s">
        <v>49</v>
      </c>
      <c r="E13" s="112" t="s">
        <v>103</v>
      </c>
      <c r="F13" s="112" t="s">
        <v>70</v>
      </c>
      <c r="G13" s="112" t="s">
        <v>53</v>
      </c>
      <c r="H13" s="112" t="s">
        <v>53</v>
      </c>
      <c r="I13" s="112" t="s">
        <v>56</v>
      </c>
      <c r="J13" s="112" t="s">
        <v>109</v>
      </c>
      <c r="K13" s="113" t="s">
        <v>53</v>
      </c>
      <c r="L13" s="113" t="s">
        <v>53</v>
      </c>
      <c r="M13" s="112">
        <v>11</v>
      </c>
      <c r="N13" s="112" t="s">
        <v>62</v>
      </c>
      <c r="O13" s="112" t="s">
        <v>108</v>
      </c>
      <c r="P13" s="112" t="s">
        <v>121</v>
      </c>
      <c r="Q13" s="112">
        <v>1</v>
      </c>
      <c r="R13" s="112" t="s">
        <v>122</v>
      </c>
      <c r="S13" s="112" t="s">
        <v>123</v>
      </c>
      <c r="T13" s="112" t="s">
        <v>53</v>
      </c>
      <c r="U13" s="112" t="s">
        <v>124</v>
      </c>
      <c r="V13" s="116">
        <v>43845</v>
      </c>
      <c r="W13" s="116">
        <v>43921</v>
      </c>
      <c r="X13" s="223" t="s">
        <v>1234</v>
      </c>
      <c r="Y13" s="223">
        <v>0</v>
      </c>
      <c r="Z13" s="224" t="s">
        <v>1235</v>
      </c>
      <c r="AA13" s="112" t="s">
        <v>699</v>
      </c>
      <c r="AB13" s="112"/>
      <c r="AC13" s="112"/>
      <c r="AD13" s="112"/>
      <c r="AE13" s="282">
        <v>1</v>
      </c>
      <c r="AF13" s="283"/>
      <c r="AG13" s="284"/>
      <c r="AH13" s="285"/>
    </row>
    <row r="14" spans="1:34" s="129" customFormat="1" ht="78.75" x14ac:dyDescent="0.25">
      <c r="A14" s="112" t="s">
        <v>65</v>
      </c>
      <c r="B14" s="117" t="s">
        <v>66</v>
      </c>
      <c r="C14" s="112" t="s">
        <v>125</v>
      </c>
      <c r="D14" s="112" t="s">
        <v>49</v>
      </c>
      <c r="E14" s="112" t="s">
        <v>103</v>
      </c>
      <c r="F14" s="112" t="s">
        <v>70</v>
      </c>
      <c r="G14" s="112" t="s">
        <v>53</v>
      </c>
      <c r="H14" s="112" t="s">
        <v>53</v>
      </c>
      <c r="I14" s="112" t="s">
        <v>56</v>
      </c>
      <c r="J14" s="112" t="s">
        <v>109</v>
      </c>
      <c r="K14" s="113" t="s">
        <v>53</v>
      </c>
      <c r="L14" s="113" t="s">
        <v>53</v>
      </c>
      <c r="M14" s="112">
        <v>12</v>
      </c>
      <c r="N14" s="112" t="s">
        <v>62</v>
      </c>
      <c r="O14" s="112" t="s">
        <v>108</v>
      </c>
      <c r="P14" s="112" t="s">
        <v>126</v>
      </c>
      <c r="Q14" s="112">
        <v>2</v>
      </c>
      <c r="R14" s="112" t="s">
        <v>127</v>
      </c>
      <c r="S14" s="112" t="s">
        <v>128</v>
      </c>
      <c r="T14" s="124">
        <v>2</v>
      </c>
      <c r="U14" s="112" t="s">
        <v>129</v>
      </c>
      <c r="V14" s="116">
        <v>43845</v>
      </c>
      <c r="W14" s="116">
        <v>44180</v>
      </c>
      <c r="X14" s="223" t="s">
        <v>1234</v>
      </c>
      <c r="Y14" s="223">
        <v>0</v>
      </c>
      <c r="Z14" s="224" t="s">
        <v>1235</v>
      </c>
      <c r="AA14" s="112" t="s">
        <v>130</v>
      </c>
      <c r="AB14" s="112"/>
      <c r="AC14" s="112"/>
      <c r="AD14" s="112" t="s">
        <v>130</v>
      </c>
      <c r="AE14" s="282">
        <v>1</v>
      </c>
      <c r="AF14" s="283"/>
      <c r="AG14" s="284"/>
      <c r="AH14" s="285">
        <v>1</v>
      </c>
    </row>
    <row r="15" spans="1:34" s="129" customFormat="1" ht="94.5" x14ac:dyDescent="0.25">
      <c r="A15" s="112" t="s">
        <v>65</v>
      </c>
      <c r="B15" s="117" t="s">
        <v>66</v>
      </c>
      <c r="C15" s="112" t="s">
        <v>101</v>
      </c>
      <c r="D15" s="112" t="s">
        <v>49</v>
      </c>
      <c r="E15" s="112" t="s">
        <v>103</v>
      </c>
      <c r="F15" s="112" t="s">
        <v>70</v>
      </c>
      <c r="G15" s="112" t="s">
        <v>53</v>
      </c>
      <c r="H15" s="112" t="s">
        <v>53</v>
      </c>
      <c r="I15" s="112" t="s">
        <v>56</v>
      </c>
      <c r="J15" s="112" t="s">
        <v>109</v>
      </c>
      <c r="K15" s="113" t="s">
        <v>53</v>
      </c>
      <c r="L15" s="113" t="s">
        <v>53</v>
      </c>
      <c r="M15" s="112">
        <v>13</v>
      </c>
      <c r="N15" s="112" t="s">
        <v>62</v>
      </c>
      <c r="O15" s="112" t="s">
        <v>62</v>
      </c>
      <c r="P15" s="112" t="s">
        <v>131</v>
      </c>
      <c r="Q15" s="112">
        <v>60</v>
      </c>
      <c r="R15" s="112" t="s">
        <v>132</v>
      </c>
      <c r="S15" s="112" t="s">
        <v>133</v>
      </c>
      <c r="T15" s="112" t="s">
        <v>53</v>
      </c>
      <c r="U15" s="112" t="s">
        <v>134</v>
      </c>
      <c r="V15" s="116">
        <v>43845</v>
      </c>
      <c r="W15" s="116">
        <v>44180</v>
      </c>
      <c r="X15" s="223" t="s">
        <v>1234</v>
      </c>
      <c r="Y15" s="223">
        <v>0</v>
      </c>
      <c r="Z15" s="224" t="s">
        <v>1235</v>
      </c>
      <c r="AA15" s="84" t="s">
        <v>1538</v>
      </c>
      <c r="AB15" s="84" t="s">
        <v>1538</v>
      </c>
      <c r="AC15" s="84" t="s">
        <v>1538</v>
      </c>
      <c r="AD15" s="84" t="s">
        <v>1538</v>
      </c>
      <c r="AE15" s="282">
        <v>20</v>
      </c>
      <c r="AF15" s="283">
        <v>20</v>
      </c>
      <c r="AG15" s="284">
        <v>20</v>
      </c>
      <c r="AH15" s="285">
        <v>20</v>
      </c>
    </row>
    <row r="16" spans="1:34" s="129" customFormat="1" ht="157.5" x14ac:dyDescent="0.25">
      <c r="A16" s="112" t="s">
        <v>65</v>
      </c>
      <c r="B16" s="117" t="s">
        <v>66</v>
      </c>
      <c r="C16" s="112" t="s">
        <v>101</v>
      </c>
      <c r="D16" s="112" t="s">
        <v>49</v>
      </c>
      <c r="E16" s="112" t="s">
        <v>103</v>
      </c>
      <c r="F16" s="112" t="s">
        <v>51</v>
      </c>
      <c r="G16" s="112" t="s">
        <v>53</v>
      </c>
      <c r="H16" s="112" t="s">
        <v>53</v>
      </c>
      <c r="I16" s="112" t="s">
        <v>56</v>
      </c>
      <c r="J16" s="112" t="s">
        <v>109</v>
      </c>
      <c r="K16" s="113" t="s">
        <v>94</v>
      </c>
      <c r="L16" s="113" t="s">
        <v>95</v>
      </c>
      <c r="M16" s="112">
        <v>14</v>
      </c>
      <c r="N16" s="112" t="s">
        <v>62</v>
      </c>
      <c r="O16" s="112" t="s">
        <v>62</v>
      </c>
      <c r="P16" s="112" t="s">
        <v>131</v>
      </c>
      <c r="Q16" s="112">
        <v>4</v>
      </c>
      <c r="R16" s="112" t="s">
        <v>136</v>
      </c>
      <c r="S16" s="113" t="s">
        <v>138</v>
      </c>
      <c r="T16" s="112" t="s">
        <v>137</v>
      </c>
      <c r="U16" s="113" t="s">
        <v>139</v>
      </c>
      <c r="V16" s="116">
        <v>43862</v>
      </c>
      <c r="W16" s="116">
        <v>44196</v>
      </c>
      <c r="X16" s="223" t="s">
        <v>1234</v>
      </c>
      <c r="Y16" s="223">
        <v>0</v>
      </c>
      <c r="Z16" s="224" t="s">
        <v>1235</v>
      </c>
      <c r="AA16" s="84" t="s">
        <v>703</v>
      </c>
      <c r="AB16" s="84" t="s">
        <v>703</v>
      </c>
      <c r="AC16" s="84" t="s">
        <v>703</v>
      </c>
      <c r="AD16" s="84" t="s">
        <v>703</v>
      </c>
      <c r="AE16" s="282">
        <v>1</v>
      </c>
      <c r="AF16" s="283">
        <v>1</v>
      </c>
      <c r="AG16" s="284">
        <v>1</v>
      </c>
      <c r="AH16" s="285">
        <v>1</v>
      </c>
    </row>
    <row r="17" spans="1:34" s="129" customFormat="1" ht="173.25" x14ac:dyDescent="0.25">
      <c r="A17" s="112" t="s">
        <v>65</v>
      </c>
      <c r="B17" s="117" t="s">
        <v>66</v>
      </c>
      <c r="C17" s="112" t="s">
        <v>101</v>
      </c>
      <c r="D17" s="112" t="s">
        <v>49</v>
      </c>
      <c r="E17" s="112" t="s">
        <v>103</v>
      </c>
      <c r="F17" s="112" t="s">
        <v>51</v>
      </c>
      <c r="G17" s="112" t="s">
        <v>53</v>
      </c>
      <c r="H17" s="112" t="s">
        <v>53</v>
      </c>
      <c r="I17" s="112" t="s">
        <v>56</v>
      </c>
      <c r="J17" s="112" t="s">
        <v>109</v>
      </c>
      <c r="K17" s="113" t="s">
        <v>94</v>
      </c>
      <c r="L17" s="83" t="s">
        <v>140</v>
      </c>
      <c r="M17" s="112">
        <v>15</v>
      </c>
      <c r="N17" s="112" t="s">
        <v>62</v>
      </c>
      <c r="O17" s="112" t="s">
        <v>62</v>
      </c>
      <c r="P17" s="112" t="s">
        <v>131</v>
      </c>
      <c r="Q17" s="112">
        <v>1</v>
      </c>
      <c r="R17" s="112" t="s">
        <v>141</v>
      </c>
      <c r="S17" s="113" t="s">
        <v>143</v>
      </c>
      <c r="T17" s="112" t="s">
        <v>142</v>
      </c>
      <c r="U17" s="113" t="s">
        <v>144</v>
      </c>
      <c r="V17" s="116">
        <v>43862</v>
      </c>
      <c r="W17" s="116">
        <v>44104</v>
      </c>
      <c r="X17" s="223" t="s">
        <v>1234</v>
      </c>
      <c r="Y17" s="223">
        <v>0</v>
      </c>
      <c r="Z17" s="224" t="s">
        <v>1235</v>
      </c>
      <c r="AA17" s="112"/>
      <c r="AB17" s="112"/>
      <c r="AC17" s="112" t="s">
        <v>706</v>
      </c>
      <c r="AD17" s="112"/>
      <c r="AE17" s="282"/>
      <c r="AF17" s="283"/>
      <c r="AG17" s="284">
        <v>1</v>
      </c>
      <c r="AH17" s="285"/>
    </row>
    <row r="18" spans="1:34" s="129" customFormat="1" ht="94.5" x14ac:dyDescent="0.25">
      <c r="A18" s="112" t="s">
        <v>152</v>
      </c>
      <c r="B18" s="117" t="s">
        <v>47</v>
      </c>
      <c r="C18" s="112" t="s">
        <v>48</v>
      </c>
      <c r="D18" s="112" t="s">
        <v>153</v>
      </c>
      <c r="E18" s="112" t="s">
        <v>791</v>
      </c>
      <c r="F18" s="112" t="s">
        <v>51</v>
      </c>
      <c r="G18" s="112" t="s">
        <v>53</v>
      </c>
      <c r="H18" s="112" t="s">
        <v>53</v>
      </c>
      <c r="I18" s="112" t="s">
        <v>56</v>
      </c>
      <c r="J18" s="113" t="s">
        <v>159</v>
      </c>
      <c r="K18" s="113" t="s">
        <v>147</v>
      </c>
      <c r="L18" s="83" t="s">
        <v>155</v>
      </c>
      <c r="M18" s="112">
        <v>17</v>
      </c>
      <c r="N18" s="112" t="s">
        <v>62</v>
      </c>
      <c r="O18" s="112" t="s">
        <v>62</v>
      </c>
      <c r="P18" s="112" t="s">
        <v>149</v>
      </c>
      <c r="Q18" s="112">
        <v>3</v>
      </c>
      <c r="R18" s="112" t="s">
        <v>156</v>
      </c>
      <c r="S18" s="113" t="s">
        <v>157</v>
      </c>
      <c r="T18" s="112" t="s">
        <v>53</v>
      </c>
      <c r="U18" s="113" t="s">
        <v>158</v>
      </c>
      <c r="V18" s="116">
        <v>43846</v>
      </c>
      <c r="W18" s="116">
        <v>44088</v>
      </c>
      <c r="X18" s="223">
        <v>0</v>
      </c>
      <c r="Y18" s="223">
        <v>0</v>
      </c>
      <c r="Z18" s="224">
        <f>X18+Y18</f>
        <v>0</v>
      </c>
      <c r="AA18" s="112" t="s">
        <v>1539</v>
      </c>
      <c r="AB18" s="112" t="s">
        <v>1540</v>
      </c>
      <c r="AC18" s="112" t="s">
        <v>1540</v>
      </c>
      <c r="AD18" s="112"/>
      <c r="AE18" s="282">
        <v>1</v>
      </c>
      <c r="AF18" s="283">
        <v>1</v>
      </c>
      <c r="AG18" s="284">
        <v>1</v>
      </c>
      <c r="AH18" s="285"/>
    </row>
    <row r="19" spans="1:34" s="129" customFormat="1" ht="236.25" x14ac:dyDescent="0.25">
      <c r="A19" s="112" t="s">
        <v>160</v>
      </c>
      <c r="B19" s="117" t="s">
        <v>161</v>
      </c>
      <c r="C19" s="112" t="s">
        <v>48</v>
      </c>
      <c r="D19" s="112" t="s">
        <v>49</v>
      </c>
      <c r="E19" s="112" t="s">
        <v>162</v>
      </c>
      <c r="F19" s="112" t="s">
        <v>53</v>
      </c>
      <c r="G19" s="112" t="s">
        <v>53</v>
      </c>
      <c r="H19" s="112" t="s">
        <v>53</v>
      </c>
      <c r="I19" s="112" t="s">
        <v>56</v>
      </c>
      <c r="J19" s="112" t="s">
        <v>168</v>
      </c>
      <c r="K19" s="113" t="s">
        <v>53</v>
      </c>
      <c r="L19" s="113" t="s">
        <v>53</v>
      </c>
      <c r="M19" s="112">
        <v>18</v>
      </c>
      <c r="N19" s="84" t="s">
        <v>62</v>
      </c>
      <c r="O19" s="84" t="s">
        <v>62</v>
      </c>
      <c r="P19" s="112" t="s">
        <v>163</v>
      </c>
      <c r="Q19" s="119">
        <v>1</v>
      </c>
      <c r="R19" s="112" t="s">
        <v>164</v>
      </c>
      <c r="S19" s="112" t="s">
        <v>166</v>
      </c>
      <c r="T19" s="112" t="s">
        <v>165</v>
      </c>
      <c r="U19" s="112" t="s">
        <v>167</v>
      </c>
      <c r="V19" s="116">
        <v>43831</v>
      </c>
      <c r="W19" s="116">
        <v>44180</v>
      </c>
      <c r="X19" s="223">
        <v>0</v>
      </c>
      <c r="Y19" s="223">
        <v>0</v>
      </c>
      <c r="Z19" s="224">
        <f>X19+Y19</f>
        <v>0</v>
      </c>
      <c r="AA19" s="112" t="s">
        <v>1541</v>
      </c>
      <c r="AB19" s="112" t="s">
        <v>1541</v>
      </c>
      <c r="AC19" s="112" t="s">
        <v>1541</v>
      </c>
      <c r="AD19" s="112" t="s">
        <v>1541</v>
      </c>
      <c r="AE19" s="282">
        <v>1</v>
      </c>
      <c r="AF19" s="283">
        <v>1</v>
      </c>
      <c r="AG19" s="284">
        <v>1</v>
      </c>
      <c r="AH19" s="285">
        <v>1</v>
      </c>
    </row>
    <row r="20" spans="1:34" s="129" customFormat="1" ht="78.75" x14ac:dyDescent="0.25">
      <c r="A20" s="112" t="s">
        <v>65</v>
      </c>
      <c r="B20" s="117" t="s">
        <v>66</v>
      </c>
      <c r="C20" s="112" t="s">
        <v>48</v>
      </c>
      <c r="D20" s="112" t="s">
        <v>49</v>
      </c>
      <c r="E20" s="112" t="s">
        <v>162</v>
      </c>
      <c r="F20" s="112" t="s">
        <v>53</v>
      </c>
      <c r="G20" s="112" t="s">
        <v>53</v>
      </c>
      <c r="H20" s="112" t="s">
        <v>53</v>
      </c>
      <c r="I20" s="112" t="s">
        <v>56</v>
      </c>
      <c r="J20" s="112" t="s">
        <v>168</v>
      </c>
      <c r="K20" s="113" t="s">
        <v>53</v>
      </c>
      <c r="L20" s="113" t="s">
        <v>53</v>
      </c>
      <c r="M20" s="112">
        <v>19</v>
      </c>
      <c r="N20" s="84" t="s">
        <v>62</v>
      </c>
      <c r="O20" s="84" t="s">
        <v>62</v>
      </c>
      <c r="P20" s="112" t="s">
        <v>169</v>
      </c>
      <c r="Q20" s="130">
        <v>4</v>
      </c>
      <c r="R20" s="112" t="s">
        <v>170</v>
      </c>
      <c r="S20" s="112" t="s">
        <v>171</v>
      </c>
      <c r="T20" s="119">
        <v>1</v>
      </c>
      <c r="U20" s="112" t="s">
        <v>172</v>
      </c>
      <c r="V20" s="116">
        <v>43893</v>
      </c>
      <c r="W20" s="116">
        <v>44180</v>
      </c>
      <c r="X20" s="223">
        <v>0</v>
      </c>
      <c r="Y20" s="223">
        <v>0</v>
      </c>
      <c r="Z20" s="224">
        <f>X20+Y20</f>
        <v>0</v>
      </c>
      <c r="AA20" s="112" t="s">
        <v>1542</v>
      </c>
      <c r="AB20" s="112" t="s">
        <v>1542</v>
      </c>
      <c r="AC20" s="112" t="s">
        <v>1542</v>
      </c>
      <c r="AD20" s="112" t="s">
        <v>1542</v>
      </c>
      <c r="AE20" s="282">
        <v>1</v>
      </c>
      <c r="AF20" s="283">
        <v>1</v>
      </c>
      <c r="AG20" s="284">
        <v>1</v>
      </c>
      <c r="AH20" s="285">
        <v>1</v>
      </c>
    </row>
    <row r="21" spans="1:34" s="129" customFormat="1" ht="63" x14ac:dyDescent="0.25">
      <c r="A21" s="112" t="s">
        <v>46</v>
      </c>
      <c r="B21" s="117" t="s">
        <v>47</v>
      </c>
      <c r="C21" s="112" t="s">
        <v>48</v>
      </c>
      <c r="D21" s="112" t="s">
        <v>49</v>
      </c>
      <c r="E21" s="112" t="s">
        <v>162</v>
      </c>
      <c r="F21" s="112" t="s">
        <v>53</v>
      </c>
      <c r="G21" s="112" t="s">
        <v>53</v>
      </c>
      <c r="H21" s="112" t="s">
        <v>53</v>
      </c>
      <c r="I21" s="112" t="s">
        <v>173</v>
      </c>
      <c r="J21" s="112" t="s">
        <v>168</v>
      </c>
      <c r="K21" s="113" t="s">
        <v>53</v>
      </c>
      <c r="L21" s="113" t="s">
        <v>53</v>
      </c>
      <c r="M21" s="112">
        <v>20</v>
      </c>
      <c r="N21" s="84" t="s">
        <v>62</v>
      </c>
      <c r="O21" s="84" t="s">
        <v>62</v>
      </c>
      <c r="P21" s="112" t="s">
        <v>174</v>
      </c>
      <c r="Q21" s="130">
        <v>4</v>
      </c>
      <c r="R21" s="112" t="s">
        <v>175</v>
      </c>
      <c r="S21" s="112" t="s">
        <v>176</v>
      </c>
      <c r="T21" s="119">
        <v>1</v>
      </c>
      <c r="U21" s="112" t="s">
        <v>177</v>
      </c>
      <c r="V21" s="116">
        <v>43893</v>
      </c>
      <c r="W21" s="116">
        <v>44180</v>
      </c>
      <c r="X21" s="223">
        <v>0</v>
      </c>
      <c r="Y21" s="223">
        <v>0</v>
      </c>
      <c r="Z21" s="224">
        <f>X21+Y21</f>
        <v>0</v>
      </c>
      <c r="AA21" s="112" t="s">
        <v>1160</v>
      </c>
      <c r="AB21" s="112" t="s">
        <v>1161</v>
      </c>
      <c r="AC21" s="112" t="s">
        <v>1162</v>
      </c>
      <c r="AD21" s="112" t="s">
        <v>1163</v>
      </c>
      <c r="AE21" s="282">
        <v>1</v>
      </c>
      <c r="AF21" s="283">
        <v>1</v>
      </c>
      <c r="AG21" s="284">
        <v>1</v>
      </c>
      <c r="AH21" s="285">
        <v>1</v>
      </c>
    </row>
    <row r="22" spans="1:34" s="129" customFormat="1" ht="378" x14ac:dyDescent="0.25">
      <c r="A22" s="112" t="s">
        <v>74</v>
      </c>
      <c r="B22" s="117" t="s">
        <v>75</v>
      </c>
      <c r="C22" s="112" t="s">
        <v>101</v>
      </c>
      <c r="D22" s="112" t="s">
        <v>68</v>
      </c>
      <c r="E22" s="112" t="s">
        <v>178</v>
      </c>
      <c r="F22" s="112" t="s">
        <v>70</v>
      </c>
      <c r="G22" s="112" t="s">
        <v>53</v>
      </c>
      <c r="H22" s="112" t="s">
        <v>53</v>
      </c>
      <c r="I22" s="112" t="s">
        <v>56</v>
      </c>
      <c r="J22" s="112" t="s">
        <v>184</v>
      </c>
      <c r="K22" s="113" t="s">
        <v>53</v>
      </c>
      <c r="L22" s="113" t="s">
        <v>53</v>
      </c>
      <c r="M22" s="112">
        <v>21</v>
      </c>
      <c r="N22" s="112" t="s">
        <v>62</v>
      </c>
      <c r="O22" s="112" t="s">
        <v>108</v>
      </c>
      <c r="P22" s="112" t="s">
        <v>179</v>
      </c>
      <c r="Q22" s="112">
        <v>8</v>
      </c>
      <c r="R22" s="112" t="s">
        <v>180</v>
      </c>
      <c r="S22" s="112" t="s">
        <v>182</v>
      </c>
      <c r="T22" s="112" t="s">
        <v>181</v>
      </c>
      <c r="U22" s="112" t="s">
        <v>183</v>
      </c>
      <c r="V22" s="116">
        <v>43997</v>
      </c>
      <c r="W22" s="116">
        <v>44180</v>
      </c>
      <c r="X22" s="223">
        <v>132829532</v>
      </c>
      <c r="Y22" s="223">
        <v>0</v>
      </c>
      <c r="Z22" s="224">
        <f>X22+Y22</f>
        <v>132829532</v>
      </c>
      <c r="AA22" s="112"/>
      <c r="AB22" s="112"/>
      <c r="AC22" s="112" t="s">
        <v>1543</v>
      </c>
      <c r="AD22" s="112" t="s">
        <v>711</v>
      </c>
      <c r="AE22" s="282"/>
      <c r="AF22" s="283"/>
      <c r="AG22" s="284">
        <v>8</v>
      </c>
      <c r="AH22" s="285">
        <v>8</v>
      </c>
    </row>
    <row r="23" spans="1:34" s="129" customFormat="1" ht="220.5" x14ac:dyDescent="0.25">
      <c r="A23" s="112" t="s">
        <v>74</v>
      </c>
      <c r="B23" s="117" t="s">
        <v>75</v>
      </c>
      <c r="C23" s="112" t="s">
        <v>101</v>
      </c>
      <c r="D23" s="112" t="s">
        <v>68</v>
      </c>
      <c r="E23" s="112" t="s">
        <v>178</v>
      </c>
      <c r="F23" s="112" t="s">
        <v>70</v>
      </c>
      <c r="G23" s="112" t="s">
        <v>53</v>
      </c>
      <c r="H23" s="112" t="s">
        <v>102</v>
      </c>
      <c r="I23" s="112" t="s">
        <v>56</v>
      </c>
      <c r="J23" s="112" t="s">
        <v>184</v>
      </c>
      <c r="K23" s="113" t="s">
        <v>53</v>
      </c>
      <c r="L23" s="113" t="s">
        <v>53</v>
      </c>
      <c r="M23" s="112">
        <v>22</v>
      </c>
      <c r="N23" s="112" t="s">
        <v>62</v>
      </c>
      <c r="O23" s="112" t="s">
        <v>108</v>
      </c>
      <c r="P23" s="112" t="s">
        <v>185</v>
      </c>
      <c r="Q23" s="112">
        <v>2</v>
      </c>
      <c r="R23" s="112" t="s">
        <v>186</v>
      </c>
      <c r="S23" s="112" t="s">
        <v>188</v>
      </c>
      <c r="T23" s="112" t="s">
        <v>187</v>
      </c>
      <c r="U23" s="112" t="s">
        <v>189</v>
      </c>
      <c r="V23" s="116">
        <v>43997</v>
      </c>
      <c r="W23" s="116">
        <v>44180</v>
      </c>
      <c r="X23" s="223" t="s">
        <v>1236</v>
      </c>
      <c r="Y23" s="223">
        <v>0</v>
      </c>
      <c r="Z23" s="224" t="s">
        <v>1237</v>
      </c>
      <c r="AA23" s="112"/>
      <c r="AB23" s="112" t="s">
        <v>1544</v>
      </c>
      <c r="AC23" s="112" t="s">
        <v>1545</v>
      </c>
      <c r="AD23" s="112"/>
      <c r="AE23" s="282"/>
      <c r="AF23" s="283">
        <v>2</v>
      </c>
      <c r="AG23" s="284">
        <v>2</v>
      </c>
      <c r="AH23" s="285"/>
    </row>
    <row r="24" spans="1:34" s="129" customFormat="1" ht="173.25" x14ac:dyDescent="0.25">
      <c r="A24" s="112" t="s">
        <v>74</v>
      </c>
      <c r="B24" s="117" t="s">
        <v>75</v>
      </c>
      <c r="C24" s="112" t="s">
        <v>101</v>
      </c>
      <c r="D24" s="112" t="s">
        <v>68</v>
      </c>
      <c r="E24" s="112" t="s">
        <v>178</v>
      </c>
      <c r="F24" s="112" t="s">
        <v>70</v>
      </c>
      <c r="G24" s="112" t="s">
        <v>53</v>
      </c>
      <c r="H24" s="112" t="s">
        <v>102</v>
      </c>
      <c r="I24" s="112" t="s">
        <v>173</v>
      </c>
      <c r="J24" s="112" t="s">
        <v>184</v>
      </c>
      <c r="K24" s="113" t="s">
        <v>53</v>
      </c>
      <c r="L24" s="113" t="s">
        <v>53</v>
      </c>
      <c r="M24" s="112">
        <v>23</v>
      </c>
      <c r="N24" s="112" t="s">
        <v>62</v>
      </c>
      <c r="O24" s="112" t="s">
        <v>108</v>
      </c>
      <c r="P24" s="112" t="s">
        <v>190</v>
      </c>
      <c r="Q24" s="112">
        <v>4</v>
      </c>
      <c r="R24" s="112" t="s">
        <v>191</v>
      </c>
      <c r="S24" s="112" t="s">
        <v>193</v>
      </c>
      <c r="T24" s="112" t="s">
        <v>192</v>
      </c>
      <c r="U24" s="112" t="s">
        <v>194</v>
      </c>
      <c r="V24" s="116">
        <v>44013</v>
      </c>
      <c r="W24" s="116">
        <v>44134</v>
      </c>
      <c r="X24" s="223" t="s">
        <v>1236</v>
      </c>
      <c r="Y24" s="223">
        <v>0</v>
      </c>
      <c r="Z24" s="224" t="s">
        <v>1237</v>
      </c>
      <c r="AA24" s="112"/>
      <c r="AB24" s="112"/>
      <c r="AC24" s="112" t="s">
        <v>1546</v>
      </c>
      <c r="AD24" s="112" t="s">
        <v>1547</v>
      </c>
      <c r="AE24" s="282"/>
      <c r="AF24" s="283"/>
      <c r="AG24" s="284">
        <v>4</v>
      </c>
      <c r="AH24" s="285">
        <v>4</v>
      </c>
    </row>
    <row r="25" spans="1:34" s="129" customFormat="1" ht="141.75" x14ac:dyDescent="0.25">
      <c r="A25" s="112" t="s">
        <v>74</v>
      </c>
      <c r="B25" s="117" t="s">
        <v>75</v>
      </c>
      <c r="C25" s="112" t="s">
        <v>48</v>
      </c>
      <c r="D25" s="112" t="s">
        <v>68</v>
      </c>
      <c r="E25" s="112" t="s">
        <v>178</v>
      </c>
      <c r="F25" s="112" t="s">
        <v>70</v>
      </c>
      <c r="G25" s="112" t="s">
        <v>53</v>
      </c>
      <c r="H25" s="112" t="s">
        <v>53</v>
      </c>
      <c r="I25" s="112" t="s">
        <v>56</v>
      </c>
      <c r="J25" s="112" t="s">
        <v>184</v>
      </c>
      <c r="K25" s="113" t="s">
        <v>53</v>
      </c>
      <c r="L25" s="113" t="s">
        <v>53</v>
      </c>
      <c r="M25" s="112">
        <v>25</v>
      </c>
      <c r="N25" s="112" t="s">
        <v>62</v>
      </c>
      <c r="O25" s="112" t="s">
        <v>62</v>
      </c>
      <c r="P25" s="112" t="s">
        <v>195</v>
      </c>
      <c r="Q25" s="112">
        <v>2</v>
      </c>
      <c r="R25" s="112" t="s">
        <v>196</v>
      </c>
      <c r="S25" s="112" t="s">
        <v>198</v>
      </c>
      <c r="T25" s="112" t="s">
        <v>197</v>
      </c>
      <c r="U25" s="112" t="s">
        <v>199</v>
      </c>
      <c r="V25" s="116">
        <v>43692</v>
      </c>
      <c r="W25" s="116">
        <v>43826</v>
      </c>
      <c r="X25" s="223" t="s">
        <v>1236</v>
      </c>
      <c r="Y25" s="223">
        <v>0</v>
      </c>
      <c r="Z25" s="224" t="s">
        <v>1237</v>
      </c>
      <c r="AA25" s="112"/>
      <c r="AB25" s="112"/>
      <c r="AC25" s="112" t="s">
        <v>720</v>
      </c>
      <c r="AD25" s="112" t="s">
        <v>1548</v>
      </c>
      <c r="AE25" s="282"/>
      <c r="AF25" s="283"/>
      <c r="AG25" s="284">
        <v>2</v>
      </c>
      <c r="AH25" s="285">
        <v>2</v>
      </c>
    </row>
    <row r="26" spans="1:34" s="133" customFormat="1" ht="189" x14ac:dyDescent="0.25">
      <c r="A26" s="164" t="s">
        <v>46</v>
      </c>
      <c r="B26" s="165" t="s">
        <v>200</v>
      </c>
      <c r="C26" s="164" t="s">
        <v>48</v>
      </c>
      <c r="D26" s="164" t="s">
        <v>49</v>
      </c>
      <c r="E26" s="164" t="s">
        <v>201</v>
      </c>
      <c r="F26" s="166" t="s">
        <v>202</v>
      </c>
      <c r="G26" s="164" t="s">
        <v>53</v>
      </c>
      <c r="H26" s="164" t="s">
        <v>53</v>
      </c>
      <c r="I26" s="164" t="s">
        <v>56</v>
      </c>
      <c r="J26" s="164" t="s">
        <v>207</v>
      </c>
      <c r="K26" s="111" t="s">
        <v>53</v>
      </c>
      <c r="L26" s="111" t="s">
        <v>53</v>
      </c>
      <c r="M26" s="164">
        <v>26</v>
      </c>
      <c r="N26" s="167" t="s">
        <v>62</v>
      </c>
      <c r="O26" s="167" t="s">
        <v>62</v>
      </c>
      <c r="P26" s="164" t="s">
        <v>203</v>
      </c>
      <c r="Q26" s="164">
        <v>103</v>
      </c>
      <c r="R26" s="164" t="s">
        <v>204</v>
      </c>
      <c r="S26" s="111" t="s">
        <v>205</v>
      </c>
      <c r="T26" s="164">
        <v>0</v>
      </c>
      <c r="U26" s="111" t="s">
        <v>206</v>
      </c>
      <c r="V26" s="168">
        <v>43837</v>
      </c>
      <c r="W26" s="168">
        <v>44196</v>
      </c>
      <c r="X26" s="223">
        <v>0</v>
      </c>
      <c r="Y26" s="223">
        <v>112280081.2</v>
      </c>
      <c r="Z26" s="224">
        <f>X26+Y26</f>
        <v>112280081.2</v>
      </c>
      <c r="AA26" s="286" t="s">
        <v>1549</v>
      </c>
      <c r="AB26" s="286" t="s">
        <v>1550</v>
      </c>
      <c r="AC26" s="286" t="s">
        <v>1551</v>
      </c>
      <c r="AD26" s="286" t="s">
        <v>1552</v>
      </c>
      <c r="AE26" s="282">
        <v>26</v>
      </c>
      <c r="AF26" s="283">
        <v>25</v>
      </c>
      <c r="AG26" s="284">
        <v>26</v>
      </c>
      <c r="AH26" s="285">
        <v>23</v>
      </c>
    </row>
    <row r="27" spans="1:34" s="129" customFormat="1" ht="94.5" x14ac:dyDescent="0.25">
      <c r="A27" s="112" t="s">
        <v>209</v>
      </c>
      <c r="B27" s="127" t="s">
        <v>200</v>
      </c>
      <c r="C27" s="112" t="s">
        <v>48</v>
      </c>
      <c r="D27" s="112" t="s">
        <v>49</v>
      </c>
      <c r="E27" s="112" t="s">
        <v>201</v>
      </c>
      <c r="F27" s="120" t="s">
        <v>202</v>
      </c>
      <c r="G27" s="112" t="s">
        <v>53</v>
      </c>
      <c r="H27" s="112" t="s">
        <v>53</v>
      </c>
      <c r="I27" s="112" t="s">
        <v>56</v>
      </c>
      <c r="J27" s="112" t="s">
        <v>207</v>
      </c>
      <c r="K27" s="113" t="s">
        <v>53</v>
      </c>
      <c r="L27" s="113" t="s">
        <v>53</v>
      </c>
      <c r="M27" s="112">
        <v>27</v>
      </c>
      <c r="N27" s="84" t="s">
        <v>62</v>
      </c>
      <c r="O27" s="84" t="s">
        <v>62</v>
      </c>
      <c r="P27" s="112" t="s">
        <v>210</v>
      </c>
      <c r="Q27" s="112">
        <v>4</v>
      </c>
      <c r="R27" s="112" t="s">
        <v>211</v>
      </c>
      <c r="S27" s="113" t="s">
        <v>212</v>
      </c>
      <c r="T27" s="112">
        <v>0</v>
      </c>
      <c r="U27" s="113" t="s">
        <v>213</v>
      </c>
      <c r="V27" s="116">
        <v>43864</v>
      </c>
      <c r="W27" s="116">
        <v>44196</v>
      </c>
      <c r="X27" s="223" t="s">
        <v>1238</v>
      </c>
      <c r="Y27" s="223">
        <v>0</v>
      </c>
      <c r="Z27" s="224" t="s">
        <v>1239</v>
      </c>
      <c r="AA27" s="112"/>
      <c r="AB27" s="112" t="s">
        <v>1553</v>
      </c>
      <c r="AC27" s="112" t="s">
        <v>1554</v>
      </c>
      <c r="AD27" s="112" t="s">
        <v>1555</v>
      </c>
      <c r="AE27" s="282"/>
      <c r="AF27" s="283">
        <v>1</v>
      </c>
      <c r="AG27" s="284">
        <v>1</v>
      </c>
      <c r="AH27" s="285">
        <v>1</v>
      </c>
    </row>
    <row r="28" spans="1:34" s="129" customFormat="1" ht="157.5" x14ac:dyDescent="0.25">
      <c r="A28" s="112" t="s">
        <v>209</v>
      </c>
      <c r="B28" s="127" t="s">
        <v>200</v>
      </c>
      <c r="C28" s="112" t="s">
        <v>48</v>
      </c>
      <c r="D28" s="112" t="s">
        <v>49</v>
      </c>
      <c r="E28" s="112" t="s">
        <v>201</v>
      </c>
      <c r="F28" s="120" t="s">
        <v>202</v>
      </c>
      <c r="G28" s="112" t="s">
        <v>53</v>
      </c>
      <c r="H28" s="112" t="s">
        <v>53</v>
      </c>
      <c r="I28" s="112" t="s">
        <v>56</v>
      </c>
      <c r="J28" s="112" t="s">
        <v>207</v>
      </c>
      <c r="K28" s="113" t="s">
        <v>53</v>
      </c>
      <c r="L28" s="113" t="s">
        <v>53</v>
      </c>
      <c r="M28" s="112">
        <v>28</v>
      </c>
      <c r="N28" s="84" t="s">
        <v>62</v>
      </c>
      <c r="O28" s="84" t="s">
        <v>62</v>
      </c>
      <c r="P28" s="112" t="s">
        <v>214</v>
      </c>
      <c r="Q28" s="112">
        <v>4</v>
      </c>
      <c r="R28" s="112" t="s">
        <v>215</v>
      </c>
      <c r="S28" s="113" t="s">
        <v>216</v>
      </c>
      <c r="T28" s="112">
        <v>0</v>
      </c>
      <c r="U28" s="113" t="s">
        <v>217</v>
      </c>
      <c r="V28" s="116">
        <v>43941</v>
      </c>
      <c r="W28" s="116" t="s">
        <v>218</v>
      </c>
      <c r="X28" s="223" t="s">
        <v>1238</v>
      </c>
      <c r="Y28" s="223">
        <v>0</v>
      </c>
      <c r="Z28" s="224" t="s">
        <v>1239</v>
      </c>
      <c r="AA28" s="112"/>
      <c r="AB28" s="112" t="s">
        <v>1553</v>
      </c>
      <c r="AC28" s="112" t="s">
        <v>1554</v>
      </c>
      <c r="AD28" s="112" t="s">
        <v>1556</v>
      </c>
      <c r="AE28" s="282"/>
      <c r="AF28" s="283">
        <v>1</v>
      </c>
      <c r="AG28" s="284">
        <v>1</v>
      </c>
      <c r="AH28" s="285">
        <v>1</v>
      </c>
    </row>
    <row r="29" spans="1:34" s="129" customFormat="1" ht="204.75" x14ac:dyDescent="0.25">
      <c r="A29" s="112" t="s">
        <v>209</v>
      </c>
      <c r="B29" s="117" t="s">
        <v>219</v>
      </c>
      <c r="C29" s="112" t="s">
        <v>67</v>
      </c>
      <c r="D29" s="112" t="s">
        <v>68</v>
      </c>
      <c r="E29" s="112" t="s">
        <v>220</v>
      </c>
      <c r="F29" s="112" t="s">
        <v>70</v>
      </c>
      <c r="G29" s="112" t="s">
        <v>53</v>
      </c>
      <c r="H29" s="112" t="s">
        <v>221</v>
      </c>
      <c r="I29" s="112" t="s">
        <v>71</v>
      </c>
      <c r="J29" s="112" t="s">
        <v>226</v>
      </c>
      <c r="K29" s="113" t="s">
        <v>53</v>
      </c>
      <c r="L29" s="113" t="s">
        <v>53</v>
      </c>
      <c r="M29" s="112">
        <v>29</v>
      </c>
      <c r="N29" s="112" t="s">
        <v>62</v>
      </c>
      <c r="O29" s="112" t="s">
        <v>62</v>
      </c>
      <c r="P29" s="112" t="s">
        <v>222</v>
      </c>
      <c r="Q29" s="112">
        <v>1</v>
      </c>
      <c r="R29" s="112" t="s">
        <v>223</v>
      </c>
      <c r="S29" s="112" t="s">
        <v>224</v>
      </c>
      <c r="T29" s="124">
        <v>0</v>
      </c>
      <c r="U29" s="112" t="s">
        <v>225</v>
      </c>
      <c r="V29" s="116">
        <v>44105</v>
      </c>
      <c r="W29" s="116">
        <v>44196</v>
      </c>
      <c r="X29" s="223">
        <v>2012061377</v>
      </c>
      <c r="Y29" s="223">
        <v>0</v>
      </c>
      <c r="Z29" s="224">
        <f>X29+Y29</f>
        <v>2012061377</v>
      </c>
      <c r="AA29" s="112"/>
      <c r="AB29" s="112"/>
      <c r="AC29" s="112"/>
      <c r="AD29" s="112" t="s">
        <v>658</v>
      </c>
      <c r="AE29" s="282"/>
      <c r="AF29" s="283"/>
      <c r="AG29" s="284"/>
      <c r="AH29" s="285">
        <v>1</v>
      </c>
    </row>
    <row r="30" spans="1:34" s="129" customFormat="1" ht="204.75" x14ac:dyDescent="0.25">
      <c r="A30" s="112" t="s">
        <v>209</v>
      </c>
      <c r="B30" s="117" t="s">
        <v>219</v>
      </c>
      <c r="C30" s="112" t="s">
        <v>67</v>
      </c>
      <c r="D30" s="112" t="s">
        <v>68</v>
      </c>
      <c r="E30" s="112" t="s">
        <v>220</v>
      </c>
      <c r="F30" s="112" t="s">
        <v>70</v>
      </c>
      <c r="G30" s="112" t="s">
        <v>53</v>
      </c>
      <c r="H30" s="112" t="s">
        <v>221</v>
      </c>
      <c r="I30" s="112" t="s">
        <v>71</v>
      </c>
      <c r="J30" s="112" t="s">
        <v>226</v>
      </c>
      <c r="K30" s="113" t="s">
        <v>53</v>
      </c>
      <c r="L30" s="113" t="s">
        <v>53</v>
      </c>
      <c r="M30" s="112">
        <v>30</v>
      </c>
      <c r="N30" s="112" t="s">
        <v>62</v>
      </c>
      <c r="O30" s="112" t="s">
        <v>62</v>
      </c>
      <c r="P30" s="112" t="s">
        <v>222</v>
      </c>
      <c r="Q30" s="112">
        <v>1</v>
      </c>
      <c r="R30" s="112" t="s">
        <v>227</v>
      </c>
      <c r="S30" s="112" t="s">
        <v>224</v>
      </c>
      <c r="T30" s="124">
        <v>0</v>
      </c>
      <c r="U30" s="112" t="s">
        <v>225</v>
      </c>
      <c r="V30" s="116">
        <v>43863</v>
      </c>
      <c r="W30" s="116">
        <v>44177</v>
      </c>
      <c r="X30" s="223" t="s">
        <v>1240</v>
      </c>
      <c r="Y30" s="223"/>
      <c r="Z30" s="224" t="s">
        <v>1241</v>
      </c>
      <c r="AA30" s="112"/>
      <c r="AB30" s="112"/>
      <c r="AC30" s="112"/>
      <c r="AD30" s="112" t="s">
        <v>1557</v>
      </c>
      <c r="AE30" s="282"/>
      <c r="AF30" s="283"/>
      <c r="AG30" s="284"/>
      <c r="AH30" s="285">
        <v>1</v>
      </c>
    </row>
    <row r="31" spans="1:34" s="129" customFormat="1" ht="204.75" x14ac:dyDescent="0.25">
      <c r="A31" s="112" t="s">
        <v>209</v>
      </c>
      <c r="B31" s="117" t="s">
        <v>219</v>
      </c>
      <c r="C31" s="112" t="s">
        <v>67</v>
      </c>
      <c r="D31" s="112" t="s">
        <v>68</v>
      </c>
      <c r="E31" s="112" t="s">
        <v>220</v>
      </c>
      <c r="F31" s="112" t="s">
        <v>70</v>
      </c>
      <c r="G31" s="112" t="s">
        <v>53</v>
      </c>
      <c r="H31" s="112" t="s">
        <v>221</v>
      </c>
      <c r="I31" s="112" t="s">
        <v>71</v>
      </c>
      <c r="J31" s="112" t="s">
        <v>226</v>
      </c>
      <c r="K31" s="113" t="s">
        <v>53</v>
      </c>
      <c r="L31" s="113" t="s">
        <v>53</v>
      </c>
      <c r="M31" s="112">
        <v>31</v>
      </c>
      <c r="N31" s="112" t="s">
        <v>62</v>
      </c>
      <c r="O31" s="112" t="s">
        <v>62</v>
      </c>
      <c r="P31" s="112" t="s">
        <v>222</v>
      </c>
      <c r="Q31" s="112">
        <v>1</v>
      </c>
      <c r="R31" s="112" t="s">
        <v>228</v>
      </c>
      <c r="S31" s="112" t="s">
        <v>224</v>
      </c>
      <c r="T31" s="124">
        <v>0</v>
      </c>
      <c r="U31" s="112" t="s">
        <v>225</v>
      </c>
      <c r="V31" s="116">
        <v>43863</v>
      </c>
      <c r="W31" s="116">
        <v>44177</v>
      </c>
      <c r="X31" s="223" t="s">
        <v>1240</v>
      </c>
      <c r="Y31" s="223"/>
      <c r="Z31" s="224" t="s">
        <v>1241</v>
      </c>
      <c r="AA31" s="112"/>
      <c r="AB31" s="112"/>
      <c r="AC31" s="112"/>
      <c r="AD31" s="112" t="s">
        <v>1558</v>
      </c>
      <c r="AE31" s="282"/>
      <c r="AF31" s="283"/>
      <c r="AG31" s="284"/>
      <c r="AH31" s="285">
        <v>1</v>
      </c>
    </row>
    <row r="32" spans="1:34" s="129" customFormat="1" ht="204.75" x14ac:dyDescent="0.25">
      <c r="A32" s="112" t="s">
        <v>209</v>
      </c>
      <c r="B32" s="117" t="s">
        <v>219</v>
      </c>
      <c r="C32" s="112" t="s">
        <v>67</v>
      </c>
      <c r="D32" s="112" t="s">
        <v>68</v>
      </c>
      <c r="E32" s="112" t="s">
        <v>220</v>
      </c>
      <c r="F32" s="112" t="s">
        <v>70</v>
      </c>
      <c r="G32" s="112" t="s">
        <v>53</v>
      </c>
      <c r="H32" s="112" t="s">
        <v>221</v>
      </c>
      <c r="I32" s="112" t="s">
        <v>71</v>
      </c>
      <c r="J32" s="112" t="s">
        <v>226</v>
      </c>
      <c r="K32" s="113" t="s">
        <v>53</v>
      </c>
      <c r="L32" s="113" t="s">
        <v>53</v>
      </c>
      <c r="M32" s="112">
        <v>32</v>
      </c>
      <c r="N32" s="112" t="s">
        <v>62</v>
      </c>
      <c r="O32" s="112" t="s">
        <v>62</v>
      </c>
      <c r="P32" s="112" t="s">
        <v>222</v>
      </c>
      <c r="Q32" s="112">
        <v>1</v>
      </c>
      <c r="R32" s="112" t="s">
        <v>229</v>
      </c>
      <c r="S32" s="112" t="s">
        <v>224</v>
      </c>
      <c r="T32" s="124">
        <v>0</v>
      </c>
      <c r="U32" s="112" t="s">
        <v>225</v>
      </c>
      <c r="V32" s="116">
        <v>43863</v>
      </c>
      <c r="W32" s="116">
        <v>44177</v>
      </c>
      <c r="X32" s="223" t="s">
        <v>1240</v>
      </c>
      <c r="Y32" s="223"/>
      <c r="Z32" s="224" t="s">
        <v>1241</v>
      </c>
      <c r="AA32" s="112"/>
      <c r="AB32" s="112"/>
      <c r="AC32" s="112"/>
      <c r="AD32" s="112" t="s">
        <v>1559</v>
      </c>
      <c r="AE32" s="282"/>
      <c r="AF32" s="283"/>
      <c r="AG32" s="284"/>
      <c r="AH32" s="285">
        <v>1</v>
      </c>
    </row>
    <row r="33" spans="1:34" s="129" customFormat="1" ht="204.75" x14ac:dyDescent="0.25">
      <c r="A33" s="112" t="s">
        <v>209</v>
      </c>
      <c r="B33" s="117" t="s">
        <v>219</v>
      </c>
      <c r="C33" s="112" t="s">
        <v>67</v>
      </c>
      <c r="D33" s="112" t="s">
        <v>68</v>
      </c>
      <c r="E33" s="112" t="s">
        <v>220</v>
      </c>
      <c r="F33" s="112" t="s">
        <v>70</v>
      </c>
      <c r="G33" s="112" t="s">
        <v>53</v>
      </c>
      <c r="H33" s="112" t="s">
        <v>221</v>
      </c>
      <c r="I33" s="112" t="s">
        <v>71</v>
      </c>
      <c r="J33" s="112" t="s">
        <v>226</v>
      </c>
      <c r="K33" s="113" t="s">
        <v>53</v>
      </c>
      <c r="L33" s="113" t="s">
        <v>53</v>
      </c>
      <c r="M33" s="112">
        <v>33</v>
      </c>
      <c r="N33" s="112" t="s">
        <v>62</v>
      </c>
      <c r="O33" s="112" t="s">
        <v>62</v>
      </c>
      <c r="P33" s="112" t="s">
        <v>222</v>
      </c>
      <c r="Q33" s="112">
        <v>1</v>
      </c>
      <c r="R33" s="112" t="s">
        <v>230</v>
      </c>
      <c r="S33" s="112" t="s">
        <v>224</v>
      </c>
      <c r="T33" s="124">
        <v>0</v>
      </c>
      <c r="U33" s="112" t="s">
        <v>225</v>
      </c>
      <c r="V33" s="116">
        <v>43863</v>
      </c>
      <c r="W33" s="116" t="s">
        <v>231</v>
      </c>
      <c r="X33" s="223" t="s">
        <v>1240</v>
      </c>
      <c r="Y33" s="223"/>
      <c r="Z33" s="224" t="s">
        <v>1241</v>
      </c>
      <c r="AA33" s="112"/>
      <c r="AB33" s="112" t="s">
        <v>1560</v>
      </c>
      <c r="AC33" s="112"/>
      <c r="AD33" s="112"/>
      <c r="AE33" s="282"/>
      <c r="AF33" s="283">
        <v>1</v>
      </c>
      <c r="AG33" s="284"/>
      <c r="AH33" s="285"/>
    </row>
    <row r="34" spans="1:34" s="129" customFormat="1" ht="236.25" x14ac:dyDescent="0.25">
      <c r="A34" s="112" t="s">
        <v>209</v>
      </c>
      <c r="B34" s="117" t="s">
        <v>219</v>
      </c>
      <c r="C34" s="112" t="s">
        <v>125</v>
      </c>
      <c r="D34" s="112" t="s">
        <v>68</v>
      </c>
      <c r="E34" s="112" t="s">
        <v>220</v>
      </c>
      <c r="F34" s="112" t="s">
        <v>70</v>
      </c>
      <c r="G34" s="112" t="s">
        <v>53</v>
      </c>
      <c r="H34" s="112" t="s">
        <v>221</v>
      </c>
      <c r="I34" s="112" t="s">
        <v>71</v>
      </c>
      <c r="J34" s="112" t="s">
        <v>226</v>
      </c>
      <c r="K34" s="113" t="s">
        <v>53</v>
      </c>
      <c r="L34" s="113" t="s">
        <v>53</v>
      </c>
      <c r="M34" s="112">
        <v>34</v>
      </c>
      <c r="N34" s="112" t="s">
        <v>62</v>
      </c>
      <c r="O34" s="112" t="s">
        <v>62</v>
      </c>
      <c r="P34" s="112" t="s">
        <v>232</v>
      </c>
      <c r="Q34" s="112">
        <v>200</v>
      </c>
      <c r="R34" s="112" t="s">
        <v>233</v>
      </c>
      <c r="S34" s="112" t="s">
        <v>234</v>
      </c>
      <c r="T34" s="124">
        <v>0</v>
      </c>
      <c r="U34" s="112" t="s">
        <v>235</v>
      </c>
      <c r="V34" s="116">
        <v>43831</v>
      </c>
      <c r="W34" s="116">
        <v>44074</v>
      </c>
      <c r="X34" s="223" t="s">
        <v>1240</v>
      </c>
      <c r="Y34" s="223"/>
      <c r="Z34" s="224" t="s">
        <v>1241</v>
      </c>
      <c r="AA34" s="112"/>
      <c r="AB34" s="112"/>
      <c r="AC34" s="112" t="s">
        <v>1561</v>
      </c>
      <c r="AD34" s="112"/>
      <c r="AE34" s="282"/>
      <c r="AF34" s="283"/>
      <c r="AG34" s="284">
        <v>1</v>
      </c>
      <c r="AH34" s="285"/>
    </row>
    <row r="35" spans="1:34" s="129" customFormat="1" ht="220.5" x14ac:dyDescent="0.25">
      <c r="A35" s="112" t="s">
        <v>209</v>
      </c>
      <c r="B35" s="117" t="s">
        <v>236</v>
      </c>
      <c r="C35" s="112" t="s">
        <v>67</v>
      </c>
      <c r="D35" s="112" t="s">
        <v>68</v>
      </c>
      <c r="E35" s="112" t="s">
        <v>220</v>
      </c>
      <c r="F35" s="112" t="s">
        <v>70</v>
      </c>
      <c r="G35" s="112" t="s">
        <v>53</v>
      </c>
      <c r="H35" s="112" t="s">
        <v>221</v>
      </c>
      <c r="I35" s="112" t="s">
        <v>71</v>
      </c>
      <c r="J35" s="112" t="s">
        <v>226</v>
      </c>
      <c r="K35" s="113" t="s">
        <v>53</v>
      </c>
      <c r="L35" s="113" t="s">
        <v>53</v>
      </c>
      <c r="M35" s="112">
        <v>35</v>
      </c>
      <c r="N35" s="112" t="s">
        <v>62</v>
      </c>
      <c r="O35" s="112" t="s">
        <v>62</v>
      </c>
      <c r="P35" s="112" t="s">
        <v>237</v>
      </c>
      <c r="Q35" s="112">
        <v>2</v>
      </c>
      <c r="R35" s="112" t="s">
        <v>238</v>
      </c>
      <c r="S35" s="112" t="s">
        <v>240</v>
      </c>
      <c r="T35" s="112" t="s">
        <v>239</v>
      </c>
      <c r="U35" s="112" t="s">
        <v>241</v>
      </c>
      <c r="V35" s="116">
        <v>43843</v>
      </c>
      <c r="W35" s="116">
        <v>44012</v>
      </c>
      <c r="X35" s="223" t="s">
        <v>1240</v>
      </c>
      <c r="Y35" s="223"/>
      <c r="Z35" s="224" t="s">
        <v>1241</v>
      </c>
      <c r="AA35" s="112"/>
      <c r="AB35" s="112" t="s">
        <v>1562</v>
      </c>
      <c r="AC35" s="112"/>
      <c r="AD35" s="112"/>
      <c r="AE35" s="282"/>
      <c r="AF35" s="283">
        <v>1</v>
      </c>
      <c r="AG35" s="284"/>
      <c r="AH35" s="285"/>
    </row>
    <row r="36" spans="1:34" s="129" customFormat="1" ht="110.25" x14ac:dyDescent="0.25">
      <c r="A36" s="112" t="s">
        <v>209</v>
      </c>
      <c r="B36" s="117" t="s">
        <v>236</v>
      </c>
      <c r="C36" s="112" t="s">
        <v>67</v>
      </c>
      <c r="D36" s="112" t="s">
        <v>68</v>
      </c>
      <c r="E36" s="112" t="s">
        <v>220</v>
      </c>
      <c r="F36" s="112" t="s">
        <v>70</v>
      </c>
      <c r="G36" s="112" t="s">
        <v>53</v>
      </c>
      <c r="H36" s="112" t="s">
        <v>221</v>
      </c>
      <c r="I36" s="112" t="s">
        <v>71</v>
      </c>
      <c r="J36" s="112" t="s">
        <v>226</v>
      </c>
      <c r="K36" s="113" t="s">
        <v>53</v>
      </c>
      <c r="L36" s="113" t="s">
        <v>53</v>
      </c>
      <c r="M36" s="112">
        <v>36</v>
      </c>
      <c r="N36" s="112" t="s">
        <v>62</v>
      </c>
      <c r="O36" s="112" t="s">
        <v>62</v>
      </c>
      <c r="P36" s="112" t="s">
        <v>242</v>
      </c>
      <c r="Q36" s="112">
        <v>2</v>
      </c>
      <c r="R36" s="112" t="s">
        <v>243</v>
      </c>
      <c r="S36" s="112" t="s">
        <v>244</v>
      </c>
      <c r="T36" s="112" t="s">
        <v>239</v>
      </c>
      <c r="U36" s="112" t="s">
        <v>241</v>
      </c>
      <c r="V36" s="116">
        <v>43843</v>
      </c>
      <c r="W36" s="116">
        <v>44012</v>
      </c>
      <c r="X36" s="223" t="s">
        <v>1240</v>
      </c>
      <c r="Y36" s="223"/>
      <c r="Z36" s="224" t="s">
        <v>1241</v>
      </c>
      <c r="AA36" s="112"/>
      <c r="AB36" s="112" t="s">
        <v>1562</v>
      </c>
      <c r="AC36" s="112"/>
      <c r="AD36" s="112"/>
      <c r="AE36" s="282"/>
      <c r="AF36" s="283">
        <v>1</v>
      </c>
      <c r="AG36" s="284"/>
      <c r="AH36" s="285"/>
    </row>
    <row r="37" spans="1:34" s="129" customFormat="1" ht="157.5" x14ac:dyDescent="0.25">
      <c r="A37" s="112" t="s">
        <v>209</v>
      </c>
      <c r="B37" s="117" t="s">
        <v>219</v>
      </c>
      <c r="C37" s="112" t="s">
        <v>67</v>
      </c>
      <c r="D37" s="112" t="s">
        <v>68</v>
      </c>
      <c r="E37" s="112" t="s">
        <v>220</v>
      </c>
      <c r="F37" s="112" t="s">
        <v>70</v>
      </c>
      <c r="G37" s="112" t="s">
        <v>53</v>
      </c>
      <c r="H37" s="112" t="s">
        <v>221</v>
      </c>
      <c r="I37" s="112" t="s">
        <v>71</v>
      </c>
      <c r="J37" s="112" t="s">
        <v>226</v>
      </c>
      <c r="K37" s="113" t="s">
        <v>53</v>
      </c>
      <c r="L37" s="113" t="s">
        <v>53</v>
      </c>
      <c r="M37" s="112">
        <v>37</v>
      </c>
      <c r="N37" s="112" t="s">
        <v>62</v>
      </c>
      <c r="O37" s="112" t="s">
        <v>62</v>
      </c>
      <c r="P37" s="112" t="s">
        <v>245</v>
      </c>
      <c r="Q37" s="112">
        <v>1</v>
      </c>
      <c r="R37" s="112" t="s">
        <v>246</v>
      </c>
      <c r="S37" s="112" t="s">
        <v>247</v>
      </c>
      <c r="T37" s="124">
        <v>0</v>
      </c>
      <c r="U37" s="112" t="s">
        <v>248</v>
      </c>
      <c r="V37" s="116">
        <v>43862</v>
      </c>
      <c r="W37" s="116">
        <v>44104</v>
      </c>
      <c r="X37" s="223" t="s">
        <v>1240</v>
      </c>
      <c r="Y37" s="223"/>
      <c r="Z37" s="224" t="s">
        <v>1241</v>
      </c>
      <c r="AA37" s="112"/>
      <c r="AB37" s="112"/>
      <c r="AC37" s="112" t="s">
        <v>1563</v>
      </c>
      <c r="AD37" s="112"/>
      <c r="AE37" s="282"/>
      <c r="AF37" s="283"/>
      <c r="AG37" s="284">
        <v>1</v>
      </c>
      <c r="AH37" s="285"/>
    </row>
    <row r="38" spans="1:34" s="129" customFormat="1" ht="220.5" x14ac:dyDescent="0.25">
      <c r="A38" s="112" t="s">
        <v>74</v>
      </c>
      <c r="B38" s="117" t="s">
        <v>75</v>
      </c>
      <c r="C38" s="112" t="s">
        <v>67</v>
      </c>
      <c r="D38" s="112" t="s">
        <v>68</v>
      </c>
      <c r="E38" s="112" t="s">
        <v>220</v>
      </c>
      <c r="F38" s="112" t="s">
        <v>70</v>
      </c>
      <c r="G38" s="112" t="s">
        <v>53</v>
      </c>
      <c r="H38" s="112" t="s">
        <v>53</v>
      </c>
      <c r="I38" s="112" t="s">
        <v>56</v>
      </c>
      <c r="J38" s="112" t="s">
        <v>109</v>
      </c>
      <c r="K38" s="113" t="s">
        <v>53</v>
      </c>
      <c r="L38" s="113" t="s">
        <v>53</v>
      </c>
      <c r="M38" s="112">
        <v>38</v>
      </c>
      <c r="N38" s="112" t="s">
        <v>62</v>
      </c>
      <c r="O38" s="112" t="s">
        <v>62</v>
      </c>
      <c r="P38" s="112" t="s">
        <v>249</v>
      </c>
      <c r="Q38" s="112">
        <v>490</v>
      </c>
      <c r="R38" s="112" t="s">
        <v>250</v>
      </c>
      <c r="S38" s="112" t="s">
        <v>252</v>
      </c>
      <c r="T38" s="112" t="s">
        <v>251</v>
      </c>
      <c r="U38" s="112" t="s">
        <v>253</v>
      </c>
      <c r="V38" s="116">
        <v>43845</v>
      </c>
      <c r="W38" s="116">
        <v>44104</v>
      </c>
      <c r="X38" s="223" t="s">
        <v>1240</v>
      </c>
      <c r="Y38" s="223"/>
      <c r="Z38" s="224" t="s">
        <v>1241</v>
      </c>
      <c r="AA38" s="112" t="s">
        <v>1564</v>
      </c>
      <c r="AB38" s="112" t="s">
        <v>1565</v>
      </c>
      <c r="AC38" s="112" t="s">
        <v>1566</v>
      </c>
      <c r="AD38" s="112"/>
      <c r="AE38" s="282">
        <f>25+25+15+90+90</f>
        <v>245</v>
      </c>
      <c r="AF38" s="283">
        <f>25+25+15</f>
        <v>65</v>
      </c>
      <c r="AG38" s="284">
        <f>90+90</f>
        <v>180</v>
      </c>
      <c r="AH38" s="285"/>
    </row>
    <row r="39" spans="1:34" s="129" customFormat="1" ht="110.25" x14ac:dyDescent="0.25">
      <c r="A39" s="112" t="s">
        <v>74</v>
      </c>
      <c r="B39" s="117" t="s">
        <v>75</v>
      </c>
      <c r="C39" s="112" t="s">
        <v>48</v>
      </c>
      <c r="D39" s="112" t="s">
        <v>68</v>
      </c>
      <c r="E39" s="112" t="s">
        <v>220</v>
      </c>
      <c r="F39" s="112" t="s">
        <v>51</v>
      </c>
      <c r="G39" s="112" t="s">
        <v>53</v>
      </c>
      <c r="H39" s="112" t="s">
        <v>53</v>
      </c>
      <c r="I39" s="112" t="s">
        <v>56</v>
      </c>
      <c r="J39" s="112" t="s">
        <v>226</v>
      </c>
      <c r="K39" s="113" t="s">
        <v>254</v>
      </c>
      <c r="L39" s="113" t="s">
        <v>255</v>
      </c>
      <c r="M39" s="112">
        <v>39</v>
      </c>
      <c r="N39" s="112" t="s">
        <v>62</v>
      </c>
      <c r="O39" s="112" t="s">
        <v>62</v>
      </c>
      <c r="P39" s="120" t="s">
        <v>256</v>
      </c>
      <c r="Q39" s="112">
        <v>1</v>
      </c>
      <c r="R39" s="112" t="s">
        <v>257</v>
      </c>
      <c r="S39" s="121" t="s">
        <v>258</v>
      </c>
      <c r="T39" s="112">
        <v>0</v>
      </c>
      <c r="U39" s="120" t="s">
        <v>259</v>
      </c>
      <c r="V39" s="116">
        <v>43840</v>
      </c>
      <c r="W39" s="116">
        <v>44104</v>
      </c>
      <c r="X39" s="223" t="s">
        <v>1240</v>
      </c>
      <c r="Y39" s="223"/>
      <c r="Z39" s="224" t="s">
        <v>1241</v>
      </c>
      <c r="AA39" s="112" t="s">
        <v>1567</v>
      </c>
      <c r="AB39" s="84" t="s">
        <v>1568</v>
      </c>
      <c r="AC39" s="112" t="s">
        <v>1569</v>
      </c>
      <c r="AD39" s="112"/>
      <c r="AE39" s="282">
        <v>1</v>
      </c>
      <c r="AF39" s="283">
        <v>1</v>
      </c>
      <c r="AG39" s="284">
        <v>1</v>
      </c>
      <c r="AH39" s="285"/>
    </row>
    <row r="40" spans="1:34" s="129" customFormat="1" ht="141.75" x14ac:dyDescent="0.25">
      <c r="A40" s="112" t="s">
        <v>209</v>
      </c>
      <c r="B40" s="117" t="s">
        <v>219</v>
      </c>
      <c r="C40" s="112" t="s">
        <v>67</v>
      </c>
      <c r="D40" s="112" t="s">
        <v>68</v>
      </c>
      <c r="E40" s="112" t="s">
        <v>260</v>
      </c>
      <c r="F40" s="112" t="s">
        <v>70</v>
      </c>
      <c r="G40" s="112" t="s">
        <v>53</v>
      </c>
      <c r="H40" s="112" t="s">
        <v>53</v>
      </c>
      <c r="I40" s="112" t="s">
        <v>56</v>
      </c>
      <c r="J40" s="112" t="s">
        <v>265</v>
      </c>
      <c r="K40" s="113" t="s">
        <v>53</v>
      </c>
      <c r="L40" s="113" t="s">
        <v>53</v>
      </c>
      <c r="M40" s="112">
        <v>40</v>
      </c>
      <c r="N40" s="112" t="s">
        <v>62</v>
      </c>
      <c r="O40" s="112" t="s">
        <v>108</v>
      </c>
      <c r="P40" s="112" t="s">
        <v>261</v>
      </c>
      <c r="Q40" s="112">
        <v>130</v>
      </c>
      <c r="R40" s="112" t="s">
        <v>262</v>
      </c>
      <c r="S40" s="112" t="s">
        <v>263</v>
      </c>
      <c r="T40" s="124">
        <v>130</v>
      </c>
      <c r="U40" s="112" t="s">
        <v>264</v>
      </c>
      <c r="V40" s="116">
        <v>43862</v>
      </c>
      <c r="W40" s="116">
        <v>44185</v>
      </c>
      <c r="X40" s="223">
        <v>230243776</v>
      </c>
      <c r="Y40" s="223">
        <v>90000000</v>
      </c>
      <c r="Z40" s="224">
        <f>X40+Y40</f>
        <v>320243776</v>
      </c>
      <c r="AA40" s="112"/>
      <c r="AB40" s="112"/>
      <c r="AC40" s="112"/>
      <c r="AD40" s="112" t="s">
        <v>724</v>
      </c>
      <c r="AE40" s="282"/>
      <c r="AF40" s="283"/>
      <c r="AG40" s="284"/>
      <c r="AH40" s="285">
        <v>130</v>
      </c>
    </row>
    <row r="41" spans="1:34" s="129" customFormat="1" ht="94.5" x14ac:dyDescent="0.25">
      <c r="A41" s="112" t="s">
        <v>209</v>
      </c>
      <c r="B41" s="117" t="s">
        <v>219</v>
      </c>
      <c r="C41" s="112" t="s">
        <v>67</v>
      </c>
      <c r="D41" s="112" t="s">
        <v>68</v>
      </c>
      <c r="E41" s="112" t="s">
        <v>260</v>
      </c>
      <c r="F41" s="112" t="s">
        <v>70</v>
      </c>
      <c r="G41" s="112" t="s">
        <v>53</v>
      </c>
      <c r="H41" s="112" t="s">
        <v>53</v>
      </c>
      <c r="I41" s="112" t="s">
        <v>56</v>
      </c>
      <c r="J41" s="112" t="s">
        <v>265</v>
      </c>
      <c r="K41" s="113" t="s">
        <v>53</v>
      </c>
      <c r="L41" s="113" t="s">
        <v>53</v>
      </c>
      <c r="M41" s="112">
        <v>41</v>
      </c>
      <c r="N41" s="112" t="s">
        <v>62</v>
      </c>
      <c r="O41" s="112" t="s">
        <v>108</v>
      </c>
      <c r="P41" s="112" t="s">
        <v>261</v>
      </c>
      <c r="Q41" s="112">
        <v>13</v>
      </c>
      <c r="R41" s="112" t="s">
        <v>266</v>
      </c>
      <c r="S41" s="112" t="s">
        <v>267</v>
      </c>
      <c r="T41" s="124">
        <v>13</v>
      </c>
      <c r="U41" s="112" t="s">
        <v>268</v>
      </c>
      <c r="V41" s="116">
        <v>43832</v>
      </c>
      <c r="W41" s="116">
        <v>44196</v>
      </c>
      <c r="X41" s="223" t="s">
        <v>1242</v>
      </c>
      <c r="Y41" s="223" t="s">
        <v>1244</v>
      </c>
      <c r="Z41" s="224" t="s">
        <v>1243</v>
      </c>
      <c r="AA41" s="112" t="s">
        <v>1570</v>
      </c>
      <c r="AB41" s="112" t="s">
        <v>1571</v>
      </c>
      <c r="AC41" s="112" t="s">
        <v>1572</v>
      </c>
      <c r="AD41" s="112" t="s">
        <v>1572</v>
      </c>
      <c r="AE41" s="282">
        <v>2</v>
      </c>
      <c r="AF41" s="283">
        <v>1</v>
      </c>
      <c r="AG41" s="284">
        <v>1</v>
      </c>
      <c r="AH41" s="285">
        <v>1</v>
      </c>
    </row>
    <row r="42" spans="1:34" s="129" customFormat="1" ht="94.5" x14ac:dyDescent="0.25">
      <c r="A42" s="112" t="s">
        <v>209</v>
      </c>
      <c r="B42" s="117" t="s">
        <v>219</v>
      </c>
      <c r="C42" s="112" t="s">
        <v>67</v>
      </c>
      <c r="D42" s="112" t="s">
        <v>68</v>
      </c>
      <c r="E42" s="112" t="s">
        <v>260</v>
      </c>
      <c r="F42" s="112" t="s">
        <v>70</v>
      </c>
      <c r="G42" s="112" t="s">
        <v>53</v>
      </c>
      <c r="H42" s="112" t="s">
        <v>53</v>
      </c>
      <c r="I42" s="112" t="s">
        <v>56</v>
      </c>
      <c r="J42" s="112" t="s">
        <v>265</v>
      </c>
      <c r="K42" s="113" t="s">
        <v>53</v>
      </c>
      <c r="L42" s="113" t="s">
        <v>53</v>
      </c>
      <c r="M42" s="112">
        <v>42</v>
      </c>
      <c r="N42" s="112" t="s">
        <v>62</v>
      </c>
      <c r="O42" s="112" t="s">
        <v>108</v>
      </c>
      <c r="P42" s="112" t="s">
        <v>261</v>
      </c>
      <c r="Q42" s="112">
        <v>5</v>
      </c>
      <c r="R42" s="112" t="s">
        <v>1177</v>
      </c>
      <c r="S42" s="112" t="s">
        <v>269</v>
      </c>
      <c r="T42" s="124">
        <v>5</v>
      </c>
      <c r="U42" s="112" t="s">
        <v>270</v>
      </c>
      <c r="V42" s="116">
        <v>43832</v>
      </c>
      <c r="W42" s="116">
        <v>44196</v>
      </c>
      <c r="X42" s="223" t="s">
        <v>1242</v>
      </c>
      <c r="Y42" s="223" t="s">
        <v>1244</v>
      </c>
      <c r="Z42" s="224" t="s">
        <v>1243</v>
      </c>
      <c r="AA42" s="112" t="s">
        <v>1573</v>
      </c>
      <c r="AB42" s="112" t="s">
        <v>1574</v>
      </c>
      <c r="AC42" s="112" t="s">
        <v>1575</v>
      </c>
      <c r="AD42" s="112" t="s">
        <v>1576</v>
      </c>
      <c r="AE42" s="282">
        <v>1</v>
      </c>
      <c r="AF42" s="283">
        <v>2</v>
      </c>
      <c r="AG42" s="284">
        <v>2</v>
      </c>
      <c r="AH42" s="285">
        <v>1</v>
      </c>
    </row>
    <row r="43" spans="1:34" s="129" customFormat="1" ht="110.25" x14ac:dyDescent="0.25">
      <c r="A43" s="112" t="s">
        <v>209</v>
      </c>
      <c r="B43" s="117" t="s">
        <v>271</v>
      </c>
      <c r="C43" s="112" t="s">
        <v>67</v>
      </c>
      <c r="D43" s="112" t="s">
        <v>68</v>
      </c>
      <c r="E43" s="112" t="s">
        <v>260</v>
      </c>
      <c r="F43" s="112" t="s">
        <v>70</v>
      </c>
      <c r="G43" s="112" t="s">
        <v>53</v>
      </c>
      <c r="H43" s="112" t="s">
        <v>53</v>
      </c>
      <c r="I43" s="112" t="s">
        <v>56</v>
      </c>
      <c r="J43" s="112" t="s">
        <v>265</v>
      </c>
      <c r="K43" s="113" t="s">
        <v>53</v>
      </c>
      <c r="L43" s="113" t="s">
        <v>53</v>
      </c>
      <c r="M43" s="112">
        <v>43</v>
      </c>
      <c r="N43" s="112" t="s">
        <v>62</v>
      </c>
      <c r="O43" s="112" t="s">
        <v>108</v>
      </c>
      <c r="P43" s="112" t="s">
        <v>272</v>
      </c>
      <c r="Q43" s="112">
        <v>1</v>
      </c>
      <c r="R43" s="112" t="s">
        <v>273</v>
      </c>
      <c r="S43" s="112" t="s">
        <v>274</v>
      </c>
      <c r="T43" s="124">
        <v>1</v>
      </c>
      <c r="U43" s="112" t="s">
        <v>275</v>
      </c>
      <c r="V43" s="116">
        <v>44106</v>
      </c>
      <c r="W43" s="116">
        <v>44196</v>
      </c>
      <c r="X43" s="223" t="s">
        <v>1242</v>
      </c>
      <c r="Y43" s="223" t="s">
        <v>1244</v>
      </c>
      <c r="Z43" s="224" t="s">
        <v>1243</v>
      </c>
      <c r="AA43" s="112" t="s">
        <v>1577</v>
      </c>
      <c r="AB43" s="112" t="s">
        <v>1577</v>
      </c>
      <c r="AC43" s="112" t="s">
        <v>1578</v>
      </c>
      <c r="AD43" s="112" t="s">
        <v>1577</v>
      </c>
      <c r="AE43" s="282">
        <v>16</v>
      </c>
      <c r="AF43" s="283">
        <v>16</v>
      </c>
      <c r="AG43" s="284">
        <v>16</v>
      </c>
      <c r="AH43" s="285">
        <v>16</v>
      </c>
    </row>
    <row r="44" spans="1:34" s="129" customFormat="1" ht="94.5" x14ac:dyDescent="0.25">
      <c r="A44" s="112" t="s">
        <v>209</v>
      </c>
      <c r="B44" s="117" t="s">
        <v>219</v>
      </c>
      <c r="C44" s="112" t="s">
        <v>101</v>
      </c>
      <c r="D44" s="112" t="s">
        <v>68</v>
      </c>
      <c r="E44" s="112" t="s">
        <v>260</v>
      </c>
      <c r="F44" s="112" t="s">
        <v>70</v>
      </c>
      <c r="G44" s="112" t="s">
        <v>53</v>
      </c>
      <c r="H44" s="112" t="s">
        <v>53</v>
      </c>
      <c r="I44" s="112" t="s">
        <v>56</v>
      </c>
      <c r="J44" s="112" t="s">
        <v>265</v>
      </c>
      <c r="K44" s="113" t="s">
        <v>53</v>
      </c>
      <c r="L44" s="113" t="s">
        <v>53</v>
      </c>
      <c r="M44" s="112">
        <v>44</v>
      </c>
      <c r="N44" s="112" t="s">
        <v>62</v>
      </c>
      <c r="O44" s="112" t="s">
        <v>108</v>
      </c>
      <c r="P44" s="112" t="s">
        <v>272</v>
      </c>
      <c r="Q44" s="118">
        <v>370</v>
      </c>
      <c r="R44" s="112" t="s">
        <v>276</v>
      </c>
      <c r="S44" s="112" t="s">
        <v>277</v>
      </c>
      <c r="T44" s="118">
        <v>1000</v>
      </c>
      <c r="U44" s="112" t="s">
        <v>278</v>
      </c>
      <c r="V44" s="116">
        <v>43832</v>
      </c>
      <c r="W44" s="116">
        <v>44196</v>
      </c>
      <c r="X44" s="223" t="s">
        <v>1242</v>
      </c>
      <c r="Y44" s="223" t="s">
        <v>1244</v>
      </c>
      <c r="Z44" s="224" t="s">
        <v>1243</v>
      </c>
      <c r="AA44" s="286" t="s">
        <v>727</v>
      </c>
      <c r="AB44" s="286" t="s">
        <v>279</v>
      </c>
      <c r="AC44" s="286" t="s">
        <v>728</v>
      </c>
      <c r="AD44" s="286" t="s">
        <v>727</v>
      </c>
      <c r="AE44" s="282">
        <v>50</v>
      </c>
      <c r="AF44" s="283">
        <v>250</v>
      </c>
      <c r="AG44" s="284">
        <v>20</v>
      </c>
      <c r="AH44" s="285">
        <v>50</v>
      </c>
    </row>
    <row r="45" spans="1:34" s="129" customFormat="1" ht="110.25" x14ac:dyDescent="0.25">
      <c r="A45" s="112" t="s">
        <v>209</v>
      </c>
      <c r="B45" s="117" t="s">
        <v>219</v>
      </c>
      <c r="C45" s="112" t="s">
        <v>101</v>
      </c>
      <c r="D45" s="112" t="s">
        <v>68</v>
      </c>
      <c r="E45" s="112" t="s">
        <v>260</v>
      </c>
      <c r="F45" s="112" t="s">
        <v>70</v>
      </c>
      <c r="G45" s="112" t="s">
        <v>53</v>
      </c>
      <c r="H45" s="112" t="s">
        <v>53</v>
      </c>
      <c r="I45" s="112" t="s">
        <v>56</v>
      </c>
      <c r="J45" s="112" t="s">
        <v>265</v>
      </c>
      <c r="K45" s="113" t="s">
        <v>53</v>
      </c>
      <c r="L45" s="113" t="s">
        <v>53</v>
      </c>
      <c r="M45" s="112">
        <v>45</v>
      </c>
      <c r="N45" s="112" t="s">
        <v>62</v>
      </c>
      <c r="O45" s="112" t="s">
        <v>108</v>
      </c>
      <c r="P45" s="112" t="s">
        <v>272</v>
      </c>
      <c r="Q45" s="118">
        <v>756</v>
      </c>
      <c r="R45" s="112" t="s">
        <v>280</v>
      </c>
      <c r="S45" s="112" t="s">
        <v>281</v>
      </c>
      <c r="T45" s="118">
        <v>1000</v>
      </c>
      <c r="U45" s="112" t="s">
        <v>282</v>
      </c>
      <c r="V45" s="116">
        <v>43863</v>
      </c>
      <c r="W45" s="116">
        <v>44196</v>
      </c>
      <c r="X45" s="223" t="s">
        <v>1242</v>
      </c>
      <c r="Y45" s="223" t="s">
        <v>1244</v>
      </c>
      <c r="Z45" s="224" t="s">
        <v>1243</v>
      </c>
      <c r="AA45" s="286" t="s">
        <v>730</v>
      </c>
      <c r="AB45" s="286"/>
      <c r="AC45" s="286" t="s">
        <v>732</v>
      </c>
      <c r="AD45" s="286" t="s">
        <v>732</v>
      </c>
      <c r="AE45" s="282">
        <v>550</v>
      </c>
      <c r="AF45" s="283"/>
      <c r="AG45" s="284">
        <v>225</v>
      </c>
      <c r="AH45" s="285">
        <v>225</v>
      </c>
    </row>
    <row r="46" spans="1:34" s="129" customFormat="1" ht="110.25" x14ac:dyDescent="0.25">
      <c r="A46" s="112" t="s">
        <v>209</v>
      </c>
      <c r="B46" s="117" t="s">
        <v>219</v>
      </c>
      <c r="C46" s="112" t="s">
        <v>101</v>
      </c>
      <c r="D46" s="112" t="s">
        <v>68</v>
      </c>
      <c r="E46" s="112" t="s">
        <v>260</v>
      </c>
      <c r="F46" s="112" t="s">
        <v>70</v>
      </c>
      <c r="G46" s="112" t="s">
        <v>53</v>
      </c>
      <c r="H46" s="112" t="s">
        <v>53</v>
      </c>
      <c r="I46" s="112" t="s">
        <v>56</v>
      </c>
      <c r="J46" s="112" t="s">
        <v>265</v>
      </c>
      <c r="K46" s="113" t="s">
        <v>53</v>
      </c>
      <c r="L46" s="113" t="s">
        <v>53</v>
      </c>
      <c r="M46" s="112">
        <v>46</v>
      </c>
      <c r="N46" s="112" t="s">
        <v>62</v>
      </c>
      <c r="O46" s="112" t="s">
        <v>108</v>
      </c>
      <c r="P46" s="112" t="s">
        <v>272</v>
      </c>
      <c r="Q46" s="118">
        <v>1148</v>
      </c>
      <c r="R46" s="112" t="s">
        <v>1178</v>
      </c>
      <c r="S46" s="112" t="s">
        <v>277</v>
      </c>
      <c r="T46" s="118">
        <v>3000</v>
      </c>
      <c r="U46" s="112" t="s">
        <v>283</v>
      </c>
      <c r="V46" s="116">
        <v>43832</v>
      </c>
      <c r="W46" s="116">
        <v>44196</v>
      </c>
      <c r="X46" s="223" t="s">
        <v>1242</v>
      </c>
      <c r="Y46" s="223" t="s">
        <v>1244</v>
      </c>
      <c r="Z46" s="224" t="s">
        <v>1243</v>
      </c>
      <c r="AA46" s="286" t="s">
        <v>734</v>
      </c>
      <c r="AB46" s="286"/>
      <c r="AC46" s="286" t="s">
        <v>735</v>
      </c>
      <c r="AD46" s="286" t="s">
        <v>736</v>
      </c>
      <c r="AE46" s="282">
        <v>448</v>
      </c>
      <c r="AF46" s="283"/>
      <c r="AG46" s="284">
        <v>250</v>
      </c>
      <c r="AH46" s="285">
        <v>450</v>
      </c>
    </row>
    <row r="47" spans="1:34" s="129" customFormat="1" ht="204.75" x14ac:dyDescent="0.25">
      <c r="A47" s="112" t="s">
        <v>209</v>
      </c>
      <c r="B47" s="117" t="s">
        <v>219</v>
      </c>
      <c r="C47" s="112" t="s">
        <v>101</v>
      </c>
      <c r="D47" s="112" t="s">
        <v>68</v>
      </c>
      <c r="E47" s="112" t="s">
        <v>260</v>
      </c>
      <c r="F47" s="112" t="s">
        <v>70</v>
      </c>
      <c r="G47" s="112" t="s">
        <v>53</v>
      </c>
      <c r="H47" s="112" t="s">
        <v>53</v>
      </c>
      <c r="I47" s="112" t="s">
        <v>173</v>
      </c>
      <c r="J47" s="112" t="s">
        <v>265</v>
      </c>
      <c r="K47" s="113" t="s">
        <v>53</v>
      </c>
      <c r="L47" s="113" t="s">
        <v>53</v>
      </c>
      <c r="M47" s="112">
        <v>47</v>
      </c>
      <c r="N47" s="112" t="s">
        <v>62</v>
      </c>
      <c r="O47" s="112" t="s">
        <v>108</v>
      </c>
      <c r="P47" s="112" t="s">
        <v>284</v>
      </c>
      <c r="Q47" s="122" t="s">
        <v>286</v>
      </c>
      <c r="R47" s="112" t="s">
        <v>285</v>
      </c>
      <c r="S47" s="112" t="s">
        <v>287</v>
      </c>
      <c r="T47" s="118" t="s">
        <v>53</v>
      </c>
      <c r="U47" s="112" t="s">
        <v>288</v>
      </c>
      <c r="V47" s="116">
        <v>43832</v>
      </c>
      <c r="W47" s="116">
        <v>44196</v>
      </c>
      <c r="X47" s="223" t="s">
        <v>1242</v>
      </c>
      <c r="Y47" s="223" t="s">
        <v>1244</v>
      </c>
      <c r="Z47" s="224" t="s">
        <v>1243</v>
      </c>
      <c r="AA47" s="286" t="s">
        <v>739</v>
      </c>
      <c r="AB47" s="286" t="s">
        <v>739</v>
      </c>
      <c r="AC47" s="286" t="s">
        <v>1579</v>
      </c>
      <c r="AD47" s="286"/>
      <c r="AE47" s="282">
        <v>1</v>
      </c>
      <c r="AF47" s="283">
        <v>1</v>
      </c>
      <c r="AG47" s="284">
        <v>1301</v>
      </c>
      <c r="AH47" s="285"/>
    </row>
    <row r="48" spans="1:34" s="129" customFormat="1" ht="157.5" x14ac:dyDescent="0.25">
      <c r="A48" s="112" t="s">
        <v>209</v>
      </c>
      <c r="B48" s="117" t="s">
        <v>219</v>
      </c>
      <c r="C48" s="112" t="s">
        <v>101</v>
      </c>
      <c r="D48" s="112" t="s">
        <v>68</v>
      </c>
      <c r="E48" s="112" t="s">
        <v>260</v>
      </c>
      <c r="F48" s="112" t="s">
        <v>70</v>
      </c>
      <c r="G48" s="112" t="s">
        <v>53</v>
      </c>
      <c r="H48" s="112" t="s">
        <v>53</v>
      </c>
      <c r="I48" s="112" t="s">
        <v>56</v>
      </c>
      <c r="J48" s="112" t="s">
        <v>265</v>
      </c>
      <c r="K48" s="113" t="s">
        <v>53</v>
      </c>
      <c r="L48" s="113" t="s">
        <v>53</v>
      </c>
      <c r="M48" s="112">
        <v>48</v>
      </c>
      <c r="N48" s="112" t="s">
        <v>62</v>
      </c>
      <c r="O48" s="112" t="s">
        <v>108</v>
      </c>
      <c r="P48" s="112" t="s">
        <v>284</v>
      </c>
      <c r="Q48" s="118">
        <v>1296</v>
      </c>
      <c r="R48" s="112" t="s">
        <v>289</v>
      </c>
      <c r="S48" s="112" t="s">
        <v>290</v>
      </c>
      <c r="T48" s="118">
        <v>2000</v>
      </c>
      <c r="U48" s="122" t="s">
        <v>291</v>
      </c>
      <c r="V48" s="116">
        <v>43832</v>
      </c>
      <c r="W48" s="116">
        <v>44196</v>
      </c>
      <c r="X48" s="223" t="s">
        <v>1242</v>
      </c>
      <c r="Y48" s="223" t="s">
        <v>1244</v>
      </c>
      <c r="Z48" s="224" t="s">
        <v>1243</v>
      </c>
      <c r="AA48" s="286" t="s">
        <v>742</v>
      </c>
      <c r="AB48" s="112"/>
      <c r="AC48" s="286" t="s">
        <v>743</v>
      </c>
      <c r="AD48" s="286" t="s">
        <v>744</v>
      </c>
      <c r="AE48" s="282">
        <v>596</v>
      </c>
      <c r="AF48" s="283"/>
      <c r="AG48" s="284">
        <v>330</v>
      </c>
      <c r="AH48" s="285">
        <v>370</v>
      </c>
    </row>
    <row r="49" spans="1:34" s="129" customFormat="1" ht="157.5" x14ac:dyDescent="0.25">
      <c r="A49" s="112" t="s">
        <v>209</v>
      </c>
      <c r="B49" s="117" t="s">
        <v>271</v>
      </c>
      <c r="C49" s="112" t="s">
        <v>101</v>
      </c>
      <c r="D49" s="112" t="s">
        <v>68</v>
      </c>
      <c r="E49" s="112" t="s">
        <v>260</v>
      </c>
      <c r="F49" s="112" t="s">
        <v>70</v>
      </c>
      <c r="G49" s="112" t="s">
        <v>53</v>
      </c>
      <c r="H49" s="112" t="s">
        <v>53</v>
      </c>
      <c r="I49" s="112" t="s">
        <v>56</v>
      </c>
      <c r="J49" s="112" t="s">
        <v>265</v>
      </c>
      <c r="K49" s="113" t="s">
        <v>53</v>
      </c>
      <c r="L49" s="113" t="s">
        <v>53</v>
      </c>
      <c r="M49" s="112">
        <v>49</v>
      </c>
      <c r="N49" s="112" t="s">
        <v>62</v>
      </c>
      <c r="O49" s="112" t="s">
        <v>108</v>
      </c>
      <c r="P49" s="112" t="s">
        <v>292</v>
      </c>
      <c r="Q49" s="112">
        <v>1</v>
      </c>
      <c r="R49" s="112" t="s">
        <v>293</v>
      </c>
      <c r="S49" s="122" t="s">
        <v>295</v>
      </c>
      <c r="T49" s="118" t="s">
        <v>294</v>
      </c>
      <c r="U49" s="122" t="s">
        <v>296</v>
      </c>
      <c r="V49" s="116">
        <v>43832</v>
      </c>
      <c r="W49" s="116">
        <v>44196</v>
      </c>
      <c r="X49" s="223" t="s">
        <v>1242</v>
      </c>
      <c r="Y49" s="223" t="s">
        <v>1244</v>
      </c>
      <c r="Z49" s="224" t="s">
        <v>1243</v>
      </c>
      <c r="AA49" s="112" t="s">
        <v>1580</v>
      </c>
      <c r="AB49" s="112" t="s">
        <v>1580</v>
      </c>
      <c r="AC49" s="287" t="s">
        <v>1581</v>
      </c>
      <c r="AD49" s="112" t="s">
        <v>1580</v>
      </c>
      <c r="AE49" s="282">
        <v>1</v>
      </c>
      <c r="AF49" s="283">
        <v>1</v>
      </c>
      <c r="AG49" s="284">
        <v>2</v>
      </c>
      <c r="AH49" s="285">
        <v>1</v>
      </c>
    </row>
    <row r="50" spans="1:34" s="131" customFormat="1" ht="173.25" x14ac:dyDescent="0.25">
      <c r="A50" s="112" t="s">
        <v>209</v>
      </c>
      <c r="B50" s="128" t="s">
        <v>236</v>
      </c>
      <c r="C50" s="112" t="s">
        <v>101</v>
      </c>
      <c r="D50" s="112" t="s">
        <v>68</v>
      </c>
      <c r="E50" s="84" t="s">
        <v>260</v>
      </c>
      <c r="F50" s="84" t="s">
        <v>70</v>
      </c>
      <c r="G50" s="84" t="s">
        <v>53</v>
      </c>
      <c r="H50" s="84" t="s">
        <v>53</v>
      </c>
      <c r="I50" s="84" t="s">
        <v>56</v>
      </c>
      <c r="J50" s="84" t="s">
        <v>265</v>
      </c>
      <c r="K50" s="83" t="s">
        <v>53</v>
      </c>
      <c r="L50" s="83" t="s">
        <v>53</v>
      </c>
      <c r="M50" s="112">
        <v>50</v>
      </c>
      <c r="N50" s="84" t="s">
        <v>62</v>
      </c>
      <c r="O50" s="84" t="s">
        <v>108</v>
      </c>
      <c r="P50" s="84" t="s">
        <v>297</v>
      </c>
      <c r="Q50" s="86" t="s">
        <v>299</v>
      </c>
      <c r="R50" s="84" t="s">
        <v>298</v>
      </c>
      <c r="S50" s="87" t="s">
        <v>300</v>
      </c>
      <c r="T50" s="86">
        <v>30</v>
      </c>
      <c r="U50" s="87" t="s">
        <v>301</v>
      </c>
      <c r="V50" s="88">
        <v>43832</v>
      </c>
      <c r="W50" s="116">
        <v>44196</v>
      </c>
      <c r="X50" s="223" t="s">
        <v>1242</v>
      </c>
      <c r="Y50" s="223" t="s">
        <v>1244</v>
      </c>
      <c r="Z50" s="224" t="s">
        <v>1243</v>
      </c>
      <c r="AA50" s="112"/>
      <c r="AB50" s="288" t="s">
        <v>746</v>
      </c>
      <c r="AC50" s="112"/>
      <c r="AD50" s="112"/>
      <c r="AE50" s="289"/>
      <c r="AF50" s="290">
        <v>266</v>
      </c>
      <c r="AG50" s="291"/>
      <c r="AH50" s="292"/>
    </row>
    <row r="51" spans="1:34" s="131" customFormat="1" ht="141.75" x14ac:dyDescent="0.25">
      <c r="A51" s="112" t="s">
        <v>209</v>
      </c>
      <c r="B51" s="128" t="s">
        <v>236</v>
      </c>
      <c r="C51" s="112" t="s">
        <v>101</v>
      </c>
      <c r="D51" s="112" t="s">
        <v>68</v>
      </c>
      <c r="E51" s="84" t="s">
        <v>260</v>
      </c>
      <c r="F51" s="84" t="s">
        <v>70</v>
      </c>
      <c r="G51" s="84" t="s">
        <v>53</v>
      </c>
      <c r="H51" s="84" t="s">
        <v>53</v>
      </c>
      <c r="I51" s="84" t="s">
        <v>56</v>
      </c>
      <c r="J51" s="84" t="s">
        <v>265</v>
      </c>
      <c r="K51" s="83" t="s">
        <v>53</v>
      </c>
      <c r="L51" s="83" t="s">
        <v>53</v>
      </c>
      <c r="M51" s="112">
        <v>51</v>
      </c>
      <c r="N51" s="84" t="s">
        <v>62</v>
      </c>
      <c r="O51" s="84" t="s">
        <v>108</v>
      </c>
      <c r="P51" s="84" t="s">
        <v>297</v>
      </c>
      <c r="Q51" s="118">
        <v>2335</v>
      </c>
      <c r="R51" s="84" t="s">
        <v>302</v>
      </c>
      <c r="S51" s="87" t="s">
        <v>303</v>
      </c>
      <c r="T51" s="89">
        <v>2000</v>
      </c>
      <c r="U51" s="87" t="s">
        <v>304</v>
      </c>
      <c r="V51" s="88">
        <v>43832</v>
      </c>
      <c r="W51" s="116">
        <v>44196</v>
      </c>
      <c r="X51" s="223" t="s">
        <v>1242</v>
      </c>
      <c r="Y51" s="223" t="s">
        <v>1244</v>
      </c>
      <c r="Z51" s="224" t="s">
        <v>1243</v>
      </c>
      <c r="AA51" s="84" t="s">
        <v>748</v>
      </c>
      <c r="AB51" s="112"/>
      <c r="AC51" s="112"/>
      <c r="AD51" s="84" t="s">
        <v>749</v>
      </c>
      <c r="AE51" s="289">
        <v>2235</v>
      </c>
      <c r="AF51" s="290"/>
      <c r="AG51" s="291"/>
      <c r="AH51" s="292">
        <v>100</v>
      </c>
    </row>
    <row r="52" spans="1:34" s="129" customFormat="1" ht="94.5" x14ac:dyDescent="0.25">
      <c r="A52" s="112" t="s">
        <v>209</v>
      </c>
      <c r="B52" s="117" t="s">
        <v>219</v>
      </c>
      <c r="C52" s="112" t="s">
        <v>101</v>
      </c>
      <c r="D52" s="112" t="s">
        <v>68</v>
      </c>
      <c r="E52" s="112" t="s">
        <v>260</v>
      </c>
      <c r="F52" s="112" t="s">
        <v>70</v>
      </c>
      <c r="G52" s="112" t="s">
        <v>53</v>
      </c>
      <c r="H52" s="112" t="s">
        <v>53</v>
      </c>
      <c r="I52" s="112" t="s">
        <v>71</v>
      </c>
      <c r="J52" s="112" t="s">
        <v>265</v>
      </c>
      <c r="K52" s="113" t="s">
        <v>53</v>
      </c>
      <c r="L52" s="113" t="s">
        <v>53</v>
      </c>
      <c r="M52" s="112">
        <v>52</v>
      </c>
      <c r="N52" s="112" t="s">
        <v>62</v>
      </c>
      <c r="O52" s="112" t="s">
        <v>108</v>
      </c>
      <c r="P52" s="112" t="s">
        <v>305</v>
      </c>
      <c r="Q52" s="118">
        <v>644</v>
      </c>
      <c r="R52" s="112" t="s">
        <v>306</v>
      </c>
      <c r="S52" s="122" t="s">
        <v>307</v>
      </c>
      <c r="T52" s="118">
        <v>2000</v>
      </c>
      <c r="U52" s="122" t="s">
        <v>308</v>
      </c>
      <c r="V52" s="116">
        <v>43832</v>
      </c>
      <c r="W52" s="116">
        <v>44196</v>
      </c>
      <c r="X52" s="223" t="s">
        <v>1242</v>
      </c>
      <c r="Y52" s="223" t="s">
        <v>1244</v>
      </c>
      <c r="Z52" s="224" t="s">
        <v>1243</v>
      </c>
      <c r="AA52" s="286" t="s">
        <v>751</v>
      </c>
      <c r="AB52" s="286" t="s">
        <v>752</v>
      </c>
      <c r="AC52" s="286" t="s">
        <v>753</v>
      </c>
      <c r="AD52" s="286" t="s">
        <v>754</v>
      </c>
      <c r="AE52" s="289">
        <v>171</v>
      </c>
      <c r="AF52" s="290">
        <v>223</v>
      </c>
      <c r="AG52" s="291">
        <v>120</v>
      </c>
      <c r="AH52" s="292">
        <v>130</v>
      </c>
    </row>
    <row r="53" spans="1:34" s="129" customFormat="1" ht="220.5" x14ac:dyDescent="0.25">
      <c r="A53" s="112" t="s">
        <v>209</v>
      </c>
      <c r="B53" s="117" t="s">
        <v>219</v>
      </c>
      <c r="C53" s="112" t="s">
        <v>101</v>
      </c>
      <c r="D53" s="112" t="s">
        <v>68</v>
      </c>
      <c r="E53" s="112" t="s">
        <v>260</v>
      </c>
      <c r="F53" s="112" t="s">
        <v>70</v>
      </c>
      <c r="G53" s="112" t="s">
        <v>51</v>
      </c>
      <c r="H53" s="112" t="s">
        <v>53</v>
      </c>
      <c r="I53" s="112" t="s">
        <v>56</v>
      </c>
      <c r="J53" s="112" t="s">
        <v>265</v>
      </c>
      <c r="K53" s="113" t="s">
        <v>309</v>
      </c>
      <c r="L53" s="113" t="s">
        <v>310</v>
      </c>
      <c r="M53" s="112">
        <v>53</v>
      </c>
      <c r="N53" s="112" t="s">
        <v>62</v>
      </c>
      <c r="O53" s="112" t="s">
        <v>108</v>
      </c>
      <c r="P53" s="112" t="s">
        <v>311</v>
      </c>
      <c r="Q53" s="123">
        <v>0.9</v>
      </c>
      <c r="R53" s="112" t="s">
        <v>312</v>
      </c>
      <c r="S53" s="112" t="s">
        <v>313</v>
      </c>
      <c r="T53" s="118" t="s">
        <v>53</v>
      </c>
      <c r="U53" s="122" t="s">
        <v>314</v>
      </c>
      <c r="V53" s="116">
        <v>43832</v>
      </c>
      <c r="W53" s="116">
        <v>44196</v>
      </c>
      <c r="X53" s="223" t="s">
        <v>1242</v>
      </c>
      <c r="Y53" s="223" t="s">
        <v>1244</v>
      </c>
      <c r="Z53" s="224" t="s">
        <v>1243</v>
      </c>
      <c r="AA53" s="87" t="s">
        <v>1582</v>
      </c>
      <c r="AB53" s="87" t="s">
        <v>1583</v>
      </c>
      <c r="AC53" s="87" t="s">
        <v>1583</v>
      </c>
      <c r="AD53" s="112" t="s">
        <v>1584</v>
      </c>
      <c r="AE53" s="289">
        <v>2</v>
      </c>
      <c r="AF53" s="290">
        <v>1</v>
      </c>
      <c r="AG53" s="291">
        <v>1</v>
      </c>
      <c r="AH53" s="292">
        <v>2</v>
      </c>
    </row>
    <row r="54" spans="1:34" s="129" customFormat="1" ht="94.5" x14ac:dyDescent="0.25">
      <c r="A54" s="112" t="s">
        <v>74</v>
      </c>
      <c r="B54" s="117" t="s">
        <v>75</v>
      </c>
      <c r="C54" s="112" t="s">
        <v>101</v>
      </c>
      <c r="D54" s="112" t="s">
        <v>68</v>
      </c>
      <c r="E54" s="112" t="s">
        <v>315</v>
      </c>
      <c r="F54" s="112" t="s">
        <v>70</v>
      </c>
      <c r="G54" s="112" t="s">
        <v>53</v>
      </c>
      <c r="H54" s="112" t="s">
        <v>316</v>
      </c>
      <c r="I54" s="112" t="s">
        <v>56</v>
      </c>
      <c r="J54" s="112" t="s">
        <v>109</v>
      </c>
      <c r="K54" s="113" t="s">
        <v>53</v>
      </c>
      <c r="L54" s="113" t="s">
        <v>53</v>
      </c>
      <c r="M54" s="112">
        <v>55</v>
      </c>
      <c r="N54" s="112" t="s">
        <v>62</v>
      </c>
      <c r="O54" s="112" t="s">
        <v>108</v>
      </c>
      <c r="P54" s="112" t="s">
        <v>317</v>
      </c>
      <c r="Q54" s="112">
        <v>40</v>
      </c>
      <c r="R54" s="112" t="s">
        <v>318</v>
      </c>
      <c r="S54" s="112" t="s">
        <v>319</v>
      </c>
      <c r="T54" s="124">
        <v>35</v>
      </c>
      <c r="U54" s="112" t="s">
        <v>320</v>
      </c>
      <c r="V54" s="116">
        <v>43845</v>
      </c>
      <c r="W54" s="116">
        <v>44175</v>
      </c>
      <c r="X54" s="223">
        <v>367387641</v>
      </c>
      <c r="Y54" s="223">
        <v>0</v>
      </c>
      <c r="Z54" s="224">
        <f>X54+Y54</f>
        <v>367387641</v>
      </c>
      <c r="AA54" s="112" t="s">
        <v>1585</v>
      </c>
      <c r="AB54" s="112" t="s">
        <v>1585</v>
      </c>
      <c r="AC54" s="112" t="s">
        <v>1585</v>
      </c>
      <c r="AD54" s="112" t="s">
        <v>1585</v>
      </c>
      <c r="AE54" s="282">
        <v>10</v>
      </c>
      <c r="AF54" s="283">
        <v>10</v>
      </c>
      <c r="AG54" s="284">
        <v>10</v>
      </c>
      <c r="AH54" s="285">
        <v>10</v>
      </c>
    </row>
    <row r="55" spans="1:34" s="129" customFormat="1" ht="94.5" x14ac:dyDescent="0.25">
      <c r="A55" s="112" t="s">
        <v>74</v>
      </c>
      <c r="B55" s="117" t="s">
        <v>75</v>
      </c>
      <c r="C55" s="112" t="s">
        <v>101</v>
      </c>
      <c r="D55" s="112" t="s">
        <v>68</v>
      </c>
      <c r="E55" s="112" t="s">
        <v>315</v>
      </c>
      <c r="F55" s="112" t="s">
        <v>70</v>
      </c>
      <c r="G55" s="112" t="s">
        <v>53</v>
      </c>
      <c r="H55" s="112" t="s">
        <v>316</v>
      </c>
      <c r="I55" s="112" t="s">
        <v>173</v>
      </c>
      <c r="J55" s="112" t="s">
        <v>109</v>
      </c>
      <c r="K55" s="113" t="s">
        <v>53</v>
      </c>
      <c r="L55" s="113" t="s">
        <v>53</v>
      </c>
      <c r="M55" s="112">
        <v>57</v>
      </c>
      <c r="N55" s="112" t="s">
        <v>62</v>
      </c>
      <c r="O55" s="112" t="s">
        <v>108</v>
      </c>
      <c r="P55" s="112" t="s">
        <v>317</v>
      </c>
      <c r="Q55" s="112">
        <v>4</v>
      </c>
      <c r="R55" s="112" t="s">
        <v>321</v>
      </c>
      <c r="S55" s="112" t="s">
        <v>322</v>
      </c>
      <c r="T55" s="124">
        <v>3</v>
      </c>
      <c r="U55" s="112" t="s">
        <v>323</v>
      </c>
      <c r="V55" s="116">
        <v>43845</v>
      </c>
      <c r="W55" s="116">
        <v>44166</v>
      </c>
      <c r="X55" s="223" t="s">
        <v>1245</v>
      </c>
      <c r="Y55" s="223">
        <v>0</v>
      </c>
      <c r="Z55" s="224" t="s">
        <v>1246</v>
      </c>
      <c r="AA55" s="112"/>
      <c r="AB55" s="112"/>
      <c r="AC55" s="286" t="s">
        <v>685</v>
      </c>
      <c r="AD55" s="286" t="s">
        <v>686</v>
      </c>
      <c r="AE55" s="282"/>
      <c r="AF55" s="283"/>
      <c r="AG55" s="284">
        <v>1</v>
      </c>
      <c r="AH55" s="285">
        <v>1</v>
      </c>
    </row>
    <row r="56" spans="1:34" s="129" customFormat="1" ht="94.5" x14ac:dyDescent="0.25">
      <c r="A56" s="112" t="s">
        <v>74</v>
      </c>
      <c r="B56" s="117" t="s">
        <v>75</v>
      </c>
      <c r="C56" s="112" t="s">
        <v>101</v>
      </c>
      <c r="D56" s="112" t="s">
        <v>68</v>
      </c>
      <c r="E56" s="112" t="s">
        <v>315</v>
      </c>
      <c r="F56" s="112" t="s">
        <v>70</v>
      </c>
      <c r="G56" s="112" t="s">
        <v>53</v>
      </c>
      <c r="H56" s="112" t="s">
        <v>316</v>
      </c>
      <c r="I56" s="112" t="s">
        <v>56</v>
      </c>
      <c r="J56" s="112" t="s">
        <v>109</v>
      </c>
      <c r="K56" s="113" t="s">
        <v>53</v>
      </c>
      <c r="L56" s="113" t="s">
        <v>53</v>
      </c>
      <c r="M56" s="112">
        <v>58</v>
      </c>
      <c r="N56" s="112" t="s">
        <v>62</v>
      </c>
      <c r="O56" s="112" t="s">
        <v>108</v>
      </c>
      <c r="P56" s="112" t="s">
        <v>317</v>
      </c>
      <c r="Q56" s="118">
        <v>500</v>
      </c>
      <c r="R56" s="112" t="s">
        <v>324</v>
      </c>
      <c r="S56" s="112" t="s">
        <v>325</v>
      </c>
      <c r="T56" s="124">
        <v>900</v>
      </c>
      <c r="U56" s="112" t="s">
        <v>326</v>
      </c>
      <c r="V56" s="116">
        <v>43845</v>
      </c>
      <c r="W56" s="116">
        <v>44166</v>
      </c>
      <c r="X56" s="223" t="s">
        <v>1245</v>
      </c>
      <c r="Y56" s="223">
        <v>0</v>
      </c>
      <c r="Z56" s="224" t="s">
        <v>1246</v>
      </c>
      <c r="AA56" s="112"/>
      <c r="AB56" s="112"/>
      <c r="AC56" s="112" t="s">
        <v>1586</v>
      </c>
      <c r="AD56" s="112" t="s">
        <v>327</v>
      </c>
      <c r="AE56" s="282"/>
      <c r="AF56" s="283"/>
      <c r="AG56" s="284">
        <v>250</v>
      </c>
      <c r="AH56" s="285">
        <v>250</v>
      </c>
    </row>
    <row r="57" spans="1:34" s="129" customFormat="1" ht="94.5" x14ac:dyDescent="0.25">
      <c r="A57" s="112" t="s">
        <v>65</v>
      </c>
      <c r="B57" s="117" t="s">
        <v>66</v>
      </c>
      <c r="C57" s="112" t="s">
        <v>101</v>
      </c>
      <c r="D57" s="112" t="s">
        <v>68</v>
      </c>
      <c r="E57" s="112" t="s">
        <v>315</v>
      </c>
      <c r="F57" s="112" t="s">
        <v>70</v>
      </c>
      <c r="G57" s="112" t="s">
        <v>51</v>
      </c>
      <c r="H57" s="112" t="s">
        <v>316</v>
      </c>
      <c r="I57" s="112" t="s">
        <v>56</v>
      </c>
      <c r="J57" s="112" t="s">
        <v>109</v>
      </c>
      <c r="K57" s="113" t="s">
        <v>94</v>
      </c>
      <c r="L57" s="113" t="s">
        <v>95</v>
      </c>
      <c r="M57" s="112">
        <v>59</v>
      </c>
      <c r="N57" s="112" t="s">
        <v>62</v>
      </c>
      <c r="O57" s="112" t="s">
        <v>108</v>
      </c>
      <c r="P57" s="112" t="s">
        <v>317</v>
      </c>
      <c r="Q57" s="112">
        <v>30</v>
      </c>
      <c r="R57" s="112" t="s">
        <v>328</v>
      </c>
      <c r="S57" s="112" t="s">
        <v>329</v>
      </c>
      <c r="T57" s="124">
        <v>25</v>
      </c>
      <c r="U57" s="112" t="s">
        <v>330</v>
      </c>
      <c r="V57" s="116">
        <v>43845</v>
      </c>
      <c r="W57" s="116">
        <v>44166</v>
      </c>
      <c r="X57" s="223" t="s">
        <v>1245</v>
      </c>
      <c r="Y57" s="223">
        <v>0</v>
      </c>
      <c r="Z57" s="224" t="s">
        <v>1246</v>
      </c>
      <c r="AA57" s="112" t="s">
        <v>1587</v>
      </c>
      <c r="AB57" s="112" t="s">
        <v>1588</v>
      </c>
      <c r="AC57" s="112" t="s">
        <v>1588</v>
      </c>
      <c r="AD57" s="112" t="s">
        <v>1587</v>
      </c>
      <c r="AE57" s="282">
        <v>8</v>
      </c>
      <c r="AF57" s="283">
        <v>7</v>
      </c>
      <c r="AG57" s="284">
        <v>7</v>
      </c>
      <c r="AH57" s="285">
        <v>8</v>
      </c>
    </row>
    <row r="58" spans="1:34" s="129" customFormat="1" ht="94.5" x14ac:dyDescent="0.25">
      <c r="A58" s="112" t="s">
        <v>46</v>
      </c>
      <c r="B58" s="117" t="s">
        <v>47</v>
      </c>
      <c r="C58" s="112" t="s">
        <v>101</v>
      </c>
      <c r="D58" s="112" t="s">
        <v>49</v>
      </c>
      <c r="E58" s="112" t="s">
        <v>87</v>
      </c>
      <c r="F58" s="112" t="s">
        <v>331</v>
      </c>
      <c r="G58" s="112" t="s">
        <v>53</v>
      </c>
      <c r="H58" s="112" t="s">
        <v>53</v>
      </c>
      <c r="I58" s="112" t="s">
        <v>56</v>
      </c>
      <c r="J58" s="112" t="s">
        <v>337</v>
      </c>
      <c r="K58" s="113" t="s">
        <v>53</v>
      </c>
      <c r="L58" s="113" t="s">
        <v>53</v>
      </c>
      <c r="M58" s="112">
        <v>60</v>
      </c>
      <c r="N58" s="84" t="s">
        <v>62</v>
      </c>
      <c r="O58" s="84" t="s">
        <v>108</v>
      </c>
      <c r="P58" s="112" t="s">
        <v>332</v>
      </c>
      <c r="Q58" s="112">
        <v>24</v>
      </c>
      <c r="R58" s="112" t="s">
        <v>333</v>
      </c>
      <c r="S58" s="112" t="s">
        <v>335</v>
      </c>
      <c r="T58" s="118" t="s">
        <v>334</v>
      </c>
      <c r="U58" s="112" t="s">
        <v>336</v>
      </c>
      <c r="V58" s="116">
        <v>43862</v>
      </c>
      <c r="W58" s="116">
        <v>44196</v>
      </c>
      <c r="X58" s="223">
        <v>0</v>
      </c>
      <c r="Y58" s="223">
        <v>28337783</v>
      </c>
      <c r="Z58" s="224">
        <f>X58+Y58</f>
        <v>28337783</v>
      </c>
      <c r="AA58" s="286" t="s">
        <v>1589</v>
      </c>
      <c r="AB58" s="286" t="s">
        <v>1590</v>
      </c>
      <c r="AC58" s="286" t="s">
        <v>1590</v>
      </c>
      <c r="AD58" s="286" t="s">
        <v>1589</v>
      </c>
      <c r="AE58" s="282">
        <v>5</v>
      </c>
      <c r="AF58" s="283">
        <v>7</v>
      </c>
      <c r="AG58" s="284">
        <v>7</v>
      </c>
      <c r="AH58" s="285">
        <v>5</v>
      </c>
    </row>
    <row r="59" spans="1:34" s="129" customFormat="1" ht="94.5" x14ac:dyDescent="0.25">
      <c r="A59" s="112" t="s">
        <v>65</v>
      </c>
      <c r="B59" s="117" t="s">
        <v>87</v>
      </c>
      <c r="C59" s="112" t="s">
        <v>101</v>
      </c>
      <c r="D59" s="112" t="s">
        <v>49</v>
      </c>
      <c r="E59" s="112" t="s">
        <v>87</v>
      </c>
      <c r="F59" s="112" t="s">
        <v>331</v>
      </c>
      <c r="G59" s="112" t="s">
        <v>53</v>
      </c>
      <c r="H59" s="112" t="s">
        <v>53</v>
      </c>
      <c r="I59" s="112" t="s">
        <v>71</v>
      </c>
      <c r="J59" s="112" t="s">
        <v>337</v>
      </c>
      <c r="K59" s="113" t="s">
        <v>53</v>
      </c>
      <c r="L59" s="113" t="s">
        <v>53</v>
      </c>
      <c r="M59" s="112">
        <v>61</v>
      </c>
      <c r="N59" s="112" t="s">
        <v>62</v>
      </c>
      <c r="O59" s="112" t="s">
        <v>108</v>
      </c>
      <c r="P59" s="112" t="s">
        <v>338</v>
      </c>
      <c r="Q59" s="119">
        <v>1</v>
      </c>
      <c r="R59" s="112" t="s">
        <v>339</v>
      </c>
      <c r="S59" s="112" t="s">
        <v>340</v>
      </c>
      <c r="T59" s="118" t="s">
        <v>78</v>
      </c>
      <c r="U59" s="112" t="s">
        <v>341</v>
      </c>
      <c r="V59" s="116">
        <v>43832</v>
      </c>
      <c r="W59" s="116">
        <v>44196</v>
      </c>
      <c r="X59" s="223">
        <v>0</v>
      </c>
      <c r="Y59" s="223" t="s">
        <v>1247</v>
      </c>
      <c r="Z59" s="224" t="s">
        <v>1248</v>
      </c>
      <c r="AA59" s="286" t="s">
        <v>1591</v>
      </c>
      <c r="AB59" s="286" t="s">
        <v>1592</v>
      </c>
      <c r="AC59" s="286" t="s">
        <v>1591</v>
      </c>
      <c r="AD59" s="286" t="s">
        <v>1591</v>
      </c>
      <c r="AE59" s="282">
        <v>1</v>
      </c>
      <c r="AF59" s="283">
        <v>1</v>
      </c>
      <c r="AG59" s="284">
        <v>1</v>
      </c>
      <c r="AH59" s="285">
        <v>1</v>
      </c>
    </row>
    <row r="60" spans="1:34" s="129" customFormat="1" ht="94.5" x14ac:dyDescent="0.25">
      <c r="A60" s="112" t="s">
        <v>65</v>
      </c>
      <c r="B60" s="117" t="s">
        <v>87</v>
      </c>
      <c r="C60" s="112" t="s">
        <v>101</v>
      </c>
      <c r="D60" s="112" t="s">
        <v>49</v>
      </c>
      <c r="E60" s="112" t="s">
        <v>87</v>
      </c>
      <c r="F60" s="112" t="s">
        <v>331</v>
      </c>
      <c r="G60" s="112" t="s">
        <v>53</v>
      </c>
      <c r="H60" s="112" t="s">
        <v>53</v>
      </c>
      <c r="I60" s="112" t="s">
        <v>56</v>
      </c>
      <c r="J60" s="112" t="s">
        <v>337</v>
      </c>
      <c r="K60" s="113" t="s">
        <v>53</v>
      </c>
      <c r="L60" s="113" t="s">
        <v>53</v>
      </c>
      <c r="M60" s="112">
        <v>62</v>
      </c>
      <c r="N60" s="112" t="s">
        <v>62</v>
      </c>
      <c r="O60" s="112" t="s">
        <v>62</v>
      </c>
      <c r="P60" s="112" t="s">
        <v>87</v>
      </c>
      <c r="Q60" s="119">
        <v>1</v>
      </c>
      <c r="R60" s="112" t="s">
        <v>342</v>
      </c>
      <c r="S60" s="112" t="s">
        <v>343</v>
      </c>
      <c r="T60" s="118" t="s">
        <v>78</v>
      </c>
      <c r="U60" s="112" t="s">
        <v>344</v>
      </c>
      <c r="V60" s="116">
        <v>43832</v>
      </c>
      <c r="W60" s="116">
        <v>44196</v>
      </c>
      <c r="X60" s="223">
        <v>0</v>
      </c>
      <c r="Y60" s="223" t="s">
        <v>1247</v>
      </c>
      <c r="Z60" s="224" t="s">
        <v>1248</v>
      </c>
      <c r="AA60" s="286" t="s">
        <v>1593</v>
      </c>
      <c r="AB60" s="286" t="s">
        <v>1593</v>
      </c>
      <c r="AC60" s="286" t="s">
        <v>1593</v>
      </c>
      <c r="AD60" s="286" t="s">
        <v>1593</v>
      </c>
      <c r="AE60" s="282">
        <v>1</v>
      </c>
      <c r="AF60" s="283">
        <v>1</v>
      </c>
      <c r="AG60" s="284">
        <v>1</v>
      </c>
      <c r="AH60" s="285">
        <v>1</v>
      </c>
    </row>
    <row r="61" spans="1:34" s="129" customFormat="1" ht="94.5" x14ac:dyDescent="0.25">
      <c r="A61" s="112" t="s">
        <v>65</v>
      </c>
      <c r="B61" s="117" t="s">
        <v>87</v>
      </c>
      <c r="C61" s="112" t="s">
        <v>101</v>
      </c>
      <c r="D61" s="112" t="s">
        <v>49</v>
      </c>
      <c r="E61" s="112" t="s">
        <v>87</v>
      </c>
      <c r="F61" s="112" t="s">
        <v>331</v>
      </c>
      <c r="G61" s="112" t="s">
        <v>53</v>
      </c>
      <c r="H61" s="112" t="s">
        <v>53</v>
      </c>
      <c r="I61" s="112" t="s">
        <v>56</v>
      </c>
      <c r="J61" s="112" t="s">
        <v>337</v>
      </c>
      <c r="K61" s="113" t="s">
        <v>53</v>
      </c>
      <c r="L61" s="113" t="s">
        <v>53</v>
      </c>
      <c r="M61" s="112">
        <v>63</v>
      </c>
      <c r="N61" s="112" t="s">
        <v>62</v>
      </c>
      <c r="O61" s="112" t="s">
        <v>62</v>
      </c>
      <c r="P61" s="112" t="s">
        <v>87</v>
      </c>
      <c r="Q61" s="119">
        <v>1</v>
      </c>
      <c r="R61" s="112" t="s">
        <v>345</v>
      </c>
      <c r="S61" s="112" t="s">
        <v>343</v>
      </c>
      <c r="T61" s="118" t="s">
        <v>78</v>
      </c>
      <c r="U61" s="112" t="s">
        <v>346</v>
      </c>
      <c r="V61" s="116">
        <v>43832</v>
      </c>
      <c r="W61" s="116">
        <v>44196</v>
      </c>
      <c r="X61" s="223">
        <v>0</v>
      </c>
      <c r="Y61" s="223" t="s">
        <v>1247</v>
      </c>
      <c r="Z61" s="224" t="s">
        <v>1248</v>
      </c>
      <c r="AA61" s="286" t="s">
        <v>1594</v>
      </c>
      <c r="AB61" s="286" t="s">
        <v>1594</v>
      </c>
      <c r="AC61" s="286" t="s">
        <v>1594</v>
      </c>
      <c r="AD61" s="286" t="s">
        <v>1594</v>
      </c>
      <c r="AE61" s="282">
        <v>8333</v>
      </c>
      <c r="AF61" s="283">
        <v>8333</v>
      </c>
      <c r="AG61" s="284">
        <v>8333</v>
      </c>
      <c r="AH61" s="285">
        <v>8333</v>
      </c>
    </row>
    <row r="62" spans="1:34" s="129" customFormat="1" ht="94.5" x14ac:dyDescent="0.25">
      <c r="A62" s="112" t="s">
        <v>65</v>
      </c>
      <c r="B62" s="117" t="s">
        <v>87</v>
      </c>
      <c r="C62" s="112" t="s">
        <v>101</v>
      </c>
      <c r="D62" s="112" t="s">
        <v>49</v>
      </c>
      <c r="E62" s="112" t="s">
        <v>87</v>
      </c>
      <c r="F62" s="112" t="s">
        <v>347</v>
      </c>
      <c r="G62" s="112" t="s">
        <v>53</v>
      </c>
      <c r="H62" s="112" t="s">
        <v>53</v>
      </c>
      <c r="I62" s="112" t="s">
        <v>71</v>
      </c>
      <c r="J62" s="112" t="s">
        <v>337</v>
      </c>
      <c r="K62" s="113" t="s">
        <v>53</v>
      </c>
      <c r="L62" s="113" t="s">
        <v>53</v>
      </c>
      <c r="M62" s="112">
        <v>64</v>
      </c>
      <c r="N62" s="112" t="s">
        <v>62</v>
      </c>
      <c r="O62" s="112" t="s">
        <v>62</v>
      </c>
      <c r="P62" s="112" t="s">
        <v>87</v>
      </c>
      <c r="Q62" s="118">
        <v>1</v>
      </c>
      <c r="R62" s="112" t="s">
        <v>348</v>
      </c>
      <c r="S62" s="112" t="s">
        <v>343</v>
      </c>
      <c r="T62" s="118" t="s">
        <v>78</v>
      </c>
      <c r="U62" s="112" t="s">
        <v>341</v>
      </c>
      <c r="V62" s="116">
        <v>43832</v>
      </c>
      <c r="W62" s="116">
        <v>44196</v>
      </c>
      <c r="X62" s="223">
        <v>0</v>
      </c>
      <c r="Y62" s="223" t="s">
        <v>1247</v>
      </c>
      <c r="Z62" s="224" t="s">
        <v>1248</v>
      </c>
      <c r="AA62" s="286" t="s">
        <v>1591</v>
      </c>
      <c r="AB62" s="286" t="s">
        <v>1591</v>
      </c>
      <c r="AC62" s="286" t="s">
        <v>1591</v>
      </c>
      <c r="AD62" s="286" t="s">
        <v>1591</v>
      </c>
      <c r="AE62" s="282">
        <v>1</v>
      </c>
      <c r="AF62" s="283">
        <v>1</v>
      </c>
      <c r="AG62" s="284">
        <v>1</v>
      </c>
      <c r="AH62" s="285">
        <v>1</v>
      </c>
    </row>
    <row r="63" spans="1:34" s="129" customFormat="1" ht="94.5" x14ac:dyDescent="0.25">
      <c r="A63" s="112" t="s">
        <v>65</v>
      </c>
      <c r="B63" s="117" t="s">
        <v>87</v>
      </c>
      <c r="C63" s="112" t="s">
        <v>101</v>
      </c>
      <c r="D63" s="112" t="s">
        <v>49</v>
      </c>
      <c r="E63" s="112" t="s">
        <v>87</v>
      </c>
      <c r="F63" s="112" t="s">
        <v>331</v>
      </c>
      <c r="G63" s="112" t="s">
        <v>53</v>
      </c>
      <c r="H63" s="112" t="s">
        <v>53</v>
      </c>
      <c r="I63" s="112" t="s">
        <v>71</v>
      </c>
      <c r="J63" s="112" t="s">
        <v>337</v>
      </c>
      <c r="K63" s="113" t="s">
        <v>53</v>
      </c>
      <c r="L63" s="113" t="s">
        <v>53</v>
      </c>
      <c r="M63" s="112">
        <v>65</v>
      </c>
      <c r="N63" s="112" t="s">
        <v>62</v>
      </c>
      <c r="O63" s="112" t="s">
        <v>62</v>
      </c>
      <c r="P63" s="112" t="s">
        <v>87</v>
      </c>
      <c r="Q63" s="112">
        <v>1</v>
      </c>
      <c r="R63" s="112" t="s">
        <v>349</v>
      </c>
      <c r="S63" s="112" t="s">
        <v>343</v>
      </c>
      <c r="T63" s="118" t="s">
        <v>78</v>
      </c>
      <c r="U63" s="112" t="s">
        <v>350</v>
      </c>
      <c r="V63" s="116">
        <v>43832</v>
      </c>
      <c r="W63" s="116">
        <v>43921</v>
      </c>
      <c r="X63" s="223">
        <v>0</v>
      </c>
      <c r="Y63" s="223" t="s">
        <v>1247</v>
      </c>
      <c r="Z63" s="224" t="s">
        <v>1248</v>
      </c>
      <c r="AA63" s="286" t="s">
        <v>1595</v>
      </c>
      <c r="AB63" s="286"/>
      <c r="AC63" s="286"/>
      <c r="AD63" s="286"/>
      <c r="AE63" s="282">
        <v>1</v>
      </c>
      <c r="AF63" s="283"/>
      <c r="AG63" s="284"/>
      <c r="AH63" s="285"/>
    </row>
    <row r="64" spans="1:34" s="129" customFormat="1" ht="94.5" x14ac:dyDescent="0.25">
      <c r="A64" s="112" t="s">
        <v>65</v>
      </c>
      <c r="B64" s="117" t="s">
        <v>87</v>
      </c>
      <c r="C64" s="112" t="s">
        <v>101</v>
      </c>
      <c r="D64" s="112" t="s">
        <v>49</v>
      </c>
      <c r="E64" s="112" t="s">
        <v>87</v>
      </c>
      <c r="F64" s="112" t="s">
        <v>331</v>
      </c>
      <c r="G64" s="112" t="s">
        <v>51</v>
      </c>
      <c r="H64" s="112" t="s">
        <v>53</v>
      </c>
      <c r="I64" s="112" t="s">
        <v>56</v>
      </c>
      <c r="J64" s="112" t="s">
        <v>337</v>
      </c>
      <c r="K64" s="113" t="s">
        <v>94</v>
      </c>
      <c r="L64" s="83" t="s">
        <v>351</v>
      </c>
      <c r="M64" s="112">
        <v>66</v>
      </c>
      <c r="N64" s="112" t="s">
        <v>62</v>
      </c>
      <c r="O64" s="112" t="s">
        <v>62</v>
      </c>
      <c r="P64" s="112" t="s">
        <v>352</v>
      </c>
      <c r="Q64" s="112">
        <v>1</v>
      </c>
      <c r="R64" s="112" t="s">
        <v>353</v>
      </c>
      <c r="S64" s="113" t="s">
        <v>355</v>
      </c>
      <c r="T64" s="112" t="s">
        <v>354</v>
      </c>
      <c r="U64" s="113" t="s">
        <v>356</v>
      </c>
      <c r="V64" s="116">
        <v>43832</v>
      </c>
      <c r="W64" s="116">
        <v>44196</v>
      </c>
      <c r="X64" s="223">
        <v>0</v>
      </c>
      <c r="Y64" s="223" t="s">
        <v>1247</v>
      </c>
      <c r="Z64" s="224" t="s">
        <v>1248</v>
      </c>
      <c r="AA64" s="286" t="s">
        <v>1596</v>
      </c>
      <c r="AB64" s="286" t="s">
        <v>1597</v>
      </c>
      <c r="AC64" s="286" t="s">
        <v>1598</v>
      </c>
      <c r="AD64" s="286" t="s">
        <v>1599</v>
      </c>
      <c r="AE64" s="282">
        <v>1</v>
      </c>
      <c r="AF64" s="283">
        <v>1</v>
      </c>
      <c r="AG64" s="284">
        <v>1</v>
      </c>
      <c r="AH64" s="285">
        <v>1</v>
      </c>
    </row>
    <row r="65" spans="1:34" s="129" customFormat="1" ht="141.75" x14ac:dyDescent="0.25">
      <c r="A65" s="112" t="s">
        <v>160</v>
      </c>
      <c r="B65" s="117" t="s">
        <v>161</v>
      </c>
      <c r="C65" s="112" t="s">
        <v>48</v>
      </c>
      <c r="D65" s="112" t="s">
        <v>49</v>
      </c>
      <c r="E65" s="112" t="s">
        <v>357</v>
      </c>
      <c r="F65" s="112" t="s">
        <v>52</v>
      </c>
      <c r="G65" s="112" t="s">
        <v>53</v>
      </c>
      <c r="H65" s="112" t="s">
        <v>53</v>
      </c>
      <c r="I65" s="112" t="s">
        <v>56</v>
      </c>
      <c r="J65" s="112" t="s">
        <v>361</v>
      </c>
      <c r="K65" s="113" t="s">
        <v>53</v>
      </c>
      <c r="L65" s="113" t="s">
        <v>53</v>
      </c>
      <c r="M65" s="112">
        <v>67</v>
      </c>
      <c r="N65" s="112" t="s">
        <v>62</v>
      </c>
      <c r="O65" s="112" t="s">
        <v>62</v>
      </c>
      <c r="P65" s="112" t="s">
        <v>358</v>
      </c>
      <c r="Q65" s="112">
        <v>5</v>
      </c>
      <c r="R65" s="112" t="s">
        <v>1262</v>
      </c>
      <c r="S65" s="112" t="s">
        <v>359</v>
      </c>
      <c r="T65" s="124">
        <v>0</v>
      </c>
      <c r="U65" s="112" t="s">
        <v>360</v>
      </c>
      <c r="V65" s="116">
        <v>43832</v>
      </c>
      <c r="W65" s="116">
        <v>44196</v>
      </c>
      <c r="X65" s="223">
        <v>96151010</v>
      </c>
      <c r="Y65" s="223">
        <v>1508304378.03</v>
      </c>
      <c r="Z65" s="224">
        <f>X65+Y65</f>
        <v>1604455388.03</v>
      </c>
      <c r="AA65" s="112"/>
      <c r="AB65" s="112" t="s">
        <v>1141</v>
      </c>
      <c r="AC65" s="112" t="s">
        <v>1142</v>
      </c>
      <c r="AD65" s="112" t="s">
        <v>1143</v>
      </c>
      <c r="AE65" s="282"/>
      <c r="AF65" s="283">
        <v>2</v>
      </c>
      <c r="AG65" s="284">
        <v>1</v>
      </c>
      <c r="AH65" s="285">
        <v>2</v>
      </c>
    </row>
    <row r="66" spans="1:34" s="129" customFormat="1" ht="204.75" x14ac:dyDescent="0.25">
      <c r="A66" s="112" t="s">
        <v>160</v>
      </c>
      <c r="B66" s="117" t="s">
        <v>161</v>
      </c>
      <c r="C66" s="112" t="s">
        <v>48</v>
      </c>
      <c r="D66" s="112" t="s">
        <v>49</v>
      </c>
      <c r="E66" s="112" t="s">
        <v>357</v>
      </c>
      <c r="F66" s="112" t="s">
        <v>52</v>
      </c>
      <c r="G66" s="112" t="s">
        <v>53</v>
      </c>
      <c r="H66" s="112" t="s">
        <v>53</v>
      </c>
      <c r="I66" s="112" t="s">
        <v>56</v>
      </c>
      <c r="J66" s="112" t="s">
        <v>361</v>
      </c>
      <c r="K66" s="113" t="s">
        <v>53</v>
      </c>
      <c r="L66" s="113" t="s">
        <v>53</v>
      </c>
      <c r="M66" s="112">
        <v>68</v>
      </c>
      <c r="N66" s="112" t="s">
        <v>62</v>
      </c>
      <c r="O66" s="112" t="s">
        <v>62</v>
      </c>
      <c r="P66" s="112" t="s">
        <v>362</v>
      </c>
      <c r="Q66" s="112">
        <v>7</v>
      </c>
      <c r="R66" s="112" t="s">
        <v>1263</v>
      </c>
      <c r="S66" s="112" t="s">
        <v>363</v>
      </c>
      <c r="T66" s="124">
        <v>0</v>
      </c>
      <c r="U66" s="112" t="s">
        <v>364</v>
      </c>
      <c r="V66" s="116">
        <v>43832</v>
      </c>
      <c r="W66" s="116">
        <v>44196</v>
      </c>
      <c r="X66" s="223" t="s">
        <v>1249</v>
      </c>
      <c r="Y66" s="223" t="s">
        <v>1250</v>
      </c>
      <c r="Z66" s="224" t="s">
        <v>1251</v>
      </c>
      <c r="AA66" s="112"/>
      <c r="AB66" s="112" t="s">
        <v>1144</v>
      </c>
      <c r="AC66" s="112" t="s">
        <v>1145</v>
      </c>
      <c r="AD66" s="112" t="s">
        <v>1146</v>
      </c>
      <c r="AE66" s="282"/>
      <c r="AF66" s="283">
        <v>3</v>
      </c>
      <c r="AG66" s="284">
        <v>1</v>
      </c>
      <c r="AH66" s="285">
        <v>3</v>
      </c>
    </row>
    <row r="67" spans="1:34" s="129" customFormat="1" ht="330.75" x14ac:dyDescent="0.25">
      <c r="A67" s="112" t="s">
        <v>160</v>
      </c>
      <c r="B67" s="117" t="s">
        <v>161</v>
      </c>
      <c r="C67" s="112" t="s">
        <v>48</v>
      </c>
      <c r="D67" s="112" t="s">
        <v>49</v>
      </c>
      <c r="E67" s="112" t="s">
        <v>357</v>
      </c>
      <c r="F67" s="112" t="s">
        <v>52</v>
      </c>
      <c r="G67" s="112" t="s">
        <v>53</v>
      </c>
      <c r="H67" s="112" t="s">
        <v>53</v>
      </c>
      <c r="I67" s="112" t="s">
        <v>56</v>
      </c>
      <c r="J67" s="112" t="s">
        <v>361</v>
      </c>
      <c r="K67" s="113" t="s">
        <v>53</v>
      </c>
      <c r="L67" s="113" t="s">
        <v>53</v>
      </c>
      <c r="M67" s="112">
        <v>69</v>
      </c>
      <c r="N67" s="112" t="s">
        <v>62</v>
      </c>
      <c r="O67" s="112" t="s">
        <v>62</v>
      </c>
      <c r="P67" s="112" t="s">
        <v>365</v>
      </c>
      <c r="Q67" s="112">
        <v>5</v>
      </c>
      <c r="R67" s="112" t="s">
        <v>1147</v>
      </c>
      <c r="S67" s="112" t="s">
        <v>366</v>
      </c>
      <c r="T67" s="124">
        <v>0</v>
      </c>
      <c r="U67" s="112" t="s">
        <v>367</v>
      </c>
      <c r="V67" s="116">
        <v>43832</v>
      </c>
      <c r="W67" s="116">
        <v>44104</v>
      </c>
      <c r="X67" s="223" t="s">
        <v>1249</v>
      </c>
      <c r="Y67" s="223" t="s">
        <v>1250</v>
      </c>
      <c r="Z67" s="224" t="s">
        <v>1251</v>
      </c>
      <c r="AA67" s="112" t="s">
        <v>1148</v>
      </c>
      <c r="AB67" s="112" t="s">
        <v>1149</v>
      </c>
      <c r="AC67" s="112" t="s">
        <v>1150</v>
      </c>
      <c r="AD67" s="112"/>
      <c r="AE67" s="282">
        <v>1</v>
      </c>
      <c r="AF67" s="283">
        <v>3</v>
      </c>
      <c r="AG67" s="284">
        <v>1</v>
      </c>
      <c r="AH67" s="285"/>
    </row>
    <row r="68" spans="1:34" s="129" customFormat="1" ht="157.5" x14ac:dyDescent="0.25">
      <c r="A68" s="112" t="s">
        <v>160</v>
      </c>
      <c r="B68" s="117" t="s">
        <v>161</v>
      </c>
      <c r="C68" s="112" t="s">
        <v>48</v>
      </c>
      <c r="D68" s="112" t="s">
        <v>49</v>
      </c>
      <c r="E68" s="112" t="s">
        <v>357</v>
      </c>
      <c r="F68" s="112" t="s">
        <v>52</v>
      </c>
      <c r="G68" s="112" t="s">
        <v>53</v>
      </c>
      <c r="H68" s="112" t="s">
        <v>53</v>
      </c>
      <c r="I68" s="112" t="s">
        <v>56</v>
      </c>
      <c r="J68" s="112" t="s">
        <v>361</v>
      </c>
      <c r="K68" s="113" t="s">
        <v>53</v>
      </c>
      <c r="L68" s="113" t="s">
        <v>53</v>
      </c>
      <c r="M68" s="112">
        <v>70</v>
      </c>
      <c r="N68" s="112" t="s">
        <v>62</v>
      </c>
      <c r="O68" s="112" t="s">
        <v>108</v>
      </c>
      <c r="P68" s="112" t="s">
        <v>368</v>
      </c>
      <c r="Q68" s="112">
        <v>2</v>
      </c>
      <c r="R68" s="112" t="s">
        <v>1151</v>
      </c>
      <c r="S68" s="112" t="s">
        <v>369</v>
      </c>
      <c r="T68" s="124">
        <v>0</v>
      </c>
      <c r="U68" s="112" t="s">
        <v>370</v>
      </c>
      <c r="V68" s="116">
        <v>43832</v>
      </c>
      <c r="W68" s="116">
        <v>43921</v>
      </c>
      <c r="X68" s="223" t="s">
        <v>1249</v>
      </c>
      <c r="Y68" s="223" t="s">
        <v>1250</v>
      </c>
      <c r="Z68" s="224" t="s">
        <v>1251</v>
      </c>
      <c r="AA68" s="112" t="s">
        <v>1152</v>
      </c>
      <c r="AB68" s="112"/>
      <c r="AC68" s="112"/>
      <c r="AD68" s="112"/>
      <c r="AE68" s="282">
        <v>2</v>
      </c>
      <c r="AF68" s="283"/>
      <c r="AG68" s="284"/>
      <c r="AH68" s="285"/>
    </row>
    <row r="69" spans="1:34" s="129" customFormat="1" ht="110.25" x14ac:dyDescent="0.25">
      <c r="A69" s="112" t="s">
        <v>160</v>
      </c>
      <c r="B69" s="117" t="s">
        <v>161</v>
      </c>
      <c r="C69" s="112" t="s">
        <v>48</v>
      </c>
      <c r="D69" s="112" t="s">
        <v>49</v>
      </c>
      <c r="E69" s="112" t="s">
        <v>357</v>
      </c>
      <c r="F69" s="112" t="s">
        <v>52</v>
      </c>
      <c r="G69" s="112" t="s">
        <v>53</v>
      </c>
      <c r="H69" s="90" t="s">
        <v>371</v>
      </c>
      <c r="I69" s="112" t="s">
        <v>173</v>
      </c>
      <c r="J69" s="112" t="s">
        <v>361</v>
      </c>
      <c r="K69" s="113" t="s">
        <v>53</v>
      </c>
      <c r="L69" s="113" t="s">
        <v>53</v>
      </c>
      <c r="M69" s="112">
        <v>71</v>
      </c>
      <c r="N69" s="112" t="s">
        <v>62</v>
      </c>
      <c r="O69" s="112" t="s">
        <v>62</v>
      </c>
      <c r="P69" s="112" t="s">
        <v>372</v>
      </c>
      <c r="Q69" s="112">
        <v>2</v>
      </c>
      <c r="R69" s="112" t="s">
        <v>1153</v>
      </c>
      <c r="S69" s="112" t="s">
        <v>373</v>
      </c>
      <c r="T69" s="124">
        <v>1</v>
      </c>
      <c r="U69" s="112" t="s">
        <v>374</v>
      </c>
      <c r="V69" s="116">
        <v>43832</v>
      </c>
      <c r="W69" s="116">
        <v>44104</v>
      </c>
      <c r="X69" s="223" t="s">
        <v>1249</v>
      </c>
      <c r="Y69" s="223" t="s">
        <v>1250</v>
      </c>
      <c r="Z69" s="224" t="s">
        <v>1251</v>
      </c>
      <c r="AA69" s="112" t="s">
        <v>1181</v>
      </c>
      <c r="AB69" s="112"/>
      <c r="AC69" s="112" t="s">
        <v>1154</v>
      </c>
      <c r="AD69" s="112"/>
      <c r="AE69" s="282">
        <v>1</v>
      </c>
      <c r="AF69" s="283"/>
      <c r="AG69" s="284">
        <v>1</v>
      </c>
      <c r="AH69" s="285"/>
    </row>
    <row r="70" spans="1:34" s="129" customFormat="1" ht="409.5" x14ac:dyDescent="0.25">
      <c r="A70" s="112" t="s">
        <v>160</v>
      </c>
      <c r="B70" s="117" t="s">
        <v>161</v>
      </c>
      <c r="C70" s="112" t="s">
        <v>48</v>
      </c>
      <c r="D70" s="112" t="s">
        <v>49</v>
      </c>
      <c r="E70" s="112" t="s">
        <v>357</v>
      </c>
      <c r="F70" s="112" t="s">
        <v>375</v>
      </c>
      <c r="G70" s="112" t="s">
        <v>53</v>
      </c>
      <c r="H70" s="112" t="s">
        <v>376</v>
      </c>
      <c r="I70" s="112" t="s">
        <v>56</v>
      </c>
      <c r="J70" s="112" t="s">
        <v>361</v>
      </c>
      <c r="K70" s="113" t="s">
        <v>53</v>
      </c>
      <c r="L70" s="113" t="s">
        <v>53</v>
      </c>
      <c r="M70" s="112">
        <v>72</v>
      </c>
      <c r="N70" s="112" t="s">
        <v>62</v>
      </c>
      <c r="O70" s="112" t="s">
        <v>108</v>
      </c>
      <c r="P70" s="112" t="s">
        <v>377</v>
      </c>
      <c r="Q70" s="112">
        <v>19</v>
      </c>
      <c r="R70" s="112" t="s">
        <v>1155</v>
      </c>
      <c r="S70" s="112" t="s">
        <v>378</v>
      </c>
      <c r="T70" s="124">
        <v>0</v>
      </c>
      <c r="U70" s="112" t="s">
        <v>379</v>
      </c>
      <c r="V70" s="116">
        <v>43832</v>
      </c>
      <c r="W70" s="116">
        <v>44196</v>
      </c>
      <c r="X70" s="223" t="s">
        <v>1249</v>
      </c>
      <c r="Y70" s="223" t="s">
        <v>1250</v>
      </c>
      <c r="Z70" s="224" t="s">
        <v>1251</v>
      </c>
      <c r="AA70" s="112" t="s">
        <v>1156</v>
      </c>
      <c r="AB70" s="112" t="s">
        <v>1157</v>
      </c>
      <c r="AC70" s="112" t="s">
        <v>1158</v>
      </c>
      <c r="AD70" s="112" t="s">
        <v>1159</v>
      </c>
      <c r="AE70" s="282">
        <v>6</v>
      </c>
      <c r="AF70" s="283">
        <v>2</v>
      </c>
      <c r="AG70" s="284">
        <v>6</v>
      </c>
      <c r="AH70" s="285">
        <v>5</v>
      </c>
    </row>
    <row r="71" spans="1:34" s="129" customFormat="1" ht="78.75" x14ac:dyDescent="0.25">
      <c r="A71" s="112" t="s">
        <v>74</v>
      </c>
      <c r="B71" s="117" t="s">
        <v>75</v>
      </c>
      <c r="C71" s="112" t="s">
        <v>125</v>
      </c>
      <c r="D71" s="112" t="s">
        <v>68</v>
      </c>
      <c r="E71" s="112" t="s">
        <v>380</v>
      </c>
      <c r="F71" s="112" t="s">
        <v>70</v>
      </c>
      <c r="G71" s="112" t="s">
        <v>53</v>
      </c>
      <c r="H71" s="112" t="s">
        <v>53</v>
      </c>
      <c r="I71" s="112" t="s">
        <v>56</v>
      </c>
      <c r="J71" s="112" t="s">
        <v>1120</v>
      </c>
      <c r="K71" s="113" t="s">
        <v>53</v>
      </c>
      <c r="L71" s="113" t="s">
        <v>53</v>
      </c>
      <c r="M71" s="112">
        <v>73</v>
      </c>
      <c r="N71" s="112" t="s">
        <v>62</v>
      </c>
      <c r="O71" s="112" t="s">
        <v>62</v>
      </c>
      <c r="P71" s="112" t="s">
        <v>380</v>
      </c>
      <c r="Q71" s="112">
        <v>29</v>
      </c>
      <c r="R71" s="112" t="s">
        <v>381</v>
      </c>
      <c r="S71" s="112" t="s">
        <v>383</v>
      </c>
      <c r="T71" s="118" t="s">
        <v>382</v>
      </c>
      <c r="U71" s="112" t="s">
        <v>384</v>
      </c>
      <c r="V71" s="116">
        <v>43855</v>
      </c>
      <c r="W71" s="116">
        <v>44196</v>
      </c>
      <c r="X71" s="223">
        <v>919094545</v>
      </c>
      <c r="Y71" s="223">
        <v>0</v>
      </c>
      <c r="Z71" s="224">
        <f>X71+Y71</f>
        <v>919094545</v>
      </c>
      <c r="AA71" s="286" t="s">
        <v>385</v>
      </c>
      <c r="AB71" s="286" t="s">
        <v>385</v>
      </c>
      <c r="AC71" s="286" t="s">
        <v>385</v>
      </c>
      <c r="AD71" s="286" t="s">
        <v>385</v>
      </c>
      <c r="AE71" s="282">
        <v>1</v>
      </c>
      <c r="AF71" s="283">
        <v>1</v>
      </c>
      <c r="AG71" s="284">
        <v>1</v>
      </c>
      <c r="AH71" s="285">
        <v>1</v>
      </c>
    </row>
    <row r="72" spans="1:34" s="129" customFormat="1" ht="157.5" x14ac:dyDescent="0.25">
      <c r="A72" s="112" t="s">
        <v>74</v>
      </c>
      <c r="B72" s="117" t="s">
        <v>75</v>
      </c>
      <c r="C72" s="112" t="s">
        <v>125</v>
      </c>
      <c r="D72" s="112" t="s">
        <v>68</v>
      </c>
      <c r="E72" s="112" t="s">
        <v>380</v>
      </c>
      <c r="F72" s="112" t="s">
        <v>70</v>
      </c>
      <c r="G72" s="112" t="s">
        <v>53</v>
      </c>
      <c r="H72" s="112" t="s">
        <v>53</v>
      </c>
      <c r="I72" s="112" t="s">
        <v>71</v>
      </c>
      <c r="J72" s="112" t="s">
        <v>1120</v>
      </c>
      <c r="K72" s="113" t="s">
        <v>53</v>
      </c>
      <c r="L72" s="113" t="s">
        <v>53</v>
      </c>
      <c r="M72" s="112">
        <v>74</v>
      </c>
      <c r="N72" s="112" t="s">
        <v>62</v>
      </c>
      <c r="O72" s="112" t="s">
        <v>62</v>
      </c>
      <c r="P72" s="112" t="s">
        <v>386</v>
      </c>
      <c r="Q72" s="112">
        <v>2</v>
      </c>
      <c r="R72" s="112" t="s">
        <v>387</v>
      </c>
      <c r="S72" s="112" t="s">
        <v>389</v>
      </c>
      <c r="T72" s="118" t="s">
        <v>388</v>
      </c>
      <c r="U72" s="120" t="s">
        <v>390</v>
      </c>
      <c r="V72" s="116">
        <v>43920</v>
      </c>
      <c r="W72" s="116">
        <v>44180</v>
      </c>
      <c r="X72" s="223" t="s">
        <v>1252</v>
      </c>
      <c r="Y72" s="223">
        <v>0</v>
      </c>
      <c r="Z72" s="224" t="s">
        <v>1253</v>
      </c>
      <c r="AA72" s="112"/>
      <c r="AB72" s="112" t="s">
        <v>1121</v>
      </c>
      <c r="AC72" s="112" t="s">
        <v>1122</v>
      </c>
      <c r="AD72" s="112" t="s">
        <v>1123</v>
      </c>
      <c r="AE72" s="282">
        <v>1</v>
      </c>
      <c r="AF72" s="283">
        <v>1</v>
      </c>
      <c r="AG72" s="284">
        <v>2</v>
      </c>
      <c r="AH72" s="285">
        <v>1</v>
      </c>
    </row>
    <row r="73" spans="1:34" s="129" customFormat="1" ht="94.5" x14ac:dyDescent="0.25">
      <c r="A73" s="112" t="s">
        <v>74</v>
      </c>
      <c r="B73" s="117" t="s">
        <v>75</v>
      </c>
      <c r="C73" s="112" t="s">
        <v>48</v>
      </c>
      <c r="D73" s="112" t="s">
        <v>68</v>
      </c>
      <c r="E73" s="112" t="s">
        <v>380</v>
      </c>
      <c r="F73" s="112" t="s">
        <v>70</v>
      </c>
      <c r="G73" s="112" t="s">
        <v>53</v>
      </c>
      <c r="H73" s="112" t="s">
        <v>53</v>
      </c>
      <c r="I73" s="112" t="s">
        <v>71</v>
      </c>
      <c r="J73" s="112" t="s">
        <v>1120</v>
      </c>
      <c r="K73" s="113" t="s">
        <v>53</v>
      </c>
      <c r="L73" s="113" t="s">
        <v>53</v>
      </c>
      <c r="M73" s="112">
        <v>75</v>
      </c>
      <c r="N73" s="112" t="s">
        <v>62</v>
      </c>
      <c r="O73" s="112" t="s">
        <v>62</v>
      </c>
      <c r="P73" s="112" t="s">
        <v>391</v>
      </c>
      <c r="Q73" s="112">
        <v>1</v>
      </c>
      <c r="R73" s="112" t="s">
        <v>392</v>
      </c>
      <c r="S73" s="112" t="s">
        <v>394</v>
      </c>
      <c r="T73" s="118" t="s">
        <v>393</v>
      </c>
      <c r="U73" s="120" t="s">
        <v>395</v>
      </c>
      <c r="V73" s="116">
        <v>43920</v>
      </c>
      <c r="W73" s="116">
        <v>44180</v>
      </c>
      <c r="X73" s="223" t="s">
        <v>1252</v>
      </c>
      <c r="Y73" s="223">
        <v>0</v>
      </c>
      <c r="Z73" s="224" t="s">
        <v>1253</v>
      </c>
      <c r="AA73" s="112"/>
      <c r="AB73" s="112" t="s">
        <v>1124</v>
      </c>
      <c r="AC73" s="112" t="s">
        <v>1125</v>
      </c>
      <c r="AD73" s="112" t="s">
        <v>396</v>
      </c>
      <c r="AE73" s="282"/>
      <c r="AF73" s="283">
        <v>2</v>
      </c>
      <c r="AG73" s="284">
        <v>2</v>
      </c>
      <c r="AH73" s="285">
        <v>1</v>
      </c>
    </row>
    <row r="74" spans="1:34" s="129" customFormat="1" ht="78.75" x14ac:dyDescent="0.25">
      <c r="A74" s="112" t="s">
        <v>145</v>
      </c>
      <c r="B74" s="117" t="s">
        <v>397</v>
      </c>
      <c r="C74" s="112" t="s">
        <v>48</v>
      </c>
      <c r="D74" s="112" t="s">
        <v>153</v>
      </c>
      <c r="E74" s="112" t="s">
        <v>398</v>
      </c>
      <c r="F74" s="85" t="s">
        <v>70</v>
      </c>
      <c r="G74" s="84" t="s">
        <v>53</v>
      </c>
      <c r="H74" s="84" t="s">
        <v>399</v>
      </c>
      <c r="I74" s="112" t="s">
        <v>56</v>
      </c>
      <c r="J74" s="112" t="s">
        <v>405</v>
      </c>
      <c r="K74" s="113" t="s">
        <v>53</v>
      </c>
      <c r="L74" s="113" t="s">
        <v>53</v>
      </c>
      <c r="M74" s="112">
        <v>76</v>
      </c>
      <c r="N74" s="112" t="s">
        <v>62</v>
      </c>
      <c r="O74" s="112" t="s">
        <v>62</v>
      </c>
      <c r="P74" s="112" t="s">
        <v>400</v>
      </c>
      <c r="Q74" s="112">
        <v>3</v>
      </c>
      <c r="R74" s="112" t="s">
        <v>401</v>
      </c>
      <c r="S74" s="112" t="s">
        <v>403</v>
      </c>
      <c r="T74" s="118" t="s">
        <v>402</v>
      </c>
      <c r="U74" s="112" t="s">
        <v>404</v>
      </c>
      <c r="V74" s="116">
        <v>43845</v>
      </c>
      <c r="W74" s="116">
        <v>44196</v>
      </c>
      <c r="X74" s="223">
        <v>0</v>
      </c>
      <c r="Y74" s="223">
        <v>0</v>
      </c>
      <c r="Z74" s="224">
        <f>X74+Y74</f>
        <v>0</v>
      </c>
      <c r="AA74" s="112"/>
      <c r="AB74" s="112" t="s">
        <v>1600</v>
      </c>
      <c r="AC74" s="112" t="s">
        <v>1601</v>
      </c>
      <c r="AD74" s="112" t="s">
        <v>1602</v>
      </c>
      <c r="AE74" s="282"/>
      <c r="AF74" s="283">
        <v>1</v>
      </c>
      <c r="AG74" s="284">
        <v>1</v>
      </c>
      <c r="AH74" s="285">
        <v>1</v>
      </c>
    </row>
    <row r="75" spans="1:34" s="129" customFormat="1" ht="63" x14ac:dyDescent="0.25">
      <c r="A75" s="112" t="s">
        <v>145</v>
      </c>
      <c r="B75" s="117" t="s">
        <v>146</v>
      </c>
      <c r="C75" s="112" t="s">
        <v>48</v>
      </c>
      <c r="D75" s="112" t="s">
        <v>406</v>
      </c>
      <c r="E75" s="112" t="s">
        <v>407</v>
      </c>
      <c r="F75" s="85" t="s">
        <v>51</v>
      </c>
      <c r="G75" s="84" t="s">
        <v>53</v>
      </c>
      <c r="H75" s="84" t="s">
        <v>53</v>
      </c>
      <c r="I75" s="112" t="s">
        <v>56</v>
      </c>
      <c r="J75" s="112" t="s">
        <v>412</v>
      </c>
      <c r="K75" s="113" t="s">
        <v>147</v>
      </c>
      <c r="L75" s="113" t="s">
        <v>408</v>
      </c>
      <c r="M75" s="112">
        <v>78</v>
      </c>
      <c r="N75" s="112" t="s">
        <v>62</v>
      </c>
      <c r="O75" s="112" t="s">
        <v>62</v>
      </c>
      <c r="P75" s="112" t="s">
        <v>149</v>
      </c>
      <c r="Q75" s="112">
        <v>2</v>
      </c>
      <c r="R75" s="112" t="s">
        <v>409</v>
      </c>
      <c r="S75" s="112" t="s">
        <v>410</v>
      </c>
      <c r="T75" s="118" t="s">
        <v>53</v>
      </c>
      <c r="U75" s="112" t="s">
        <v>411</v>
      </c>
      <c r="V75" s="116">
        <v>43845</v>
      </c>
      <c r="W75" s="116">
        <v>44104</v>
      </c>
      <c r="X75" s="223">
        <v>453376161</v>
      </c>
      <c r="Y75" s="223">
        <v>87516900</v>
      </c>
      <c r="Z75" s="224">
        <f>X75+Y75</f>
        <v>540893061</v>
      </c>
      <c r="AA75" s="112" t="s">
        <v>1603</v>
      </c>
      <c r="AB75" s="112" t="s">
        <v>1604</v>
      </c>
      <c r="AC75" s="112" t="s">
        <v>1605</v>
      </c>
      <c r="AD75" s="112"/>
      <c r="AE75" s="282">
        <v>2</v>
      </c>
      <c r="AF75" s="283">
        <v>1</v>
      </c>
      <c r="AG75" s="284">
        <v>1</v>
      </c>
      <c r="AH75" s="285"/>
    </row>
    <row r="76" spans="1:34" s="129" customFormat="1" ht="94.5" x14ac:dyDescent="0.25">
      <c r="A76" s="112" t="s">
        <v>46</v>
      </c>
      <c r="B76" s="117" t="s">
        <v>47</v>
      </c>
      <c r="C76" s="112" t="s">
        <v>48</v>
      </c>
      <c r="D76" s="112" t="s">
        <v>406</v>
      </c>
      <c r="E76" s="112" t="s">
        <v>407</v>
      </c>
      <c r="F76" s="85" t="s">
        <v>51</v>
      </c>
      <c r="G76" s="84" t="s">
        <v>53</v>
      </c>
      <c r="H76" s="84" t="s">
        <v>53</v>
      </c>
      <c r="I76" s="112" t="s">
        <v>56</v>
      </c>
      <c r="J76" s="112" t="s">
        <v>405</v>
      </c>
      <c r="K76" s="113" t="s">
        <v>147</v>
      </c>
      <c r="L76" s="83" t="s">
        <v>408</v>
      </c>
      <c r="M76" s="112">
        <v>79</v>
      </c>
      <c r="N76" s="112" t="s">
        <v>62</v>
      </c>
      <c r="O76" s="112" t="s">
        <v>62</v>
      </c>
      <c r="P76" s="112" t="s">
        <v>149</v>
      </c>
      <c r="Q76" s="112">
        <v>4</v>
      </c>
      <c r="R76" s="112" t="s">
        <v>413</v>
      </c>
      <c r="S76" s="112" t="s">
        <v>150</v>
      </c>
      <c r="T76" s="118" t="s">
        <v>53</v>
      </c>
      <c r="U76" s="112" t="s">
        <v>414</v>
      </c>
      <c r="V76" s="116">
        <v>43845</v>
      </c>
      <c r="W76" s="116">
        <v>44188</v>
      </c>
      <c r="X76" s="223" t="s">
        <v>415</v>
      </c>
      <c r="Y76" s="223">
        <v>0</v>
      </c>
      <c r="Z76" s="224" t="s">
        <v>416</v>
      </c>
      <c r="AA76" s="112" t="s">
        <v>689</v>
      </c>
      <c r="AB76" s="112"/>
      <c r="AC76" s="112" t="s">
        <v>689</v>
      </c>
      <c r="AD76" s="112" t="s">
        <v>690</v>
      </c>
      <c r="AE76" s="282">
        <v>1</v>
      </c>
      <c r="AF76" s="283"/>
      <c r="AG76" s="284">
        <v>1</v>
      </c>
      <c r="AH76" s="285">
        <v>2</v>
      </c>
    </row>
    <row r="77" spans="1:34" s="129" customFormat="1" ht="141.75" x14ac:dyDescent="0.25">
      <c r="A77" s="112" t="s">
        <v>417</v>
      </c>
      <c r="B77" s="117" t="s">
        <v>418</v>
      </c>
      <c r="C77" s="112" t="s">
        <v>48</v>
      </c>
      <c r="D77" s="112" t="s">
        <v>406</v>
      </c>
      <c r="E77" s="112" t="s">
        <v>407</v>
      </c>
      <c r="F77" s="85" t="s">
        <v>419</v>
      </c>
      <c r="G77" s="112" t="s">
        <v>53</v>
      </c>
      <c r="H77" s="84" t="s">
        <v>53</v>
      </c>
      <c r="I77" s="112" t="s">
        <v>56</v>
      </c>
      <c r="J77" s="112" t="s">
        <v>412</v>
      </c>
      <c r="K77" s="84" t="s">
        <v>53</v>
      </c>
      <c r="L77" s="84" t="s">
        <v>53</v>
      </c>
      <c r="M77" s="112">
        <v>80</v>
      </c>
      <c r="N77" s="112" t="s">
        <v>62</v>
      </c>
      <c r="O77" s="112" t="s">
        <v>62</v>
      </c>
      <c r="P77" s="112" t="s">
        <v>420</v>
      </c>
      <c r="Q77" s="112">
        <v>1</v>
      </c>
      <c r="R77" s="112" t="s">
        <v>421</v>
      </c>
      <c r="S77" s="113" t="s">
        <v>422</v>
      </c>
      <c r="T77" s="118" t="s">
        <v>53</v>
      </c>
      <c r="U77" s="112" t="s">
        <v>423</v>
      </c>
      <c r="V77" s="116">
        <v>43854</v>
      </c>
      <c r="W77" s="116">
        <v>44185</v>
      </c>
      <c r="X77" s="223"/>
      <c r="Y77" s="223"/>
      <c r="Z77" s="224"/>
      <c r="AA77" s="112" t="s">
        <v>1606</v>
      </c>
      <c r="AB77" s="112" t="s">
        <v>1607</v>
      </c>
      <c r="AC77" s="112" t="s">
        <v>1608</v>
      </c>
      <c r="AD77" s="112" t="s">
        <v>1608</v>
      </c>
      <c r="AE77" s="282">
        <v>1</v>
      </c>
      <c r="AF77" s="283">
        <v>1</v>
      </c>
      <c r="AG77" s="284">
        <v>1</v>
      </c>
      <c r="AH77" s="285">
        <v>1</v>
      </c>
    </row>
    <row r="78" spans="1:34" s="129" customFormat="1" ht="63" x14ac:dyDescent="0.25">
      <c r="A78" s="112" t="s">
        <v>145</v>
      </c>
      <c r="B78" s="117" t="s">
        <v>146</v>
      </c>
      <c r="C78" s="112" t="s">
        <v>48</v>
      </c>
      <c r="D78" s="112" t="s">
        <v>406</v>
      </c>
      <c r="E78" s="112" t="s">
        <v>407</v>
      </c>
      <c r="F78" s="85" t="s">
        <v>51</v>
      </c>
      <c r="G78" s="84" t="s">
        <v>53</v>
      </c>
      <c r="H78" s="84" t="s">
        <v>53</v>
      </c>
      <c r="I78" s="112" t="s">
        <v>56</v>
      </c>
      <c r="J78" s="112" t="s">
        <v>405</v>
      </c>
      <c r="K78" s="113" t="s">
        <v>147</v>
      </c>
      <c r="L78" s="83" t="s">
        <v>424</v>
      </c>
      <c r="M78" s="112">
        <v>81</v>
      </c>
      <c r="N78" s="112" t="s">
        <v>62</v>
      </c>
      <c r="O78" s="112" t="s">
        <v>62</v>
      </c>
      <c r="P78" s="112" t="s">
        <v>149</v>
      </c>
      <c r="Q78" s="112">
        <v>1</v>
      </c>
      <c r="R78" s="112" t="s">
        <v>425</v>
      </c>
      <c r="S78" s="112" t="s">
        <v>157</v>
      </c>
      <c r="T78" s="118" t="s">
        <v>53</v>
      </c>
      <c r="U78" s="112" t="s">
        <v>426</v>
      </c>
      <c r="V78" s="116">
        <v>43845</v>
      </c>
      <c r="W78" s="116">
        <v>44150</v>
      </c>
      <c r="X78" s="223" t="s">
        <v>415</v>
      </c>
      <c r="Y78" s="223">
        <v>0</v>
      </c>
      <c r="Z78" s="224" t="s">
        <v>416</v>
      </c>
      <c r="AA78" s="112"/>
      <c r="AB78" s="112" t="s">
        <v>1609</v>
      </c>
      <c r="AC78" s="112" t="s">
        <v>1610</v>
      </c>
      <c r="AD78" s="112" t="s">
        <v>1611</v>
      </c>
      <c r="AE78" s="282"/>
      <c r="AF78" s="283">
        <v>1</v>
      </c>
      <c r="AG78" s="284">
        <v>1</v>
      </c>
      <c r="AH78" s="285">
        <v>1</v>
      </c>
    </row>
    <row r="79" spans="1:34" s="129" customFormat="1" ht="63" x14ac:dyDescent="0.25">
      <c r="A79" s="112" t="s">
        <v>145</v>
      </c>
      <c r="B79" s="117" t="s">
        <v>146</v>
      </c>
      <c r="C79" s="112" t="s">
        <v>48</v>
      </c>
      <c r="D79" s="112" t="s">
        <v>406</v>
      </c>
      <c r="E79" s="112" t="s">
        <v>407</v>
      </c>
      <c r="F79" s="85" t="s">
        <v>51</v>
      </c>
      <c r="G79" s="84" t="s">
        <v>53</v>
      </c>
      <c r="H79" s="84" t="s">
        <v>53</v>
      </c>
      <c r="I79" s="112" t="s">
        <v>56</v>
      </c>
      <c r="J79" s="112" t="s">
        <v>405</v>
      </c>
      <c r="K79" s="113" t="s">
        <v>147</v>
      </c>
      <c r="L79" s="83" t="s">
        <v>148</v>
      </c>
      <c r="M79" s="112">
        <v>82</v>
      </c>
      <c r="N79" s="112" t="s">
        <v>62</v>
      </c>
      <c r="O79" s="112" t="s">
        <v>62</v>
      </c>
      <c r="P79" s="112" t="s">
        <v>149</v>
      </c>
      <c r="Q79" s="112">
        <v>1</v>
      </c>
      <c r="R79" s="112" t="s">
        <v>427</v>
      </c>
      <c r="S79" s="112" t="s">
        <v>157</v>
      </c>
      <c r="T79" s="118" t="s">
        <v>53</v>
      </c>
      <c r="U79" s="112" t="s">
        <v>428</v>
      </c>
      <c r="V79" s="116">
        <v>43845</v>
      </c>
      <c r="W79" s="116">
        <v>44196</v>
      </c>
      <c r="X79" s="223" t="s">
        <v>415</v>
      </c>
      <c r="Y79" s="223">
        <v>0</v>
      </c>
      <c r="Z79" s="224" t="s">
        <v>416</v>
      </c>
      <c r="AA79" s="112"/>
      <c r="AB79" s="112"/>
      <c r="AC79" s="112"/>
      <c r="AD79" s="112" t="s">
        <v>1612</v>
      </c>
      <c r="AE79" s="282"/>
      <c r="AF79" s="283"/>
      <c r="AG79" s="284"/>
      <c r="AH79" s="285">
        <v>1</v>
      </c>
    </row>
    <row r="80" spans="1:34" s="129" customFormat="1" ht="63" x14ac:dyDescent="0.25">
      <c r="A80" s="112" t="s">
        <v>145</v>
      </c>
      <c r="B80" s="117" t="s">
        <v>146</v>
      </c>
      <c r="C80" s="112" t="s">
        <v>48</v>
      </c>
      <c r="D80" s="112" t="s">
        <v>406</v>
      </c>
      <c r="E80" s="112" t="s">
        <v>407</v>
      </c>
      <c r="F80" s="112" t="s">
        <v>53</v>
      </c>
      <c r="G80" s="84" t="s">
        <v>53</v>
      </c>
      <c r="H80" s="84" t="s">
        <v>53</v>
      </c>
      <c r="I80" s="112" t="s">
        <v>56</v>
      </c>
      <c r="J80" s="112" t="s">
        <v>1182</v>
      </c>
      <c r="K80" s="83" t="s">
        <v>53</v>
      </c>
      <c r="L80" s="113" t="s">
        <v>53</v>
      </c>
      <c r="M80" s="112">
        <v>83</v>
      </c>
      <c r="N80" s="112" t="s">
        <v>62</v>
      </c>
      <c r="O80" s="112" t="s">
        <v>62</v>
      </c>
      <c r="P80" s="112" t="s">
        <v>429</v>
      </c>
      <c r="Q80" s="112">
        <v>1</v>
      </c>
      <c r="R80" s="112" t="s">
        <v>430</v>
      </c>
      <c r="S80" s="112" t="s">
        <v>431</v>
      </c>
      <c r="T80" s="118" t="s">
        <v>53</v>
      </c>
      <c r="U80" s="112" t="s">
        <v>432</v>
      </c>
      <c r="V80" s="116">
        <v>43862</v>
      </c>
      <c r="W80" s="116">
        <v>44196</v>
      </c>
      <c r="X80" s="223" t="s">
        <v>415</v>
      </c>
      <c r="Y80" s="223">
        <v>0</v>
      </c>
      <c r="Z80" s="224" t="s">
        <v>416</v>
      </c>
      <c r="AA80" s="112" t="s">
        <v>1613</v>
      </c>
      <c r="AB80" s="112" t="s">
        <v>1614</v>
      </c>
      <c r="AC80" s="112" t="s">
        <v>1615</v>
      </c>
      <c r="AD80" s="112" t="s">
        <v>1616</v>
      </c>
      <c r="AE80" s="282">
        <v>1</v>
      </c>
      <c r="AF80" s="283">
        <v>1</v>
      </c>
      <c r="AG80" s="284">
        <v>1</v>
      </c>
      <c r="AH80" s="285">
        <v>1</v>
      </c>
    </row>
    <row r="81" spans="1:34" s="129" customFormat="1" ht="63" x14ac:dyDescent="0.25">
      <c r="A81" s="112" t="s">
        <v>145</v>
      </c>
      <c r="B81" s="117" t="s">
        <v>146</v>
      </c>
      <c r="C81" s="112" t="s">
        <v>48</v>
      </c>
      <c r="D81" s="112" t="s">
        <v>406</v>
      </c>
      <c r="E81" s="112" t="s">
        <v>407</v>
      </c>
      <c r="F81" s="112" t="s">
        <v>53</v>
      </c>
      <c r="G81" s="84" t="s">
        <v>53</v>
      </c>
      <c r="H81" s="84" t="s">
        <v>53</v>
      </c>
      <c r="I81" s="112" t="s">
        <v>56</v>
      </c>
      <c r="J81" s="112" t="s">
        <v>1182</v>
      </c>
      <c r="K81" s="83" t="s">
        <v>53</v>
      </c>
      <c r="L81" s="113" t="s">
        <v>53</v>
      </c>
      <c r="M81" s="112">
        <v>84</v>
      </c>
      <c r="N81" s="112" t="s">
        <v>62</v>
      </c>
      <c r="O81" s="112" t="s">
        <v>62</v>
      </c>
      <c r="P81" s="112" t="s">
        <v>433</v>
      </c>
      <c r="Q81" s="112">
        <v>1</v>
      </c>
      <c r="R81" s="112" t="s">
        <v>434</v>
      </c>
      <c r="S81" s="112" t="s">
        <v>435</v>
      </c>
      <c r="T81" s="118" t="s">
        <v>53</v>
      </c>
      <c r="U81" s="112" t="s">
        <v>436</v>
      </c>
      <c r="V81" s="116">
        <v>43862</v>
      </c>
      <c r="W81" s="116">
        <v>44196</v>
      </c>
      <c r="X81" s="223" t="s">
        <v>415</v>
      </c>
      <c r="Y81" s="223">
        <v>0</v>
      </c>
      <c r="Z81" s="224" t="s">
        <v>416</v>
      </c>
      <c r="AA81" s="112" t="s">
        <v>1617</v>
      </c>
      <c r="AB81" s="112" t="s">
        <v>1618</v>
      </c>
      <c r="AC81" s="112" t="s">
        <v>1619</v>
      </c>
      <c r="AD81" s="112" t="s">
        <v>1620</v>
      </c>
      <c r="AE81" s="282">
        <v>1</v>
      </c>
      <c r="AF81" s="283">
        <v>1</v>
      </c>
      <c r="AG81" s="284">
        <v>2</v>
      </c>
      <c r="AH81" s="285">
        <v>1</v>
      </c>
    </row>
    <row r="82" spans="1:34" s="129" customFormat="1" ht="173.25" x14ac:dyDescent="0.25">
      <c r="A82" s="112" t="s">
        <v>209</v>
      </c>
      <c r="B82" s="112" t="s">
        <v>271</v>
      </c>
      <c r="C82" s="112" t="s">
        <v>48</v>
      </c>
      <c r="D82" s="112" t="s">
        <v>406</v>
      </c>
      <c r="E82" s="112" t="s">
        <v>407</v>
      </c>
      <c r="F82" s="84" t="s">
        <v>51</v>
      </c>
      <c r="G82" s="112" t="s">
        <v>53</v>
      </c>
      <c r="H82" s="112" t="s">
        <v>53</v>
      </c>
      <c r="I82" s="112" t="s">
        <v>56</v>
      </c>
      <c r="J82" s="112" t="s">
        <v>1182</v>
      </c>
      <c r="K82" s="113" t="s">
        <v>94</v>
      </c>
      <c r="L82" s="83" t="s">
        <v>351</v>
      </c>
      <c r="M82" s="112">
        <v>85</v>
      </c>
      <c r="N82" s="112" t="s">
        <v>62</v>
      </c>
      <c r="O82" s="112" t="s">
        <v>62</v>
      </c>
      <c r="P82" s="112" t="s">
        <v>352</v>
      </c>
      <c r="Q82" s="112">
        <v>1</v>
      </c>
      <c r="R82" s="112" t="s">
        <v>437</v>
      </c>
      <c r="S82" s="112" t="s">
        <v>439</v>
      </c>
      <c r="T82" s="112" t="s">
        <v>438</v>
      </c>
      <c r="U82" s="112" t="s">
        <v>440</v>
      </c>
      <c r="V82" s="116">
        <v>43862</v>
      </c>
      <c r="W82" s="116">
        <v>44012</v>
      </c>
      <c r="X82" s="223"/>
      <c r="Y82" s="223"/>
      <c r="Z82" s="224"/>
      <c r="AA82" s="112" t="s">
        <v>1621</v>
      </c>
      <c r="AB82" s="112" t="s">
        <v>1622</v>
      </c>
      <c r="AC82" s="112"/>
      <c r="AD82" s="112"/>
      <c r="AE82" s="282">
        <v>1</v>
      </c>
      <c r="AF82" s="283">
        <v>3</v>
      </c>
      <c r="AG82" s="284"/>
      <c r="AH82" s="285"/>
    </row>
    <row r="83" spans="1:34" s="129" customFormat="1" ht="252" x14ac:dyDescent="0.25">
      <c r="A83" s="112" t="s">
        <v>65</v>
      </c>
      <c r="B83" s="112" t="s">
        <v>66</v>
      </c>
      <c r="C83" s="112" t="s">
        <v>48</v>
      </c>
      <c r="D83" s="112" t="s">
        <v>406</v>
      </c>
      <c r="E83" s="112" t="s">
        <v>441</v>
      </c>
      <c r="F83" s="112" t="s">
        <v>51</v>
      </c>
      <c r="G83" s="112" t="s">
        <v>442</v>
      </c>
      <c r="H83" s="112" t="s">
        <v>53</v>
      </c>
      <c r="I83" s="112" t="s">
        <v>56</v>
      </c>
      <c r="J83" s="112" t="s">
        <v>405</v>
      </c>
      <c r="K83" s="113" t="s">
        <v>443</v>
      </c>
      <c r="L83" s="113" t="s">
        <v>444</v>
      </c>
      <c r="M83" s="112">
        <v>86</v>
      </c>
      <c r="N83" s="112" t="s">
        <v>62</v>
      </c>
      <c r="O83" s="112" t="s">
        <v>62</v>
      </c>
      <c r="P83" s="112" t="s">
        <v>445</v>
      </c>
      <c r="Q83" s="91">
        <v>1</v>
      </c>
      <c r="R83" s="112" t="s">
        <v>446</v>
      </c>
      <c r="S83" s="92" t="s">
        <v>447</v>
      </c>
      <c r="T83" s="118">
        <v>1</v>
      </c>
      <c r="U83" s="92" t="s">
        <v>448</v>
      </c>
      <c r="V83" s="116">
        <v>43831</v>
      </c>
      <c r="W83" s="116">
        <v>43921</v>
      </c>
      <c r="X83" s="223">
        <v>110086400</v>
      </c>
      <c r="Y83" s="223">
        <v>6972538</v>
      </c>
      <c r="Z83" s="224">
        <f>X83+Y83</f>
        <v>117058938</v>
      </c>
      <c r="AA83" s="112" t="s">
        <v>1623</v>
      </c>
      <c r="AB83" s="112"/>
      <c r="AC83" s="112"/>
      <c r="AD83" s="112"/>
      <c r="AE83" s="282">
        <v>1</v>
      </c>
      <c r="AF83" s="283"/>
      <c r="AG83" s="284"/>
      <c r="AH83" s="285"/>
    </row>
    <row r="84" spans="1:34" s="129" customFormat="1" ht="63" x14ac:dyDescent="0.25">
      <c r="A84" s="112" t="s">
        <v>65</v>
      </c>
      <c r="B84" s="112" t="s">
        <v>66</v>
      </c>
      <c r="C84" s="112" t="s">
        <v>48</v>
      </c>
      <c r="D84" s="112" t="s">
        <v>406</v>
      </c>
      <c r="E84" s="112" t="s">
        <v>441</v>
      </c>
      <c r="F84" s="112" t="s">
        <v>51</v>
      </c>
      <c r="G84" s="112" t="s">
        <v>442</v>
      </c>
      <c r="H84" s="112" t="s">
        <v>53</v>
      </c>
      <c r="I84" s="112" t="s">
        <v>56</v>
      </c>
      <c r="J84" s="112" t="s">
        <v>405</v>
      </c>
      <c r="K84" s="113" t="s">
        <v>443</v>
      </c>
      <c r="L84" s="113" t="s">
        <v>444</v>
      </c>
      <c r="M84" s="112">
        <v>87</v>
      </c>
      <c r="N84" s="112" t="s">
        <v>62</v>
      </c>
      <c r="O84" s="112" t="s">
        <v>62</v>
      </c>
      <c r="P84" s="112" t="s">
        <v>445</v>
      </c>
      <c r="Q84" s="91">
        <v>1</v>
      </c>
      <c r="R84" s="112" t="s">
        <v>449</v>
      </c>
      <c r="S84" s="92" t="s">
        <v>447</v>
      </c>
      <c r="T84" s="118">
        <v>1</v>
      </c>
      <c r="U84" s="92" t="s">
        <v>450</v>
      </c>
      <c r="V84" s="116">
        <v>43831</v>
      </c>
      <c r="W84" s="116">
        <v>44180</v>
      </c>
      <c r="X84" s="223" t="s">
        <v>1254</v>
      </c>
      <c r="Y84" s="223">
        <v>0</v>
      </c>
      <c r="Z84" s="224" t="s">
        <v>1255</v>
      </c>
      <c r="AA84" s="91" t="s">
        <v>662</v>
      </c>
      <c r="AB84" s="112" t="s">
        <v>663</v>
      </c>
      <c r="AC84" s="112"/>
      <c r="AD84" s="112" t="s">
        <v>665</v>
      </c>
      <c r="AE84" s="282">
        <v>1</v>
      </c>
      <c r="AF84" s="283">
        <v>1</v>
      </c>
      <c r="AG84" s="284"/>
      <c r="AH84" s="285">
        <v>1</v>
      </c>
    </row>
    <row r="85" spans="1:34" s="129" customFormat="1" ht="63" x14ac:dyDescent="0.25">
      <c r="A85" s="112" t="s">
        <v>65</v>
      </c>
      <c r="B85" s="112" t="s">
        <v>66</v>
      </c>
      <c r="C85" s="112" t="s">
        <v>48</v>
      </c>
      <c r="D85" s="112" t="s">
        <v>406</v>
      </c>
      <c r="E85" s="112" t="s">
        <v>441</v>
      </c>
      <c r="F85" s="112" t="s">
        <v>51</v>
      </c>
      <c r="G85" s="112" t="s">
        <v>442</v>
      </c>
      <c r="H85" s="112" t="s">
        <v>53</v>
      </c>
      <c r="I85" s="112" t="s">
        <v>56</v>
      </c>
      <c r="J85" s="112" t="s">
        <v>405</v>
      </c>
      <c r="K85" s="113" t="s">
        <v>443</v>
      </c>
      <c r="L85" s="113" t="s">
        <v>444</v>
      </c>
      <c r="M85" s="112">
        <v>88</v>
      </c>
      <c r="N85" s="112" t="s">
        <v>62</v>
      </c>
      <c r="O85" s="112" t="s">
        <v>62</v>
      </c>
      <c r="P85" s="112" t="s">
        <v>445</v>
      </c>
      <c r="Q85" s="91">
        <v>2</v>
      </c>
      <c r="R85" s="112" t="s">
        <v>451</v>
      </c>
      <c r="S85" s="92" t="s">
        <v>447</v>
      </c>
      <c r="T85" s="118">
        <v>2</v>
      </c>
      <c r="U85" s="92" t="s">
        <v>452</v>
      </c>
      <c r="V85" s="116">
        <v>43922</v>
      </c>
      <c r="W85" s="116">
        <v>44012</v>
      </c>
      <c r="X85" s="223" t="s">
        <v>1254</v>
      </c>
      <c r="Y85" s="223">
        <v>0</v>
      </c>
      <c r="Z85" s="224" t="s">
        <v>1255</v>
      </c>
      <c r="AA85" s="112"/>
      <c r="AB85" s="112" t="s">
        <v>1624</v>
      </c>
      <c r="AC85" s="112"/>
      <c r="AD85" s="112"/>
      <c r="AE85" s="282"/>
      <c r="AF85" s="283">
        <v>2</v>
      </c>
      <c r="AG85" s="284"/>
      <c r="AH85" s="285"/>
    </row>
    <row r="86" spans="1:34" s="129" customFormat="1" ht="63" x14ac:dyDescent="0.25">
      <c r="A86" s="112" t="s">
        <v>65</v>
      </c>
      <c r="B86" s="112" t="s">
        <v>66</v>
      </c>
      <c r="C86" s="112" t="s">
        <v>48</v>
      </c>
      <c r="D86" s="112" t="s">
        <v>406</v>
      </c>
      <c r="E86" s="112" t="s">
        <v>441</v>
      </c>
      <c r="F86" s="112" t="s">
        <v>51</v>
      </c>
      <c r="G86" s="112" t="s">
        <v>442</v>
      </c>
      <c r="H86" s="112" t="s">
        <v>53</v>
      </c>
      <c r="I86" s="112" t="s">
        <v>56</v>
      </c>
      <c r="J86" s="112" t="s">
        <v>405</v>
      </c>
      <c r="K86" s="113" t="s">
        <v>443</v>
      </c>
      <c r="L86" s="113" t="s">
        <v>444</v>
      </c>
      <c r="M86" s="112">
        <v>90</v>
      </c>
      <c r="N86" s="112" t="s">
        <v>62</v>
      </c>
      <c r="O86" s="112" t="s">
        <v>62</v>
      </c>
      <c r="P86" s="112" t="s">
        <v>445</v>
      </c>
      <c r="Q86" s="91">
        <v>6</v>
      </c>
      <c r="R86" s="112" t="s">
        <v>453</v>
      </c>
      <c r="S86" s="92" t="s">
        <v>447</v>
      </c>
      <c r="T86" s="118">
        <v>4</v>
      </c>
      <c r="U86" s="92" t="s">
        <v>454</v>
      </c>
      <c r="V86" s="116">
        <v>43831</v>
      </c>
      <c r="W86" s="116">
        <v>44185</v>
      </c>
      <c r="X86" s="223" t="s">
        <v>1254</v>
      </c>
      <c r="Y86" s="223">
        <v>0</v>
      </c>
      <c r="Z86" s="224" t="s">
        <v>1255</v>
      </c>
      <c r="AA86" s="112"/>
      <c r="AB86" s="286" t="s">
        <v>1625</v>
      </c>
      <c r="AC86" s="286" t="s">
        <v>1625</v>
      </c>
      <c r="AD86" s="286" t="s">
        <v>1625</v>
      </c>
      <c r="AE86" s="282"/>
      <c r="AF86" s="283">
        <v>2</v>
      </c>
      <c r="AG86" s="284">
        <v>2</v>
      </c>
      <c r="AH86" s="285">
        <v>2</v>
      </c>
    </row>
    <row r="87" spans="1:34" s="129" customFormat="1" ht="126" x14ac:dyDescent="0.25">
      <c r="A87" s="112" t="s">
        <v>65</v>
      </c>
      <c r="B87" s="112" t="s">
        <v>66</v>
      </c>
      <c r="C87" s="112" t="s">
        <v>48</v>
      </c>
      <c r="D87" s="112" t="s">
        <v>406</v>
      </c>
      <c r="E87" s="112" t="s">
        <v>441</v>
      </c>
      <c r="F87" s="112" t="s">
        <v>51</v>
      </c>
      <c r="G87" s="112" t="s">
        <v>442</v>
      </c>
      <c r="H87" s="112" t="s">
        <v>53</v>
      </c>
      <c r="I87" s="112" t="s">
        <v>56</v>
      </c>
      <c r="J87" s="112" t="s">
        <v>405</v>
      </c>
      <c r="K87" s="113" t="s">
        <v>443</v>
      </c>
      <c r="L87" s="113" t="s">
        <v>455</v>
      </c>
      <c r="M87" s="112">
        <v>91</v>
      </c>
      <c r="N87" s="112" t="s">
        <v>62</v>
      </c>
      <c r="O87" s="112" t="s">
        <v>62</v>
      </c>
      <c r="P87" s="112" t="s">
        <v>445</v>
      </c>
      <c r="Q87" s="112">
        <v>1</v>
      </c>
      <c r="R87" s="112" t="s">
        <v>456</v>
      </c>
      <c r="S87" s="116" t="s">
        <v>447</v>
      </c>
      <c r="T87" s="118">
        <v>0</v>
      </c>
      <c r="U87" s="116" t="s">
        <v>457</v>
      </c>
      <c r="V87" s="116">
        <v>44114</v>
      </c>
      <c r="W87" s="116">
        <v>44188</v>
      </c>
      <c r="X87" s="223" t="s">
        <v>1254</v>
      </c>
      <c r="Y87" s="223">
        <v>0</v>
      </c>
      <c r="Z87" s="224" t="s">
        <v>1255</v>
      </c>
      <c r="AA87" s="112"/>
      <c r="AB87" s="112"/>
      <c r="AC87" s="112"/>
      <c r="AD87" s="112" t="s">
        <v>1626</v>
      </c>
      <c r="AE87" s="282"/>
      <c r="AF87" s="283"/>
      <c r="AG87" s="284"/>
      <c r="AH87" s="285">
        <v>1</v>
      </c>
    </row>
    <row r="88" spans="1:34" s="129" customFormat="1" ht="141.75" x14ac:dyDescent="0.25">
      <c r="A88" s="112" t="s">
        <v>65</v>
      </c>
      <c r="B88" s="112" t="s">
        <v>66</v>
      </c>
      <c r="C88" s="112" t="s">
        <v>48</v>
      </c>
      <c r="D88" s="112" t="s">
        <v>406</v>
      </c>
      <c r="E88" s="112" t="s">
        <v>441</v>
      </c>
      <c r="F88" s="112" t="s">
        <v>51</v>
      </c>
      <c r="G88" s="112" t="s">
        <v>442</v>
      </c>
      <c r="H88" s="112" t="s">
        <v>53</v>
      </c>
      <c r="I88" s="112" t="s">
        <v>56</v>
      </c>
      <c r="J88" s="112" t="s">
        <v>405</v>
      </c>
      <c r="K88" s="113" t="s">
        <v>443</v>
      </c>
      <c r="L88" s="113" t="s">
        <v>455</v>
      </c>
      <c r="M88" s="112">
        <v>92</v>
      </c>
      <c r="N88" s="112" t="s">
        <v>62</v>
      </c>
      <c r="O88" s="112" t="s">
        <v>62</v>
      </c>
      <c r="P88" s="112" t="s">
        <v>445</v>
      </c>
      <c r="Q88" s="112">
        <v>2</v>
      </c>
      <c r="R88" s="92" t="s">
        <v>458</v>
      </c>
      <c r="S88" s="116" t="s">
        <v>447</v>
      </c>
      <c r="T88" s="118">
        <v>0</v>
      </c>
      <c r="U88" s="116" t="s">
        <v>459</v>
      </c>
      <c r="V88" s="116">
        <v>44114</v>
      </c>
      <c r="W88" s="116">
        <v>44188</v>
      </c>
      <c r="X88" s="223" t="s">
        <v>1254</v>
      </c>
      <c r="Y88" s="223">
        <v>0</v>
      </c>
      <c r="Z88" s="224" t="s">
        <v>1255</v>
      </c>
      <c r="AA88" s="112"/>
      <c r="AB88" s="112"/>
      <c r="AC88" s="112"/>
      <c r="AD88" s="112" t="s">
        <v>1627</v>
      </c>
      <c r="AE88" s="282"/>
      <c r="AF88" s="283"/>
      <c r="AG88" s="284"/>
      <c r="AH88" s="285">
        <v>1</v>
      </c>
    </row>
    <row r="89" spans="1:34" s="129" customFormat="1" ht="409.5" x14ac:dyDescent="0.25">
      <c r="A89" s="112" t="s">
        <v>65</v>
      </c>
      <c r="B89" s="112" t="s">
        <v>66</v>
      </c>
      <c r="C89" s="112" t="s">
        <v>48</v>
      </c>
      <c r="D89" s="112" t="s">
        <v>406</v>
      </c>
      <c r="E89" s="112" t="s">
        <v>441</v>
      </c>
      <c r="F89" s="112" t="s">
        <v>51</v>
      </c>
      <c r="G89" s="112" t="s">
        <v>442</v>
      </c>
      <c r="H89" s="112" t="s">
        <v>53</v>
      </c>
      <c r="I89" s="112" t="s">
        <v>56</v>
      </c>
      <c r="J89" s="112" t="s">
        <v>405</v>
      </c>
      <c r="K89" s="113" t="s">
        <v>443</v>
      </c>
      <c r="L89" s="113" t="s">
        <v>455</v>
      </c>
      <c r="M89" s="112">
        <v>93</v>
      </c>
      <c r="N89" s="112" t="s">
        <v>62</v>
      </c>
      <c r="O89" s="112" t="s">
        <v>62</v>
      </c>
      <c r="P89" s="112" t="s">
        <v>445</v>
      </c>
      <c r="Q89" s="112">
        <v>1</v>
      </c>
      <c r="R89" s="92" t="s">
        <v>460</v>
      </c>
      <c r="S89" s="116" t="s">
        <v>461</v>
      </c>
      <c r="T89" s="118">
        <v>1</v>
      </c>
      <c r="U89" s="116" t="s">
        <v>462</v>
      </c>
      <c r="V89" s="116">
        <v>44114</v>
      </c>
      <c r="W89" s="116">
        <v>44188</v>
      </c>
      <c r="X89" s="223" t="s">
        <v>1254</v>
      </c>
      <c r="Y89" s="223">
        <v>0</v>
      </c>
      <c r="Z89" s="224" t="s">
        <v>1255</v>
      </c>
      <c r="AA89" s="112"/>
      <c r="AB89" s="112"/>
      <c r="AC89" s="112"/>
      <c r="AD89" s="112" t="s">
        <v>1628</v>
      </c>
      <c r="AE89" s="282"/>
      <c r="AF89" s="283"/>
      <c r="AG89" s="284"/>
      <c r="AH89" s="285">
        <v>1</v>
      </c>
    </row>
    <row r="90" spans="1:34" s="129" customFormat="1" ht="63" x14ac:dyDescent="0.25">
      <c r="A90" s="112" t="s">
        <v>65</v>
      </c>
      <c r="B90" s="112" t="s">
        <v>66</v>
      </c>
      <c r="C90" s="112" t="s">
        <v>48</v>
      </c>
      <c r="D90" s="112" t="s">
        <v>406</v>
      </c>
      <c r="E90" s="112" t="s">
        <v>441</v>
      </c>
      <c r="F90" s="112" t="s">
        <v>51</v>
      </c>
      <c r="G90" s="112" t="s">
        <v>442</v>
      </c>
      <c r="H90" s="112" t="s">
        <v>53</v>
      </c>
      <c r="I90" s="112" t="s">
        <v>56</v>
      </c>
      <c r="J90" s="112" t="s">
        <v>405</v>
      </c>
      <c r="K90" s="113" t="s">
        <v>443</v>
      </c>
      <c r="L90" s="83" t="s">
        <v>463</v>
      </c>
      <c r="M90" s="112">
        <v>94</v>
      </c>
      <c r="N90" s="112" t="s">
        <v>62</v>
      </c>
      <c r="O90" s="112" t="s">
        <v>62</v>
      </c>
      <c r="P90" s="112" t="s">
        <v>445</v>
      </c>
      <c r="Q90" s="91">
        <v>1</v>
      </c>
      <c r="R90" s="120" t="s">
        <v>464</v>
      </c>
      <c r="S90" s="92" t="s">
        <v>461</v>
      </c>
      <c r="T90" s="118">
        <v>1</v>
      </c>
      <c r="U90" s="92" t="s">
        <v>465</v>
      </c>
      <c r="V90" s="116">
        <v>43845</v>
      </c>
      <c r="W90" s="116">
        <v>43921</v>
      </c>
      <c r="X90" s="223" t="s">
        <v>1254</v>
      </c>
      <c r="Y90" s="223">
        <v>0</v>
      </c>
      <c r="Z90" s="224" t="s">
        <v>1255</v>
      </c>
      <c r="AA90" s="112" t="s">
        <v>1629</v>
      </c>
      <c r="AB90" s="112"/>
      <c r="AC90" s="112"/>
      <c r="AD90" s="112"/>
      <c r="AE90" s="282">
        <v>1</v>
      </c>
      <c r="AF90" s="283"/>
      <c r="AG90" s="284"/>
      <c r="AH90" s="285"/>
    </row>
    <row r="91" spans="1:34" s="129" customFormat="1" ht="63" x14ac:dyDescent="0.25">
      <c r="A91" s="112" t="s">
        <v>65</v>
      </c>
      <c r="B91" s="112" t="s">
        <v>66</v>
      </c>
      <c r="C91" s="112" t="s">
        <v>48</v>
      </c>
      <c r="D91" s="112" t="s">
        <v>406</v>
      </c>
      <c r="E91" s="112" t="s">
        <v>441</v>
      </c>
      <c r="F91" s="112" t="s">
        <v>51</v>
      </c>
      <c r="G91" s="112" t="s">
        <v>442</v>
      </c>
      <c r="H91" s="112" t="s">
        <v>53</v>
      </c>
      <c r="I91" s="112" t="s">
        <v>56</v>
      </c>
      <c r="J91" s="112" t="s">
        <v>405</v>
      </c>
      <c r="K91" s="113" t="s">
        <v>443</v>
      </c>
      <c r="L91" s="83" t="s">
        <v>463</v>
      </c>
      <c r="M91" s="112">
        <v>95</v>
      </c>
      <c r="N91" s="112" t="s">
        <v>62</v>
      </c>
      <c r="O91" s="112" t="s">
        <v>62</v>
      </c>
      <c r="P91" s="112" t="s">
        <v>445</v>
      </c>
      <c r="Q91" s="91">
        <v>2</v>
      </c>
      <c r="R91" s="92" t="s">
        <v>466</v>
      </c>
      <c r="S91" s="92" t="s">
        <v>467</v>
      </c>
      <c r="T91" s="118">
        <v>2</v>
      </c>
      <c r="U91" s="92" t="s">
        <v>468</v>
      </c>
      <c r="V91" s="116">
        <v>43845</v>
      </c>
      <c r="W91" s="116">
        <v>44012</v>
      </c>
      <c r="X91" s="223" t="s">
        <v>1254</v>
      </c>
      <c r="Y91" s="223">
        <v>0</v>
      </c>
      <c r="Z91" s="224" t="s">
        <v>1255</v>
      </c>
      <c r="AA91" s="112"/>
      <c r="AB91" s="112" t="s">
        <v>1630</v>
      </c>
      <c r="AC91" s="112"/>
      <c r="AD91" s="112"/>
      <c r="AE91" s="282"/>
      <c r="AF91" s="283">
        <v>2</v>
      </c>
      <c r="AG91" s="284"/>
      <c r="AH91" s="285"/>
    </row>
    <row r="92" spans="1:34" s="129" customFormat="1" ht="157.5" x14ac:dyDescent="0.25">
      <c r="A92" s="112" t="s">
        <v>65</v>
      </c>
      <c r="B92" s="112" t="s">
        <v>66</v>
      </c>
      <c r="C92" s="112" t="s">
        <v>48</v>
      </c>
      <c r="D92" s="112" t="s">
        <v>406</v>
      </c>
      <c r="E92" s="112" t="s">
        <v>441</v>
      </c>
      <c r="F92" s="112" t="s">
        <v>51</v>
      </c>
      <c r="G92" s="112" t="s">
        <v>442</v>
      </c>
      <c r="H92" s="112" t="s">
        <v>53</v>
      </c>
      <c r="I92" s="112" t="s">
        <v>56</v>
      </c>
      <c r="J92" s="112" t="s">
        <v>405</v>
      </c>
      <c r="K92" s="113" t="s">
        <v>443</v>
      </c>
      <c r="L92" s="83" t="s">
        <v>463</v>
      </c>
      <c r="M92" s="112">
        <v>96</v>
      </c>
      <c r="N92" s="112" t="s">
        <v>62</v>
      </c>
      <c r="O92" s="112" t="s">
        <v>62</v>
      </c>
      <c r="P92" s="112" t="s">
        <v>445</v>
      </c>
      <c r="Q92" s="91">
        <v>1</v>
      </c>
      <c r="R92" s="120" t="s">
        <v>469</v>
      </c>
      <c r="S92" s="92" t="s">
        <v>467</v>
      </c>
      <c r="T92" s="118">
        <v>1</v>
      </c>
      <c r="U92" s="92" t="s">
        <v>470</v>
      </c>
      <c r="V92" s="116">
        <v>43845</v>
      </c>
      <c r="W92" s="116">
        <v>44012</v>
      </c>
      <c r="X92" s="223" t="s">
        <v>1254</v>
      </c>
      <c r="Y92" s="223">
        <v>0</v>
      </c>
      <c r="Z92" s="224" t="s">
        <v>1255</v>
      </c>
      <c r="AA92" s="112"/>
      <c r="AB92" s="112" t="s">
        <v>1631</v>
      </c>
      <c r="AC92" s="112"/>
      <c r="AD92" s="112"/>
      <c r="AE92" s="282"/>
      <c r="AF92" s="283">
        <v>1</v>
      </c>
      <c r="AG92" s="284"/>
      <c r="AH92" s="285"/>
    </row>
    <row r="93" spans="1:34" s="129" customFormat="1" ht="173.25" x14ac:dyDescent="0.25">
      <c r="A93" s="112" t="s">
        <v>65</v>
      </c>
      <c r="B93" s="112" t="s">
        <v>66</v>
      </c>
      <c r="C93" s="112" t="s">
        <v>48</v>
      </c>
      <c r="D93" s="112" t="s">
        <v>406</v>
      </c>
      <c r="E93" s="112" t="s">
        <v>441</v>
      </c>
      <c r="F93" s="112" t="s">
        <v>51</v>
      </c>
      <c r="G93" s="112" t="s">
        <v>442</v>
      </c>
      <c r="H93" s="112" t="s">
        <v>53</v>
      </c>
      <c r="I93" s="112" t="s">
        <v>56</v>
      </c>
      <c r="J93" s="112" t="s">
        <v>405</v>
      </c>
      <c r="K93" s="113" t="s">
        <v>443</v>
      </c>
      <c r="L93" s="113" t="s">
        <v>455</v>
      </c>
      <c r="M93" s="112">
        <v>97</v>
      </c>
      <c r="N93" s="112" t="s">
        <v>62</v>
      </c>
      <c r="O93" s="112" t="s">
        <v>108</v>
      </c>
      <c r="P93" s="112" t="s">
        <v>445</v>
      </c>
      <c r="Q93" s="112">
        <v>1</v>
      </c>
      <c r="R93" s="112" t="s">
        <v>471</v>
      </c>
      <c r="S93" s="112" t="s">
        <v>472</v>
      </c>
      <c r="T93" s="118" t="s">
        <v>53</v>
      </c>
      <c r="U93" s="112" t="s">
        <v>473</v>
      </c>
      <c r="V93" s="116">
        <v>43864</v>
      </c>
      <c r="W93" s="116">
        <v>44043</v>
      </c>
      <c r="X93" s="223" t="s">
        <v>1254</v>
      </c>
      <c r="Y93" s="223">
        <v>0</v>
      </c>
      <c r="Z93" s="224" t="s">
        <v>1255</v>
      </c>
      <c r="AA93" s="288" t="s">
        <v>1632</v>
      </c>
      <c r="AB93" s="288" t="s">
        <v>1633</v>
      </c>
      <c r="AC93" s="288" t="s">
        <v>1634</v>
      </c>
      <c r="AD93" s="112"/>
      <c r="AE93" s="282">
        <v>1</v>
      </c>
      <c r="AF93" s="283">
        <v>1</v>
      </c>
      <c r="AG93" s="284">
        <v>1</v>
      </c>
      <c r="AH93" s="285"/>
    </row>
    <row r="94" spans="1:34" s="129" customFormat="1" ht="63" x14ac:dyDescent="0.25">
      <c r="A94" s="112" t="s">
        <v>65</v>
      </c>
      <c r="B94" s="112" t="s">
        <v>66</v>
      </c>
      <c r="C94" s="112" t="s">
        <v>48</v>
      </c>
      <c r="D94" s="112" t="s">
        <v>406</v>
      </c>
      <c r="E94" s="112" t="s">
        <v>407</v>
      </c>
      <c r="F94" s="112" t="s">
        <v>51</v>
      </c>
      <c r="G94" s="112" t="s">
        <v>442</v>
      </c>
      <c r="H94" s="112" t="s">
        <v>53</v>
      </c>
      <c r="I94" s="112" t="s">
        <v>56</v>
      </c>
      <c r="J94" s="112" t="s">
        <v>1182</v>
      </c>
      <c r="K94" s="113" t="s">
        <v>94</v>
      </c>
      <c r="L94" s="113" t="s">
        <v>474</v>
      </c>
      <c r="M94" s="112">
        <v>98</v>
      </c>
      <c r="N94" s="112" t="s">
        <v>62</v>
      </c>
      <c r="O94" s="112" t="s">
        <v>62</v>
      </c>
      <c r="P94" s="112" t="s">
        <v>475</v>
      </c>
      <c r="Q94" s="112">
        <v>1</v>
      </c>
      <c r="R94" s="112" t="s">
        <v>476</v>
      </c>
      <c r="S94" s="112" t="s">
        <v>477</v>
      </c>
      <c r="T94" s="118">
        <v>1</v>
      </c>
      <c r="U94" s="112" t="s">
        <v>478</v>
      </c>
      <c r="V94" s="116">
        <v>43862</v>
      </c>
      <c r="W94" s="116">
        <v>43889</v>
      </c>
      <c r="X94" s="223">
        <v>0</v>
      </c>
      <c r="Y94" s="223">
        <v>0</v>
      </c>
      <c r="Z94" s="224">
        <v>0</v>
      </c>
      <c r="AA94" s="288" t="s">
        <v>1635</v>
      </c>
      <c r="AB94" s="112"/>
      <c r="AC94" s="112"/>
      <c r="AD94" s="112"/>
      <c r="AE94" s="282">
        <v>3</v>
      </c>
      <c r="AF94" s="283"/>
      <c r="AG94" s="284"/>
      <c r="AH94" s="285"/>
    </row>
    <row r="95" spans="1:34" s="129" customFormat="1" ht="94.5" x14ac:dyDescent="0.25">
      <c r="A95" s="112" t="s">
        <v>145</v>
      </c>
      <c r="B95" s="112" t="s">
        <v>146</v>
      </c>
      <c r="C95" s="112" t="s">
        <v>48</v>
      </c>
      <c r="D95" s="112" t="s">
        <v>406</v>
      </c>
      <c r="E95" s="112" t="s">
        <v>441</v>
      </c>
      <c r="F95" s="85" t="s">
        <v>51</v>
      </c>
      <c r="G95" s="84" t="s">
        <v>53</v>
      </c>
      <c r="H95" s="84" t="s">
        <v>479</v>
      </c>
      <c r="I95" s="112" t="s">
        <v>56</v>
      </c>
      <c r="J95" s="112" t="s">
        <v>405</v>
      </c>
      <c r="K95" s="113" t="s">
        <v>309</v>
      </c>
      <c r="L95" s="113" t="s">
        <v>310</v>
      </c>
      <c r="M95" s="112">
        <v>99</v>
      </c>
      <c r="N95" s="112" t="s">
        <v>62</v>
      </c>
      <c r="O95" s="112" t="s">
        <v>62</v>
      </c>
      <c r="P95" s="112" t="s">
        <v>480</v>
      </c>
      <c r="Q95" s="112">
        <v>1</v>
      </c>
      <c r="R95" s="112" t="s">
        <v>481</v>
      </c>
      <c r="S95" s="112" t="s">
        <v>482</v>
      </c>
      <c r="T95" s="118" t="s">
        <v>53</v>
      </c>
      <c r="U95" s="112" t="s">
        <v>483</v>
      </c>
      <c r="V95" s="116">
        <v>43845</v>
      </c>
      <c r="W95" s="116">
        <v>44075</v>
      </c>
      <c r="X95" s="223" t="s">
        <v>1254</v>
      </c>
      <c r="Y95" s="223">
        <v>0</v>
      </c>
      <c r="Z95" s="224" t="s">
        <v>1255</v>
      </c>
      <c r="AA95" s="112"/>
      <c r="AB95" s="288" t="s">
        <v>1636</v>
      </c>
      <c r="AC95" s="288" t="s">
        <v>1637</v>
      </c>
      <c r="AD95" s="112"/>
      <c r="AE95" s="282"/>
      <c r="AF95" s="283">
        <v>1</v>
      </c>
      <c r="AG95" s="284">
        <v>1</v>
      </c>
      <c r="AH95" s="285"/>
    </row>
    <row r="96" spans="1:34" s="129" customFormat="1" ht="94.5" x14ac:dyDescent="0.25">
      <c r="A96" s="112" t="s">
        <v>145</v>
      </c>
      <c r="B96" s="84" t="s">
        <v>397</v>
      </c>
      <c r="C96" s="112" t="s">
        <v>48</v>
      </c>
      <c r="D96" s="112" t="s">
        <v>406</v>
      </c>
      <c r="E96" s="84" t="s">
        <v>441</v>
      </c>
      <c r="F96" s="112" t="s">
        <v>51</v>
      </c>
      <c r="G96" s="112" t="s">
        <v>53</v>
      </c>
      <c r="H96" s="112" t="s">
        <v>53</v>
      </c>
      <c r="I96" s="84" t="s">
        <v>56</v>
      </c>
      <c r="J96" s="112" t="s">
        <v>405</v>
      </c>
      <c r="K96" s="113" t="s">
        <v>54</v>
      </c>
      <c r="L96" s="83" t="s">
        <v>55</v>
      </c>
      <c r="M96" s="112">
        <v>100</v>
      </c>
      <c r="N96" s="112" t="s">
        <v>62</v>
      </c>
      <c r="O96" s="112" t="s">
        <v>62</v>
      </c>
      <c r="P96" s="112" t="s">
        <v>480</v>
      </c>
      <c r="Q96" s="112">
        <v>1</v>
      </c>
      <c r="R96" s="112" t="s">
        <v>484</v>
      </c>
      <c r="S96" s="121" t="s">
        <v>482</v>
      </c>
      <c r="T96" s="112" t="s">
        <v>53</v>
      </c>
      <c r="U96" s="121" t="s">
        <v>485</v>
      </c>
      <c r="V96" s="116">
        <v>43864</v>
      </c>
      <c r="W96" s="116">
        <v>44043</v>
      </c>
      <c r="X96" s="223" t="s">
        <v>1254</v>
      </c>
      <c r="Y96" s="223">
        <v>0</v>
      </c>
      <c r="Z96" s="224" t="s">
        <v>1255</v>
      </c>
      <c r="AA96" s="288" t="s">
        <v>1638</v>
      </c>
      <c r="AB96" s="288" t="s">
        <v>1633</v>
      </c>
      <c r="AC96" s="288" t="s">
        <v>1639</v>
      </c>
      <c r="AD96" s="112"/>
      <c r="AE96" s="282">
        <v>1</v>
      </c>
      <c r="AF96" s="283">
        <v>1</v>
      </c>
      <c r="AG96" s="284">
        <v>1</v>
      </c>
      <c r="AH96" s="285"/>
    </row>
    <row r="97" spans="1:34" s="129" customFormat="1" ht="78.75" x14ac:dyDescent="0.25">
      <c r="A97" s="112" t="s">
        <v>145</v>
      </c>
      <c r="B97" s="84" t="s">
        <v>397</v>
      </c>
      <c r="C97" s="112" t="s">
        <v>48</v>
      </c>
      <c r="D97" s="112" t="s">
        <v>406</v>
      </c>
      <c r="E97" s="84" t="s">
        <v>441</v>
      </c>
      <c r="F97" s="112" t="s">
        <v>51</v>
      </c>
      <c r="G97" s="112" t="s">
        <v>53</v>
      </c>
      <c r="H97" s="112" t="s">
        <v>53</v>
      </c>
      <c r="I97" s="84" t="s">
        <v>56</v>
      </c>
      <c r="J97" s="112" t="s">
        <v>405</v>
      </c>
      <c r="K97" s="113" t="s">
        <v>443</v>
      </c>
      <c r="L97" s="113" t="s">
        <v>455</v>
      </c>
      <c r="M97" s="112">
        <v>101</v>
      </c>
      <c r="N97" s="112" t="s">
        <v>62</v>
      </c>
      <c r="O97" s="112" t="s">
        <v>62</v>
      </c>
      <c r="P97" s="112" t="s">
        <v>445</v>
      </c>
      <c r="Q97" s="112">
        <v>1</v>
      </c>
      <c r="R97" s="112" t="s">
        <v>486</v>
      </c>
      <c r="S97" s="112" t="s">
        <v>487</v>
      </c>
      <c r="T97" s="118">
        <v>1</v>
      </c>
      <c r="U97" s="112" t="s">
        <v>488</v>
      </c>
      <c r="V97" s="116">
        <v>43864</v>
      </c>
      <c r="W97" s="116">
        <v>44012</v>
      </c>
      <c r="X97" s="223" t="s">
        <v>1254</v>
      </c>
      <c r="Y97" s="223">
        <v>0</v>
      </c>
      <c r="Z97" s="224" t="s">
        <v>1255</v>
      </c>
      <c r="AA97" s="288" t="s">
        <v>1640</v>
      </c>
      <c r="AB97" s="288" t="s">
        <v>1641</v>
      </c>
      <c r="AC97" s="112"/>
      <c r="AD97" s="112"/>
      <c r="AE97" s="282">
        <v>1</v>
      </c>
      <c r="AF97" s="283">
        <v>3</v>
      </c>
      <c r="AG97" s="284"/>
      <c r="AH97" s="285"/>
    </row>
    <row r="98" spans="1:34" s="129" customFormat="1" ht="63" x14ac:dyDescent="0.25">
      <c r="A98" s="112" t="s">
        <v>65</v>
      </c>
      <c r="B98" s="112" t="s">
        <v>66</v>
      </c>
      <c r="C98" s="112" t="s">
        <v>48</v>
      </c>
      <c r="D98" s="112" t="s">
        <v>49</v>
      </c>
      <c r="E98" s="112" t="s">
        <v>489</v>
      </c>
      <c r="F98" s="112" t="s">
        <v>51</v>
      </c>
      <c r="G98" s="112" t="s">
        <v>442</v>
      </c>
      <c r="H98" s="112" t="s">
        <v>53</v>
      </c>
      <c r="I98" s="112" t="s">
        <v>56</v>
      </c>
      <c r="J98" s="112" t="s">
        <v>405</v>
      </c>
      <c r="K98" s="113" t="s">
        <v>309</v>
      </c>
      <c r="L98" s="113" t="s">
        <v>310</v>
      </c>
      <c r="M98" s="112">
        <v>102</v>
      </c>
      <c r="N98" s="112" t="s">
        <v>62</v>
      </c>
      <c r="O98" s="112" t="s">
        <v>62</v>
      </c>
      <c r="P98" s="112" t="s">
        <v>490</v>
      </c>
      <c r="Q98" s="112">
        <v>8</v>
      </c>
      <c r="R98" s="112" t="s">
        <v>491</v>
      </c>
      <c r="S98" s="112" t="s">
        <v>492</v>
      </c>
      <c r="T98" s="118">
        <v>10</v>
      </c>
      <c r="U98" s="112" t="s">
        <v>493</v>
      </c>
      <c r="V98" s="116">
        <v>43862</v>
      </c>
      <c r="W98" s="116">
        <v>44165</v>
      </c>
      <c r="X98" s="223">
        <v>0</v>
      </c>
      <c r="Y98" s="223">
        <v>0</v>
      </c>
      <c r="Z98" s="224">
        <f t="shared" ref="Z98:Z105" si="0">X98+Y98</f>
        <v>0</v>
      </c>
      <c r="AA98" s="112" t="s">
        <v>1642</v>
      </c>
      <c r="AB98" s="112" t="s">
        <v>1117</v>
      </c>
      <c r="AC98" s="112" t="s">
        <v>1116</v>
      </c>
      <c r="AD98" s="112" t="s">
        <v>1118</v>
      </c>
      <c r="AE98" s="282">
        <v>3</v>
      </c>
      <c r="AF98" s="283">
        <v>2</v>
      </c>
      <c r="AG98" s="284">
        <v>2</v>
      </c>
      <c r="AH98" s="285">
        <v>2</v>
      </c>
    </row>
    <row r="99" spans="1:34" s="129" customFormat="1" ht="63" x14ac:dyDescent="0.25">
      <c r="A99" s="112" t="s">
        <v>65</v>
      </c>
      <c r="B99" s="112" t="s">
        <v>66</v>
      </c>
      <c r="C99" s="112" t="s">
        <v>48</v>
      </c>
      <c r="D99" s="112" t="s">
        <v>49</v>
      </c>
      <c r="E99" s="112" t="s">
        <v>489</v>
      </c>
      <c r="F99" s="112" t="s">
        <v>51</v>
      </c>
      <c r="G99" s="112" t="s">
        <v>442</v>
      </c>
      <c r="H99" s="112" t="s">
        <v>53</v>
      </c>
      <c r="I99" s="112" t="s">
        <v>56</v>
      </c>
      <c r="J99" s="112" t="s">
        <v>405</v>
      </c>
      <c r="K99" s="113" t="s">
        <v>309</v>
      </c>
      <c r="L99" s="113" t="s">
        <v>494</v>
      </c>
      <c r="M99" s="112">
        <v>103</v>
      </c>
      <c r="N99" s="112" t="s">
        <v>62</v>
      </c>
      <c r="O99" s="112" t="s">
        <v>62</v>
      </c>
      <c r="P99" s="112" t="s">
        <v>490</v>
      </c>
      <c r="Q99" s="112">
        <v>8</v>
      </c>
      <c r="R99" s="112" t="s">
        <v>495</v>
      </c>
      <c r="S99" s="112" t="s">
        <v>496</v>
      </c>
      <c r="T99" s="124">
        <v>10</v>
      </c>
      <c r="U99" s="112" t="s">
        <v>497</v>
      </c>
      <c r="V99" s="116">
        <v>43862</v>
      </c>
      <c r="W99" s="116">
        <v>44165</v>
      </c>
      <c r="X99" s="223">
        <v>0</v>
      </c>
      <c r="Y99" s="223">
        <v>0</v>
      </c>
      <c r="Z99" s="224">
        <f t="shared" si="0"/>
        <v>0</v>
      </c>
      <c r="AA99" s="112" t="s">
        <v>1643</v>
      </c>
      <c r="AB99" s="112" t="s">
        <v>1644</v>
      </c>
      <c r="AC99" s="112" t="s">
        <v>1645</v>
      </c>
      <c r="AD99" s="112" t="s">
        <v>1646</v>
      </c>
      <c r="AE99" s="282">
        <v>2</v>
      </c>
      <c r="AF99" s="283">
        <v>2</v>
      </c>
      <c r="AG99" s="284">
        <v>2</v>
      </c>
      <c r="AH99" s="285">
        <v>2</v>
      </c>
    </row>
    <row r="100" spans="1:34" s="129" customFormat="1" ht="236.25" x14ac:dyDescent="0.25">
      <c r="A100" s="112" t="s">
        <v>65</v>
      </c>
      <c r="B100" s="112" t="s">
        <v>66</v>
      </c>
      <c r="C100" s="112" t="s">
        <v>48</v>
      </c>
      <c r="D100" s="112" t="s">
        <v>49</v>
      </c>
      <c r="E100" s="112" t="s">
        <v>489</v>
      </c>
      <c r="F100" s="112" t="s">
        <v>51</v>
      </c>
      <c r="G100" s="112" t="s">
        <v>53</v>
      </c>
      <c r="H100" s="112" t="s">
        <v>53</v>
      </c>
      <c r="I100" s="112" t="s">
        <v>71</v>
      </c>
      <c r="J100" s="112" t="s">
        <v>405</v>
      </c>
      <c r="K100" s="113" t="s">
        <v>309</v>
      </c>
      <c r="L100" s="113" t="s">
        <v>498</v>
      </c>
      <c r="M100" s="112">
        <v>104</v>
      </c>
      <c r="N100" s="112" t="s">
        <v>62</v>
      </c>
      <c r="O100" s="112" t="s">
        <v>62</v>
      </c>
      <c r="P100" s="112" t="s">
        <v>149</v>
      </c>
      <c r="Q100" s="112">
        <v>32</v>
      </c>
      <c r="R100" s="112" t="s">
        <v>1164</v>
      </c>
      <c r="S100" s="112" t="s">
        <v>499</v>
      </c>
      <c r="T100" s="124">
        <v>24</v>
      </c>
      <c r="U100" s="112" t="s">
        <v>500</v>
      </c>
      <c r="V100" s="116">
        <v>43831</v>
      </c>
      <c r="W100" s="116">
        <v>44194</v>
      </c>
      <c r="X100" s="223">
        <v>0</v>
      </c>
      <c r="Y100" s="223">
        <v>0</v>
      </c>
      <c r="Z100" s="224">
        <f t="shared" si="0"/>
        <v>0</v>
      </c>
      <c r="AA100" s="112" t="s">
        <v>1165</v>
      </c>
      <c r="AB100" s="112" t="s">
        <v>1166</v>
      </c>
      <c r="AC100" s="112" t="s">
        <v>1167</v>
      </c>
      <c r="AD100" s="112" t="s">
        <v>1647</v>
      </c>
      <c r="AE100" s="282">
        <v>6</v>
      </c>
      <c r="AF100" s="283">
        <v>4</v>
      </c>
      <c r="AG100" s="284">
        <v>10</v>
      </c>
      <c r="AH100" s="285">
        <v>12</v>
      </c>
    </row>
    <row r="101" spans="1:34" s="129" customFormat="1" ht="110.25" x14ac:dyDescent="0.25">
      <c r="A101" s="84" t="s">
        <v>65</v>
      </c>
      <c r="B101" s="84" t="s">
        <v>66</v>
      </c>
      <c r="C101" s="112" t="s">
        <v>48</v>
      </c>
      <c r="D101" s="112" t="s">
        <v>49</v>
      </c>
      <c r="E101" s="84" t="s">
        <v>489</v>
      </c>
      <c r="F101" s="112" t="s">
        <v>51</v>
      </c>
      <c r="G101" s="112" t="s">
        <v>53</v>
      </c>
      <c r="H101" s="112" t="s">
        <v>53</v>
      </c>
      <c r="I101" s="84" t="s">
        <v>56</v>
      </c>
      <c r="J101" s="113" t="s">
        <v>405</v>
      </c>
      <c r="K101" s="113" t="s">
        <v>309</v>
      </c>
      <c r="L101" s="113" t="s">
        <v>501</v>
      </c>
      <c r="M101" s="112">
        <v>105</v>
      </c>
      <c r="N101" s="112" t="s">
        <v>62</v>
      </c>
      <c r="O101" s="112" t="s">
        <v>62</v>
      </c>
      <c r="P101" s="112" t="s">
        <v>149</v>
      </c>
      <c r="Q101" s="112">
        <v>1</v>
      </c>
      <c r="R101" s="112" t="s">
        <v>502</v>
      </c>
      <c r="S101" s="113" t="s">
        <v>503</v>
      </c>
      <c r="T101" s="112">
        <v>4</v>
      </c>
      <c r="U101" s="113" t="s">
        <v>504</v>
      </c>
      <c r="V101" s="116">
        <v>43831</v>
      </c>
      <c r="W101" s="116">
        <v>44183</v>
      </c>
      <c r="X101" s="223">
        <v>0</v>
      </c>
      <c r="Y101" s="223">
        <v>0</v>
      </c>
      <c r="Z101" s="224">
        <f t="shared" si="0"/>
        <v>0</v>
      </c>
      <c r="AA101" s="112"/>
      <c r="AB101" s="112"/>
      <c r="AC101" s="112" t="s">
        <v>1648</v>
      </c>
      <c r="AD101" s="112" t="s">
        <v>1649</v>
      </c>
      <c r="AE101" s="282"/>
      <c r="AF101" s="283"/>
      <c r="AG101" s="284">
        <v>1</v>
      </c>
      <c r="AH101" s="285">
        <v>1</v>
      </c>
    </row>
    <row r="102" spans="1:34" s="129" customFormat="1" ht="94.5" x14ac:dyDescent="0.25">
      <c r="A102" s="84" t="s">
        <v>65</v>
      </c>
      <c r="B102" s="84" t="s">
        <v>66</v>
      </c>
      <c r="C102" s="112" t="s">
        <v>48</v>
      </c>
      <c r="D102" s="112" t="s">
        <v>49</v>
      </c>
      <c r="E102" s="84" t="s">
        <v>489</v>
      </c>
      <c r="F102" s="112" t="s">
        <v>51</v>
      </c>
      <c r="G102" s="112" t="s">
        <v>53</v>
      </c>
      <c r="H102" s="112" t="s">
        <v>53</v>
      </c>
      <c r="I102" s="84" t="s">
        <v>56</v>
      </c>
      <c r="J102" s="113" t="s">
        <v>405</v>
      </c>
      <c r="K102" s="113" t="s">
        <v>309</v>
      </c>
      <c r="L102" s="113" t="s">
        <v>505</v>
      </c>
      <c r="M102" s="112">
        <v>106</v>
      </c>
      <c r="N102" s="112" t="s">
        <v>62</v>
      </c>
      <c r="O102" s="112" t="s">
        <v>62</v>
      </c>
      <c r="P102" s="112" t="s">
        <v>149</v>
      </c>
      <c r="Q102" s="112">
        <v>1</v>
      </c>
      <c r="R102" s="112" t="s">
        <v>506</v>
      </c>
      <c r="S102" s="113" t="s">
        <v>507</v>
      </c>
      <c r="T102" s="112">
        <v>0</v>
      </c>
      <c r="U102" s="113" t="s">
        <v>508</v>
      </c>
      <c r="V102" s="116">
        <v>43831</v>
      </c>
      <c r="W102" s="116">
        <v>44104</v>
      </c>
      <c r="X102" s="223">
        <v>0</v>
      </c>
      <c r="Y102" s="223">
        <v>0</v>
      </c>
      <c r="Z102" s="224">
        <f t="shared" si="0"/>
        <v>0</v>
      </c>
      <c r="AA102" s="112"/>
      <c r="AB102" s="112" t="s">
        <v>1650</v>
      </c>
      <c r="AC102" s="112" t="s">
        <v>1651</v>
      </c>
      <c r="AD102" s="112"/>
      <c r="AE102" s="282"/>
      <c r="AF102" s="283">
        <v>1</v>
      </c>
      <c r="AG102" s="284">
        <v>1</v>
      </c>
      <c r="AH102" s="285"/>
    </row>
    <row r="103" spans="1:34" s="129" customFormat="1" ht="78.75" x14ac:dyDescent="0.25">
      <c r="A103" s="112" t="s">
        <v>46</v>
      </c>
      <c r="B103" s="84" t="s">
        <v>47</v>
      </c>
      <c r="C103" s="112" t="s">
        <v>48</v>
      </c>
      <c r="D103" s="112" t="s">
        <v>49</v>
      </c>
      <c r="E103" s="84" t="s">
        <v>489</v>
      </c>
      <c r="F103" s="112" t="s">
        <v>51</v>
      </c>
      <c r="G103" s="112" t="s">
        <v>442</v>
      </c>
      <c r="H103" s="112" t="s">
        <v>53</v>
      </c>
      <c r="I103" s="84" t="s">
        <v>56</v>
      </c>
      <c r="J103" s="113" t="s">
        <v>405</v>
      </c>
      <c r="K103" s="113" t="s">
        <v>309</v>
      </c>
      <c r="L103" s="113" t="s">
        <v>505</v>
      </c>
      <c r="M103" s="112">
        <v>107</v>
      </c>
      <c r="N103" s="112" t="s">
        <v>62</v>
      </c>
      <c r="O103" s="112" t="s">
        <v>62</v>
      </c>
      <c r="P103" s="112" t="s">
        <v>149</v>
      </c>
      <c r="Q103" s="112">
        <v>1</v>
      </c>
      <c r="R103" s="112" t="s">
        <v>509</v>
      </c>
      <c r="S103" s="113" t="s">
        <v>510</v>
      </c>
      <c r="T103" s="112">
        <v>1</v>
      </c>
      <c r="U103" s="113" t="s">
        <v>511</v>
      </c>
      <c r="V103" s="116">
        <v>43862</v>
      </c>
      <c r="W103" s="116">
        <v>44194</v>
      </c>
      <c r="X103" s="223">
        <v>0</v>
      </c>
      <c r="Y103" s="223">
        <v>0</v>
      </c>
      <c r="Z103" s="224">
        <f t="shared" si="0"/>
        <v>0</v>
      </c>
      <c r="AA103" s="112" t="s">
        <v>1168</v>
      </c>
      <c r="AB103" s="112" t="s">
        <v>1169</v>
      </c>
      <c r="AC103" s="112"/>
      <c r="AD103" s="112" t="s">
        <v>1170</v>
      </c>
      <c r="AE103" s="282">
        <v>1</v>
      </c>
      <c r="AF103" s="283">
        <v>1</v>
      </c>
      <c r="AG103" s="284"/>
      <c r="AH103" s="285">
        <v>2</v>
      </c>
    </row>
    <row r="104" spans="1:34" s="129" customFormat="1" ht="78.75" x14ac:dyDescent="0.25">
      <c r="A104" s="84" t="s">
        <v>65</v>
      </c>
      <c r="B104" s="84" t="s">
        <v>66</v>
      </c>
      <c r="C104" s="112" t="s">
        <v>48</v>
      </c>
      <c r="D104" s="112" t="s">
        <v>49</v>
      </c>
      <c r="E104" s="84" t="s">
        <v>489</v>
      </c>
      <c r="F104" s="93" t="s">
        <v>51</v>
      </c>
      <c r="G104" s="112" t="s">
        <v>53</v>
      </c>
      <c r="H104" s="112" t="s">
        <v>53</v>
      </c>
      <c r="I104" s="84" t="s">
        <v>56</v>
      </c>
      <c r="J104" s="120" t="s">
        <v>405</v>
      </c>
      <c r="K104" s="113" t="s">
        <v>147</v>
      </c>
      <c r="L104" s="113" t="s">
        <v>310</v>
      </c>
      <c r="M104" s="112">
        <v>108</v>
      </c>
      <c r="N104" s="112" t="s">
        <v>62</v>
      </c>
      <c r="O104" s="112" t="s">
        <v>62</v>
      </c>
      <c r="P104" s="112" t="s">
        <v>149</v>
      </c>
      <c r="Q104" s="112">
        <v>1</v>
      </c>
      <c r="R104" s="112" t="s">
        <v>512</v>
      </c>
      <c r="S104" s="112" t="s">
        <v>513</v>
      </c>
      <c r="T104" s="112" t="s">
        <v>53</v>
      </c>
      <c r="U104" s="113" t="s">
        <v>514</v>
      </c>
      <c r="V104" s="116">
        <v>43845</v>
      </c>
      <c r="W104" s="116">
        <v>44104</v>
      </c>
      <c r="X104" s="223">
        <v>0</v>
      </c>
      <c r="Y104" s="223">
        <v>0</v>
      </c>
      <c r="Z104" s="224">
        <f t="shared" si="0"/>
        <v>0</v>
      </c>
      <c r="AA104" s="112" t="s">
        <v>1652</v>
      </c>
      <c r="AB104" s="112" t="s">
        <v>1653</v>
      </c>
      <c r="AC104" s="112" t="s">
        <v>1654</v>
      </c>
      <c r="AD104" s="112"/>
      <c r="AE104" s="282">
        <v>1</v>
      </c>
      <c r="AF104" s="283">
        <v>2</v>
      </c>
      <c r="AG104" s="284">
        <v>2</v>
      </c>
      <c r="AH104" s="285"/>
    </row>
    <row r="105" spans="1:34" s="129" customFormat="1" ht="63" x14ac:dyDescent="0.25">
      <c r="A105" s="112" t="s">
        <v>417</v>
      </c>
      <c r="B105" s="112" t="s">
        <v>418</v>
      </c>
      <c r="C105" s="112" t="s">
        <v>48</v>
      </c>
      <c r="D105" s="112" t="s">
        <v>49</v>
      </c>
      <c r="E105" s="112" t="s">
        <v>418</v>
      </c>
      <c r="F105" s="112" t="s">
        <v>515</v>
      </c>
      <c r="G105" s="112" t="s">
        <v>53</v>
      </c>
      <c r="H105" s="112" t="s">
        <v>53</v>
      </c>
      <c r="I105" s="112" t="s">
        <v>56</v>
      </c>
      <c r="J105" s="112" t="s">
        <v>523</v>
      </c>
      <c r="K105" s="113" t="s">
        <v>53</v>
      </c>
      <c r="L105" s="113" t="s">
        <v>53</v>
      </c>
      <c r="M105" s="112">
        <v>109</v>
      </c>
      <c r="N105" s="112" t="s">
        <v>62</v>
      </c>
      <c r="O105" s="112" t="s">
        <v>62</v>
      </c>
      <c r="P105" s="112" t="s">
        <v>516</v>
      </c>
      <c r="Q105" s="112">
        <v>50</v>
      </c>
      <c r="R105" s="112" t="s">
        <v>517</v>
      </c>
      <c r="S105" s="112" t="s">
        <v>518</v>
      </c>
      <c r="T105" s="118" t="str">
        <f>UPPER(Q105)</f>
        <v>50</v>
      </c>
      <c r="U105" s="112" t="s">
        <v>519</v>
      </c>
      <c r="V105" s="116">
        <v>43832</v>
      </c>
      <c r="W105" s="116">
        <v>44180</v>
      </c>
      <c r="X105" s="223">
        <v>1000000</v>
      </c>
      <c r="Y105" s="223">
        <v>274960134</v>
      </c>
      <c r="Z105" s="224">
        <f t="shared" si="0"/>
        <v>275960134</v>
      </c>
      <c r="AA105" s="112" t="s">
        <v>520</v>
      </c>
      <c r="AB105" s="112" t="s">
        <v>521</v>
      </c>
      <c r="AC105" s="112" t="s">
        <v>521</v>
      </c>
      <c r="AD105" s="112" t="s">
        <v>522</v>
      </c>
      <c r="AE105" s="282">
        <v>2</v>
      </c>
      <c r="AF105" s="283">
        <v>17</v>
      </c>
      <c r="AG105" s="284">
        <v>17</v>
      </c>
      <c r="AH105" s="285">
        <v>16</v>
      </c>
    </row>
    <row r="106" spans="1:34" s="129" customFormat="1" ht="110.25" x14ac:dyDescent="0.25">
      <c r="A106" s="112" t="s">
        <v>417</v>
      </c>
      <c r="B106" s="112" t="s">
        <v>524</v>
      </c>
      <c r="C106" s="112" t="s">
        <v>48</v>
      </c>
      <c r="D106" s="112" t="s">
        <v>49</v>
      </c>
      <c r="E106" s="112" t="s">
        <v>418</v>
      </c>
      <c r="F106" s="112" t="s">
        <v>525</v>
      </c>
      <c r="G106" s="112" t="s">
        <v>53</v>
      </c>
      <c r="H106" s="112" t="s">
        <v>53</v>
      </c>
      <c r="I106" s="112" t="s">
        <v>56</v>
      </c>
      <c r="J106" s="112" t="s">
        <v>523</v>
      </c>
      <c r="K106" s="113" t="s">
        <v>53</v>
      </c>
      <c r="L106" s="113" t="s">
        <v>53</v>
      </c>
      <c r="M106" s="112">
        <v>110</v>
      </c>
      <c r="N106" s="112" t="s">
        <v>62</v>
      </c>
      <c r="O106" s="112" t="s">
        <v>62</v>
      </c>
      <c r="P106" s="112" t="s">
        <v>516</v>
      </c>
      <c r="Q106" s="112">
        <v>1</v>
      </c>
      <c r="R106" s="112" t="s">
        <v>526</v>
      </c>
      <c r="S106" s="112" t="s">
        <v>518</v>
      </c>
      <c r="T106" s="124">
        <v>1</v>
      </c>
      <c r="U106" s="112" t="s">
        <v>527</v>
      </c>
      <c r="V106" s="116">
        <v>43832</v>
      </c>
      <c r="W106" s="116">
        <v>44012</v>
      </c>
      <c r="X106" s="223" t="s">
        <v>1256</v>
      </c>
      <c r="Y106" s="223" t="s">
        <v>1257</v>
      </c>
      <c r="Z106" s="224" t="s">
        <v>1258</v>
      </c>
      <c r="AA106" s="112" t="s">
        <v>1655</v>
      </c>
      <c r="AB106" s="112" t="s">
        <v>1656</v>
      </c>
      <c r="AC106" s="112"/>
      <c r="AD106" s="112"/>
      <c r="AE106" s="282">
        <v>3</v>
      </c>
      <c r="AF106" s="283">
        <v>1</v>
      </c>
      <c r="AG106" s="284"/>
      <c r="AH106" s="285"/>
    </row>
    <row r="107" spans="1:34" s="133" customFormat="1" ht="409.5" x14ac:dyDescent="0.25">
      <c r="A107" s="112" t="s">
        <v>417</v>
      </c>
      <c r="B107" s="112" t="s">
        <v>418</v>
      </c>
      <c r="C107" s="112" t="s">
        <v>48</v>
      </c>
      <c r="D107" s="112" t="s">
        <v>49</v>
      </c>
      <c r="E107" s="112" t="s">
        <v>418</v>
      </c>
      <c r="F107" s="112" t="s">
        <v>419</v>
      </c>
      <c r="G107" s="112" t="s">
        <v>53</v>
      </c>
      <c r="H107" s="112" t="s">
        <v>53</v>
      </c>
      <c r="I107" s="112" t="s">
        <v>56</v>
      </c>
      <c r="J107" s="112" t="s">
        <v>523</v>
      </c>
      <c r="K107" s="113" t="s">
        <v>53</v>
      </c>
      <c r="L107" s="113" t="s">
        <v>53</v>
      </c>
      <c r="M107" s="112">
        <v>111</v>
      </c>
      <c r="N107" s="112" t="s">
        <v>62</v>
      </c>
      <c r="O107" s="112" t="s">
        <v>62</v>
      </c>
      <c r="P107" s="112" t="s">
        <v>516</v>
      </c>
      <c r="Q107" s="112">
        <v>1</v>
      </c>
      <c r="R107" s="112" t="s">
        <v>528</v>
      </c>
      <c r="S107" s="112" t="s">
        <v>529</v>
      </c>
      <c r="T107" s="124">
        <v>1</v>
      </c>
      <c r="U107" s="112" t="s">
        <v>530</v>
      </c>
      <c r="V107" s="116">
        <v>43832</v>
      </c>
      <c r="W107" s="116">
        <v>44180</v>
      </c>
      <c r="X107" s="223" t="s">
        <v>1256</v>
      </c>
      <c r="Y107" s="223" t="s">
        <v>1257</v>
      </c>
      <c r="Z107" s="224" t="s">
        <v>1258</v>
      </c>
      <c r="AA107" s="288" t="s">
        <v>1657</v>
      </c>
      <c r="AB107" s="288" t="s">
        <v>1658</v>
      </c>
      <c r="AC107" s="288" t="s">
        <v>1659</v>
      </c>
      <c r="AD107" s="288" t="s">
        <v>1659</v>
      </c>
      <c r="AE107" s="282">
        <v>4</v>
      </c>
      <c r="AF107" s="283">
        <v>3</v>
      </c>
      <c r="AG107" s="284">
        <v>2</v>
      </c>
      <c r="AH107" s="285">
        <v>2</v>
      </c>
    </row>
    <row r="108" spans="1:34" s="133" customFormat="1" ht="157.5" x14ac:dyDescent="0.25">
      <c r="A108" s="112" t="s">
        <v>417</v>
      </c>
      <c r="B108" s="112" t="s">
        <v>418</v>
      </c>
      <c r="C108" s="112" t="s">
        <v>48</v>
      </c>
      <c r="D108" s="112" t="s">
        <v>49</v>
      </c>
      <c r="E108" s="112" t="s">
        <v>418</v>
      </c>
      <c r="F108" s="112" t="s">
        <v>419</v>
      </c>
      <c r="G108" s="112" t="s">
        <v>53</v>
      </c>
      <c r="H108" s="112" t="s">
        <v>53</v>
      </c>
      <c r="I108" s="112" t="s">
        <v>56</v>
      </c>
      <c r="J108" s="112" t="s">
        <v>523</v>
      </c>
      <c r="K108" s="113" t="s">
        <v>53</v>
      </c>
      <c r="L108" s="113" t="s">
        <v>53</v>
      </c>
      <c r="M108" s="112">
        <v>112</v>
      </c>
      <c r="N108" s="112" t="s">
        <v>62</v>
      </c>
      <c r="O108" s="112" t="s">
        <v>62</v>
      </c>
      <c r="P108" s="112" t="s">
        <v>516</v>
      </c>
      <c r="Q108" s="112">
        <v>1</v>
      </c>
      <c r="R108" s="112" t="s">
        <v>1171</v>
      </c>
      <c r="S108" s="84" t="s">
        <v>532</v>
      </c>
      <c r="T108" s="118" t="s">
        <v>531</v>
      </c>
      <c r="U108" s="84" t="s">
        <v>533</v>
      </c>
      <c r="V108" s="116">
        <v>43832</v>
      </c>
      <c r="W108" s="116">
        <v>44195</v>
      </c>
      <c r="X108" s="223" t="s">
        <v>1256</v>
      </c>
      <c r="Y108" s="223" t="s">
        <v>1257</v>
      </c>
      <c r="Z108" s="224" t="s">
        <v>1258</v>
      </c>
      <c r="AA108" s="288"/>
      <c r="AB108" s="288" t="s">
        <v>1172</v>
      </c>
      <c r="AC108" s="288" t="s">
        <v>1173</v>
      </c>
      <c r="AD108" s="288" t="s">
        <v>1174</v>
      </c>
      <c r="AE108" s="282"/>
      <c r="AF108" s="283">
        <v>1</v>
      </c>
      <c r="AG108" s="284">
        <v>1</v>
      </c>
      <c r="AH108" s="285">
        <v>1</v>
      </c>
    </row>
    <row r="109" spans="1:34" s="133" customFormat="1" ht="220.5" x14ac:dyDescent="0.25">
      <c r="A109" s="112" t="s">
        <v>417</v>
      </c>
      <c r="B109" s="112" t="s">
        <v>418</v>
      </c>
      <c r="C109" s="112" t="s">
        <v>48</v>
      </c>
      <c r="D109" s="112" t="s">
        <v>49</v>
      </c>
      <c r="E109" s="112" t="s">
        <v>418</v>
      </c>
      <c r="F109" s="112" t="s">
        <v>534</v>
      </c>
      <c r="G109" s="112" t="s">
        <v>53</v>
      </c>
      <c r="H109" s="112" t="s">
        <v>53</v>
      </c>
      <c r="I109" s="112" t="s">
        <v>56</v>
      </c>
      <c r="J109" s="112" t="s">
        <v>523</v>
      </c>
      <c r="K109" s="113" t="s">
        <v>53</v>
      </c>
      <c r="L109" s="113" t="s">
        <v>53</v>
      </c>
      <c r="M109" s="112">
        <v>113</v>
      </c>
      <c r="N109" s="112" t="s">
        <v>62</v>
      </c>
      <c r="O109" s="112" t="s">
        <v>62</v>
      </c>
      <c r="P109" s="112" t="s">
        <v>516</v>
      </c>
      <c r="Q109" s="112">
        <v>1</v>
      </c>
      <c r="R109" s="112" t="s">
        <v>535</v>
      </c>
      <c r="S109" s="84" t="s">
        <v>536</v>
      </c>
      <c r="T109" s="118" t="s">
        <v>53</v>
      </c>
      <c r="U109" s="84" t="s">
        <v>537</v>
      </c>
      <c r="V109" s="116">
        <v>43832</v>
      </c>
      <c r="W109" s="116">
        <v>44196</v>
      </c>
      <c r="X109" s="223" t="s">
        <v>1256</v>
      </c>
      <c r="Y109" s="223" t="s">
        <v>1257</v>
      </c>
      <c r="Z109" s="224" t="s">
        <v>1258</v>
      </c>
      <c r="AA109" s="288" t="s">
        <v>1660</v>
      </c>
      <c r="AB109" s="288" t="s">
        <v>1175</v>
      </c>
      <c r="AC109" s="288" t="s">
        <v>1661</v>
      </c>
      <c r="AD109" s="288" t="s">
        <v>1176</v>
      </c>
      <c r="AE109" s="282">
        <v>3</v>
      </c>
      <c r="AF109" s="283">
        <v>3</v>
      </c>
      <c r="AG109" s="284">
        <v>3</v>
      </c>
      <c r="AH109" s="285">
        <v>4</v>
      </c>
    </row>
    <row r="110" spans="1:34" s="129" customFormat="1" ht="94.5" x14ac:dyDescent="0.25">
      <c r="A110" s="112" t="s">
        <v>46</v>
      </c>
      <c r="B110" s="112" t="str">
        <f t="array" aca="1" ref="B110" ca="1">INDIRECT(A110)</f>
        <v>GESTIÓN DEL CONOCIMIENTO Y LA INNOVACIÓN</v>
      </c>
      <c r="C110" s="112" t="s">
        <v>93</v>
      </c>
      <c r="D110" s="112" t="s">
        <v>406</v>
      </c>
      <c r="E110" s="112" t="s">
        <v>538</v>
      </c>
      <c r="F110" s="112" t="s">
        <v>539</v>
      </c>
      <c r="G110" s="112" t="s">
        <v>53</v>
      </c>
      <c r="H110" s="112" t="s">
        <v>82</v>
      </c>
      <c r="I110" s="112" t="s">
        <v>71</v>
      </c>
      <c r="J110" s="112" t="s">
        <v>544</v>
      </c>
      <c r="K110" s="113" t="s">
        <v>53</v>
      </c>
      <c r="L110" s="113" t="s">
        <v>53</v>
      </c>
      <c r="M110" s="112">
        <v>114</v>
      </c>
      <c r="N110" s="112" t="s">
        <v>62</v>
      </c>
      <c r="O110" s="112" t="s">
        <v>62</v>
      </c>
      <c r="P110" s="112" t="s">
        <v>540</v>
      </c>
      <c r="Q110" s="112">
        <v>2</v>
      </c>
      <c r="R110" s="112" t="s">
        <v>541</v>
      </c>
      <c r="S110" s="112" t="s">
        <v>542</v>
      </c>
      <c r="T110" s="124">
        <v>0</v>
      </c>
      <c r="U110" s="112" t="s">
        <v>543</v>
      </c>
      <c r="V110" s="116">
        <v>43862</v>
      </c>
      <c r="W110" s="116">
        <v>44191</v>
      </c>
      <c r="X110" s="223">
        <v>377578898</v>
      </c>
      <c r="Y110" s="223">
        <v>511665173</v>
      </c>
      <c r="Z110" s="224">
        <f>X110+Y110</f>
        <v>889244071</v>
      </c>
      <c r="AA110" s="288" t="s">
        <v>632</v>
      </c>
      <c r="AB110" s="288" t="s">
        <v>633</v>
      </c>
      <c r="AC110" s="288" t="s">
        <v>1662</v>
      </c>
      <c r="AD110" s="288" t="s">
        <v>635</v>
      </c>
      <c r="AE110" s="282">
        <v>1</v>
      </c>
      <c r="AF110" s="283">
        <v>3</v>
      </c>
      <c r="AG110" s="284">
        <v>3</v>
      </c>
      <c r="AH110" s="285">
        <v>2</v>
      </c>
    </row>
    <row r="111" spans="1:34" s="129" customFormat="1" ht="63" x14ac:dyDescent="0.25">
      <c r="A111" s="112" t="s">
        <v>46</v>
      </c>
      <c r="B111" s="112" t="str">
        <f t="array" aca="1" ref="B111" ca="1">INDIRECT(A111)</f>
        <v>GESTIÓN DEL CONOCIMIENTO Y LA INNOVACIÓN</v>
      </c>
      <c r="C111" s="112" t="s">
        <v>93</v>
      </c>
      <c r="D111" s="112" t="s">
        <v>406</v>
      </c>
      <c r="E111" s="112" t="s">
        <v>538</v>
      </c>
      <c r="F111" s="112" t="s">
        <v>539</v>
      </c>
      <c r="G111" s="112" t="s">
        <v>53</v>
      </c>
      <c r="H111" s="112" t="s">
        <v>53</v>
      </c>
      <c r="I111" s="112" t="s">
        <v>71</v>
      </c>
      <c r="J111" s="112" t="s">
        <v>544</v>
      </c>
      <c r="K111" s="113" t="s">
        <v>53</v>
      </c>
      <c r="L111" s="113" t="s">
        <v>53</v>
      </c>
      <c r="M111" s="112">
        <v>115</v>
      </c>
      <c r="N111" s="112" t="s">
        <v>62</v>
      </c>
      <c r="O111" s="112" t="s">
        <v>62</v>
      </c>
      <c r="P111" s="112" t="s">
        <v>545</v>
      </c>
      <c r="Q111" s="112">
        <v>1</v>
      </c>
      <c r="R111" s="112" t="s">
        <v>546</v>
      </c>
      <c r="S111" s="112" t="s">
        <v>547</v>
      </c>
      <c r="T111" s="124">
        <v>0</v>
      </c>
      <c r="U111" s="112" t="s">
        <v>548</v>
      </c>
      <c r="V111" s="116">
        <v>43845</v>
      </c>
      <c r="W111" s="116">
        <v>44191</v>
      </c>
      <c r="X111" s="223" t="s">
        <v>1259</v>
      </c>
      <c r="Y111" s="223" t="s">
        <v>1260</v>
      </c>
      <c r="Z111" s="224" t="s">
        <v>1261</v>
      </c>
      <c r="AA111" s="288"/>
      <c r="AB111" s="288" t="s">
        <v>638</v>
      </c>
      <c r="AC111" s="288" t="s">
        <v>639</v>
      </c>
      <c r="AD111" s="288" t="s">
        <v>640</v>
      </c>
      <c r="AE111" s="282"/>
      <c r="AF111" s="283">
        <v>1</v>
      </c>
      <c r="AG111" s="284">
        <v>2</v>
      </c>
      <c r="AH111" s="285">
        <v>3</v>
      </c>
    </row>
    <row r="112" spans="1:34" s="134" customFormat="1" ht="63" x14ac:dyDescent="0.25">
      <c r="A112" s="112" t="s">
        <v>209</v>
      </c>
      <c r="B112" s="112" t="s">
        <v>219</v>
      </c>
      <c r="C112" s="112" t="s">
        <v>67</v>
      </c>
      <c r="D112" s="112" t="s">
        <v>406</v>
      </c>
      <c r="E112" s="112" t="s">
        <v>538</v>
      </c>
      <c r="F112" s="112" t="s">
        <v>539</v>
      </c>
      <c r="G112" s="112" t="s">
        <v>53</v>
      </c>
      <c r="H112" s="112" t="s">
        <v>82</v>
      </c>
      <c r="I112" s="112" t="s">
        <v>71</v>
      </c>
      <c r="J112" s="112" t="s">
        <v>544</v>
      </c>
      <c r="K112" s="113" t="s">
        <v>53</v>
      </c>
      <c r="L112" s="113" t="s">
        <v>53</v>
      </c>
      <c r="M112" s="112">
        <v>116</v>
      </c>
      <c r="N112" s="112" t="s">
        <v>62</v>
      </c>
      <c r="O112" s="112" t="s">
        <v>62</v>
      </c>
      <c r="P112" s="112" t="s">
        <v>549</v>
      </c>
      <c r="Q112" s="112">
        <v>6</v>
      </c>
      <c r="R112" s="112" t="s">
        <v>550</v>
      </c>
      <c r="S112" s="112" t="s">
        <v>551</v>
      </c>
      <c r="T112" s="124">
        <v>2</v>
      </c>
      <c r="U112" s="112" t="s">
        <v>552</v>
      </c>
      <c r="V112" s="116">
        <v>43842</v>
      </c>
      <c r="W112" s="116" t="s">
        <v>218</v>
      </c>
      <c r="X112" s="223" t="s">
        <v>1259</v>
      </c>
      <c r="Y112" s="223" t="s">
        <v>1260</v>
      </c>
      <c r="Z112" s="224" t="s">
        <v>1261</v>
      </c>
      <c r="AA112" s="112" t="s">
        <v>1663</v>
      </c>
      <c r="AB112" s="112" t="s">
        <v>1664</v>
      </c>
      <c r="AC112" s="112" t="s">
        <v>1663</v>
      </c>
      <c r="AD112" s="112" t="s">
        <v>1664</v>
      </c>
      <c r="AE112" s="282">
        <v>1</v>
      </c>
      <c r="AF112" s="283">
        <v>3</v>
      </c>
      <c r="AG112" s="284">
        <v>1</v>
      </c>
      <c r="AH112" s="285">
        <v>3</v>
      </c>
    </row>
    <row r="113" spans="1:34" s="134" customFormat="1" ht="78.75" x14ac:dyDescent="0.25">
      <c r="A113" s="112" t="s">
        <v>145</v>
      </c>
      <c r="B113" s="112" t="s">
        <v>146</v>
      </c>
      <c r="C113" s="112" t="s">
        <v>48</v>
      </c>
      <c r="D113" s="112" t="s">
        <v>406</v>
      </c>
      <c r="E113" s="112" t="s">
        <v>538</v>
      </c>
      <c r="F113" s="112" t="s">
        <v>539</v>
      </c>
      <c r="G113" s="112" t="s">
        <v>53</v>
      </c>
      <c r="H113" s="112" t="s">
        <v>53</v>
      </c>
      <c r="I113" s="112" t="s">
        <v>71</v>
      </c>
      <c r="J113" s="112" t="s">
        <v>544</v>
      </c>
      <c r="K113" s="113" t="s">
        <v>53</v>
      </c>
      <c r="L113" s="113" t="s">
        <v>53</v>
      </c>
      <c r="M113" s="112">
        <v>118</v>
      </c>
      <c r="N113" s="112" t="s">
        <v>62</v>
      </c>
      <c r="O113" s="112" t="s">
        <v>62</v>
      </c>
      <c r="P113" s="112" t="s">
        <v>553</v>
      </c>
      <c r="Q113" s="112">
        <v>1</v>
      </c>
      <c r="R113" s="112" t="s">
        <v>554</v>
      </c>
      <c r="S113" s="112" t="s">
        <v>555</v>
      </c>
      <c r="T113" s="124">
        <v>1</v>
      </c>
      <c r="U113" s="112" t="s">
        <v>556</v>
      </c>
      <c r="V113" s="116">
        <v>43934</v>
      </c>
      <c r="W113" s="116">
        <v>44191</v>
      </c>
      <c r="X113" s="223" t="s">
        <v>1259</v>
      </c>
      <c r="Y113" s="223" t="s">
        <v>1260</v>
      </c>
      <c r="Z113" s="224" t="s">
        <v>1261</v>
      </c>
      <c r="AA113" s="112" t="s">
        <v>644</v>
      </c>
      <c r="AB113" s="112"/>
      <c r="AC113" s="112" t="s">
        <v>646</v>
      </c>
      <c r="AD113" s="112" t="s">
        <v>1665</v>
      </c>
      <c r="AE113" s="282">
        <v>1</v>
      </c>
      <c r="AF113" s="283"/>
      <c r="AG113" s="284">
        <v>2</v>
      </c>
      <c r="AH113" s="285">
        <v>1</v>
      </c>
    </row>
    <row r="114" spans="1:34" s="134" customFormat="1" ht="126" x14ac:dyDescent="0.25">
      <c r="A114" s="112" t="s">
        <v>65</v>
      </c>
      <c r="B114" s="112" t="s">
        <v>66</v>
      </c>
      <c r="C114" s="112" t="s">
        <v>48</v>
      </c>
      <c r="D114" s="112" t="s">
        <v>406</v>
      </c>
      <c r="E114" s="112" t="s">
        <v>538</v>
      </c>
      <c r="F114" s="112" t="s">
        <v>557</v>
      </c>
      <c r="G114" s="112" t="s">
        <v>558</v>
      </c>
      <c r="H114" s="112" t="s">
        <v>53</v>
      </c>
      <c r="I114" s="112" t="s">
        <v>71</v>
      </c>
      <c r="J114" s="112" t="s">
        <v>544</v>
      </c>
      <c r="K114" s="113" t="s">
        <v>53</v>
      </c>
      <c r="L114" s="113" t="s">
        <v>53</v>
      </c>
      <c r="M114" s="112">
        <v>119</v>
      </c>
      <c r="N114" s="112" t="s">
        <v>62</v>
      </c>
      <c r="O114" s="112" t="s">
        <v>62</v>
      </c>
      <c r="P114" s="112" t="s">
        <v>559</v>
      </c>
      <c r="Q114" s="112">
        <v>1</v>
      </c>
      <c r="R114" s="112" t="s">
        <v>560</v>
      </c>
      <c r="S114" s="112" t="s">
        <v>561</v>
      </c>
      <c r="T114" s="124">
        <v>1</v>
      </c>
      <c r="U114" s="112" t="s">
        <v>562</v>
      </c>
      <c r="V114" s="116">
        <v>43840</v>
      </c>
      <c r="W114" s="116">
        <v>44191</v>
      </c>
      <c r="X114" s="223" t="s">
        <v>1259</v>
      </c>
      <c r="Y114" s="223" t="s">
        <v>1260</v>
      </c>
      <c r="Z114" s="224" t="s">
        <v>1261</v>
      </c>
      <c r="AA114" s="112" t="s">
        <v>1666</v>
      </c>
      <c r="AB114" s="112" t="s">
        <v>1667</v>
      </c>
      <c r="AC114" s="112" t="s">
        <v>1668</v>
      </c>
      <c r="AD114" s="112" t="s">
        <v>1669</v>
      </c>
      <c r="AE114" s="282">
        <v>1</v>
      </c>
      <c r="AF114" s="283">
        <v>3</v>
      </c>
      <c r="AG114" s="284">
        <v>3</v>
      </c>
      <c r="AH114" s="285">
        <v>2</v>
      </c>
    </row>
    <row r="115" spans="1:34" s="134" customFormat="1" ht="63" x14ac:dyDescent="0.25">
      <c r="A115" s="112" t="s">
        <v>65</v>
      </c>
      <c r="B115" s="112" t="s">
        <v>66</v>
      </c>
      <c r="C115" s="112" t="s">
        <v>48</v>
      </c>
      <c r="D115" s="112" t="s">
        <v>406</v>
      </c>
      <c r="E115" s="112" t="s">
        <v>538</v>
      </c>
      <c r="F115" s="112" t="s">
        <v>539</v>
      </c>
      <c r="G115" s="112" t="s">
        <v>53</v>
      </c>
      <c r="H115" s="112" t="s">
        <v>53</v>
      </c>
      <c r="I115" s="112" t="s">
        <v>71</v>
      </c>
      <c r="J115" s="112" t="s">
        <v>544</v>
      </c>
      <c r="K115" s="113" t="s">
        <v>53</v>
      </c>
      <c r="L115" s="113" t="s">
        <v>53</v>
      </c>
      <c r="M115" s="112">
        <v>120</v>
      </c>
      <c r="N115" s="112" t="s">
        <v>62</v>
      </c>
      <c r="O115" s="112" t="s">
        <v>62</v>
      </c>
      <c r="P115" s="112" t="s">
        <v>563</v>
      </c>
      <c r="Q115" s="112">
        <v>1</v>
      </c>
      <c r="R115" s="112" t="s">
        <v>564</v>
      </c>
      <c r="S115" s="112" t="s">
        <v>565</v>
      </c>
      <c r="T115" s="124">
        <v>0</v>
      </c>
      <c r="U115" s="112" t="s">
        <v>566</v>
      </c>
      <c r="V115" s="116">
        <v>43840</v>
      </c>
      <c r="W115" s="116">
        <v>44104</v>
      </c>
      <c r="X115" s="223" t="s">
        <v>1259</v>
      </c>
      <c r="Y115" s="223" t="s">
        <v>1260</v>
      </c>
      <c r="Z115" s="224" t="s">
        <v>1261</v>
      </c>
      <c r="AA115" s="112" t="s">
        <v>1670</v>
      </c>
      <c r="AB115" s="112" t="s">
        <v>1671</v>
      </c>
      <c r="AC115" s="112" t="s">
        <v>1671</v>
      </c>
      <c r="AD115" s="112"/>
      <c r="AE115" s="282">
        <v>1</v>
      </c>
      <c r="AF115" s="283">
        <v>1</v>
      </c>
      <c r="AG115" s="284">
        <v>1</v>
      </c>
      <c r="AH115" s="285"/>
    </row>
    <row r="116" spans="1:34" s="134" customFormat="1" ht="78.75" x14ac:dyDescent="0.25">
      <c r="A116" s="112" t="s">
        <v>46</v>
      </c>
      <c r="B116" s="112" t="str">
        <f t="array" aca="1" ref="B116" ca="1">INDIRECT(A116)</f>
        <v>GESTIÓN DEL CONOCIMIENTO Y LA INNOVACIÓN</v>
      </c>
      <c r="C116" s="112" t="s">
        <v>125</v>
      </c>
      <c r="D116" s="112" t="s">
        <v>406</v>
      </c>
      <c r="E116" s="112" t="s">
        <v>538</v>
      </c>
      <c r="F116" s="112" t="s">
        <v>539</v>
      </c>
      <c r="G116" s="112" t="s">
        <v>53</v>
      </c>
      <c r="H116" s="112" t="s">
        <v>53</v>
      </c>
      <c r="I116" s="112" t="s">
        <v>71</v>
      </c>
      <c r="J116" s="112" t="s">
        <v>544</v>
      </c>
      <c r="K116" s="113" t="s">
        <v>53</v>
      </c>
      <c r="L116" s="113" t="s">
        <v>53</v>
      </c>
      <c r="M116" s="112">
        <v>121</v>
      </c>
      <c r="N116" s="112" t="s">
        <v>62</v>
      </c>
      <c r="O116" s="112" t="s">
        <v>62</v>
      </c>
      <c r="P116" s="112" t="s">
        <v>567</v>
      </c>
      <c r="Q116" s="112">
        <v>1</v>
      </c>
      <c r="R116" s="112" t="s">
        <v>568</v>
      </c>
      <c r="S116" s="112" t="s">
        <v>569</v>
      </c>
      <c r="T116" s="124">
        <v>1</v>
      </c>
      <c r="U116" s="112" t="s">
        <v>570</v>
      </c>
      <c r="V116" s="116">
        <v>43900</v>
      </c>
      <c r="W116" s="116">
        <v>44191</v>
      </c>
      <c r="X116" s="223" t="s">
        <v>1259</v>
      </c>
      <c r="Y116" s="223" t="s">
        <v>1260</v>
      </c>
      <c r="Z116" s="224" t="s">
        <v>1261</v>
      </c>
      <c r="AA116" s="112" t="s">
        <v>571</v>
      </c>
      <c r="AB116" s="112" t="s">
        <v>1672</v>
      </c>
      <c r="AC116" s="112" t="s">
        <v>1673</v>
      </c>
      <c r="AD116" s="112" t="s">
        <v>1674</v>
      </c>
      <c r="AE116" s="282">
        <v>1</v>
      </c>
      <c r="AF116" s="283">
        <v>1</v>
      </c>
      <c r="AG116" s="284">
        <v>1</v>
      </c>
      <c r="AH116" s="285">
        <v>1</v>
      </c>
    </row>
    <row r="117" spans="1:34" s="134" customFormat="1" ht="78.75" x14ac:dyDescent="0.25">
      <c r="A117" s="112" t="s">
        <v>209</v>
      </c>
      <c r="B117" s="112" t="s">
        <v>219</v>
      </c>
      <c r="C117" s="112" t="s">
        <v>48</v>
      </c>
      <c r="D117" s="112" t="s">
        <v>406</v>
      </c>
      <c r="E117" s="112" t="s">
        <v>538</v>
      </c>
      <c r="F117" s="112" t="s">
        <v>539</v>
      </c>
      <c r="G117" s="112" t="s">
        <v>53</v>
      </c>
      <c r="H117" s="112" t="s">
        <v>53</v>
      </c>
      <c r="I117" s="112" t="s">
        <v>71</v>
      </c>
      <c r="J117" s="112" t="s">
        <v>544</v>
      </c>
      <c r="K117" s="113" t="s">
        <v>53</v>
      </c>
      <c r="L117" s="113" t="s">
        <v>53</v>
      </c>
      <c r="M117" s="112">
        <v>122</v>
      </c>
      <c r="N117" s="112" t="s">
        <v>62</v>
      </c>
      <c r="O117" s="112" t="s">
        <v>62</v>
      </c>
      <c r="P117" s="112" t="s">
        <v>572</v>
      </c>
      <c r="Q117" s="112">
        <v>1</v>
      </c>
      <c r="R117" s="112" t="s">
        <v>573</v>
      </c>
      <c r="S117" s="112" t="s">
        <v>574</v>
      </c>
      <c r="T117" s="124">
        <v>1</v>
      </c>
      <c r="U117" s="112" t="s">
        <v>575</v>
      </c>
      <c r="V117" s="116">
        <v>43871</v>
      </c>
      <c r="W117" s="116">
        <v>44191</v>
      </c>
      <c r="X117" s="223" t="s">
        <v>1259</v>
      </c>
      <c r="Y117" s="223" t="s">
        <v>1260</v>
      </c>
      <c r="Z117" s="224" t="s">
        <v>1261</v>
      </c>
      <c r="AA117" s="112" t="s">
        <v>1675</v>
      </c>
      <c r="AB117" s="112" t="s">
        <v>1676</v>
      </c>
      <c r="AC117" s="112" t="s">
        <v>1677</v>
      </c>
      <c r="AD117" s="112" t="s">
        <v>1678</v>
      </c>
      <c r="AE117" s="282">
        <v>1</v>
      </c>
      <c r="AF117" s="283">
        <v>2</v>
      </c>
      <c r="AG117" s="284">
        <v>2</v>
      </c>
      <c r="AH117" s="285">
        <v>3</v>
      </c>
    </row>
    <row r="118" spans="1:34" s="134" customFormat="1" ht="94.5" x14ac:dyDescent="0.25">
      <c r="A118" s="112" t="s">
        <v>209</v>
      </c>
      <c r="B118" s="112" t="s">
        <v>219</v>
      </c>
      <c r="C118" s="112" t="s">
        <v>101</v>
      </c>
      <c r="D118" s="112" t="s">
        <v>406</v>
      </c>
      <c r="E118" s="112" t="s">
        <v>538</v>
      </c>
      <c r="F118" s="112" t="s">
        <v>557</v>
      </c>
      <c r="G118" s="112" t="s">
        <v>53</v>
      </c>
      <c r="H118" s="112" t="s">
        <v>53</v>
      </c>
      <c r="I118" s="112" t="s">
        <v>71</v>
      </c>
      <c r="J118" s="112" t="s">
        <v>544</v>
      </c>
      <c r="K118" s="113" t="s">
        <v>53</v>
      </c>
      <c r="L118" s="113" t="s">
        <v>53</v>
      </c>
      <c r="M118" s="112">
        <v>123</v>
      </c>
      <c r="N118" s="112" t="s">
        <v>62</v>
      </c>
      <c r="O118" s="112" t="s">
        <v>62</v>
      </c>
      <c r="P118" s="112" t="s">
        <v>576</v>
      </c>
      <c r="Q118" s="112">
        <v>1</v>
      </c>
      <c r="R118" s="112" t="s">
        <v>577</v>
      </c>
      <c r="S118" s="112" t="s">
        <v>578</v>
      </c>
      <c r="T118" s="124">
        <v>1</v>
      </c>
      <c r="U118" s="112" t="s">
        <v>575</v>
      </c>
      <c r="V118" s="116">
        <v>43840</v>
      </c>
      <c r="W118" s="116">
        <v>44191</v>
      </c>
      <c r="X118" s="223" t="s">
        <v>1259</v>
      </c>
      <c r="Y118" s="223" t="s">
        <v>1260</v>
      </c>
      <c r="Z118" s="224" t="s">
        <v>1261</v>
      </c>
      <c r="AA118" s="112" t="s">
        <v>1679</v>
      </c>
      <c r="AB118" s="112" t="s">
        <v>1676</v>
      </c>
      <c r="AC118" s="112" t="s">
        <v>1677</v>
      </c>
      <c r="AD118" s="112" t="s">
        <v>1680</v>
      </c>
      <c r="AE118" s="282">
        <v>1</v>
      </c>
      <c r="AF118" s="283">
        <v>2</v>
      </c>
      <c r="AG118" s="284">
        <v>2</v>
      </c>
      <c r="AH118" s="285">
        <v>1</v>
      </c>
    </row>
    <row r="119" spans="1:34" s="134" customFormat="1" ht="94.5" x14ac:dyDescent="0.25">
      <c r="A119" s="112" t="s">
        <v>65</v>
      </c>
      <c r="B119" s="112" t="s">
        <v>66</v>
      </c>
      <c r="C119" s="112" t="s">
        <v>101</v>
      </c>
      <c r="D119" s="112" t="s">
        <v>406</v>
      </c>
      <c r="E119" s="112" t="s">
        <v>538</v>
      </c>
      <c r="F119" s="112" t="s">
        <v>539</v>
      </c>
      <c r="G119" s="112" t="s">
        <v>375</v>
      </c>
      <c r="H119" s="112" t="s">
        <v>579</v>
      </c>
      <c r="I119" s="112" t="s">
        <v>56</v>
      </c>
      <c r="J119" s="112" t="s">
        <v>544</v>
      </c>
      <c r="K119" s="113" t="s">
        <v>53</v>
      </c>
      <c r="L119" s="113" t="s">
        <v>53</v>
      </c>
      <c r="M119" s="112">
        <v>124</v>
      </c>
      <c r="N119" s="112" t="s">
        <v>62</v>
      </c>
      <c r="O119" s="112" t="s">
        <v>62</v>
      </c>
      <c r="P119" s="112" t="s">
        <v>580</v>
      </c>
      <c r="Q119" s="112">
        <v>1</v>
      </c>
      <c r="R119" s="112" t="s">
        <v>581</v>
      </c>
      <c r="S119" s="112" t="s">
        <v>582</v>
      </c>
      <c r="T119" s="124">
        <v>0</v>
      </c>
      <c r="U119" s="112" t="s">
        <v>583</v>
      </c>
      <c r="V119" s="116">
        <v>44013</v>
      </c>
      <c r="W119" s="116">
        <v>44196</v>
      </c>
      <c r="X119" s="223" t="s">
        <v>1259</v>
      </c>
      <c r="Y119" s="223" t="s">
        <v>1260</v>
      </c>
      <c r="Z119" s="224" t="s">
        <v>1261</v>
      </c>
      <c r="AA119" s="112"/>
      <c r="AB119" s="112"/>
      <c r="AC119" s="112" t="s">
        <v>649</v>
      </c>
      <c r="AD119" s="112" t="s">
        <v>650</v>
      </c>
      <c r="AE119" s="282"/>
      <c r="AF119" s="283"/>
      <c r="AG119" s="284">
        <v>5</v>
      </c>
      <c r="AH119" s="285">
        <v>1</v>
      </c>
    </row>
    <row r="120" spans="1:34" s="134" customFormat="1" ht="94.5" x14ac:dyDescent="0.25">
      <c r="A120" s="112" t="s">
        <v>65</v>
      </c>
      <c r="B120" s="112" t="s">
        <v>66</v>
      </c>
      <c r="C120" s="112" t="s">
        <v>101</v>
      </c>
      <c r="D120" s="112" t="s">
        <v>406</v>
      </c>
      <c r="E120" s="112" t="s">
        <v>538</v>
      </c>
      <c r="F120" s="112" t="s">
        <v>539</v>
      </c>
      <c r="G120" s="112" t="s">
        <v>53</v>
      </c>
      <c r="H120" s="112" t="s">
        <v>53</v>
      </c>
      <c r="I120" s="112" t="s">
        <v>56</v>
      </c>
      <c r="J120" s="112" t="s">
        <v>544</v>
      </c>
      <c r="K120" s="113" t="s">
        <v>53</v>
      </c>
      <c r="L120" s="113" t="s">
        <v>53</v>
      </c>
      <c r="M120" s="112">
        <v>125</v>
      </c>
      <c r="N120" s="112" t="s">
        <v>62</v>
      </c>
      <c r="O120" s="112" t="s">
        <v>62</v>
      </c>
      <c r="P120" s="112" t="s">
        <v>584</v>
      </c>
      <c r="Q120" s="112">
        <v>1</v>
      </c>
      <c r="R120" s="112" t="s">
        <v>585</v>
      </c>
      <c r="S120" s="112" t="s">
        <v>586</v>
      </c>
      <c r="T120" s="124">
        <v>0</v>
      </c>
      <c r="U120" s="112" t="s">
        <v>583</v>
      </c>
      <c r="V120" s="116">
        <v>44013</v>
      </c>
      <c r="W120" s="116">
        <v>44196</v>
      </c>
      <c r="X120" s="223" t="s">
        <v>1259</v>
      </c>
      <c r="Y120" s="223" t="s">
        <v>1260</v>
      </c>
      <c r="Z120" s="224" t="s">
        <v>1261</v>
      </c>
      <c r="AA120" s="112"/>
      <c r="AB120" s="112"/>
      <c r="AC120" s="112" t="s">
        <v>1681</v>
      </c>
      <c r="AD120" s="112" t="s">
        <v>653</v>
      </c>
      <c r="AE120" s="282"/>
      <c r="AF120" s="283"/>
      <c r="AG120" s="284">
        <v>2</v>
      </c>
      <c r="AH120" s="285">
        <v>2</v>
      </c>
    </row>
    <row r="121" spans="1:34" s="134" customFormat="1" ht="63" x14ac:dyDescent="0.25">
      <c r="A121" s="112" t="s">
        <v>209</v>
      </c>
      <c r="B121" s="112" t="s">
        <v>271</v>
      </c>
      <c r="C121" s="112" t="s">
        <v>48</v>
      </c>
      <c r="D121" s="112" t="s">
        <v>406</v>
      </c>
      <c r="E121" s="112" t="s">
        <v>538</v>
      </c>
      <c r="F121" s="112" t="s">
        <v>587</v>
      </c>
      <c r="G121" s="112" t="s">
        <v>53</v>
      </c>
      <c r="H121" s="112" t="s">
        <v>53</v>
      </c>
      <c r="I121" s="112" t="s">
        <v>56</v>
      </c>
      <c r="J121" s="112" t="s">
        <v>544</v>
      </c>
      <c r="K121" s="113" t="s">
        <v>53</v>
      </c>
      <c r="L121" s="113" t="s">
        <v>53</v>
      </c>
      <c r="M121" s="112">
        <v>126</v>
      </c>
      <c r="N121" s="112" t="s">
        <v>62</v>
      </c>
      <c r="O121" s="112" t="s">
        <v>62</v>
      </c>
      <c r="P121" s="112" t="s">
        <v>588</v>
      </c>
      <c r="Q121" s="112">
        <v>1</v>
      </c>
      <c r="R121" s="112" t="s">
        <v>589</v>
      </c>
      <c r="S121" s="112" t="s">
        <v>590</v>
      </c>
      <c r="T121" s="124">
        <v>1</v>
      </c>
      <c r="U121" s="112" t="s">
        <v>591</v>
      </c>
      <c r="V121" s="116">
        <v>43871</v>
      </c>
      <c r="W121" s="116">
        <v>44104</v>
      </c>
      <c r="X121" s="223" t="s">
        <v>1259</v>
      </c>
      <c r="Y121" s="223" t="s">
        <v>1260</v>
      </c>
      <c r="Z121" s="224" t="s">
        <v>1261</v>
      </c>
      <c r="AA121" s="112"/>
      <c r="AB121" s="112" t="s">
        <v>1682</v>
      </c>
      <c r="AC121" s="112" t="s">
        <v>1683</v>
      </c>
      <c r="AD121" s="112"/>
      <c r="AE121" s="282"/>
      <c r="AF121" s="283">
        <v>1</v>
      </c>
      <c r="AG121" s="284">
        <v>1</v>
      </c>
      <c r="AH121" s="285"/>
    </row>
    <row r="122" spans="1:34" s="134" customFormat="1" ht="78.75" x14ac:dyDescent="0.25">
      <c r="A122" s="112" t="s">
        <v>209</v>
      </c>
      <c r="B122" s="112" t="s">
        <v>219</v>
      </c>
      <c r="C122" s="112" t="s">
        <v>48</v>
      </c>
      <c r="D122" s="112" t="s">
        <v>406</v>
      </c>
      <c r="E122" s="112" t="s">
        <v>538</v>
      </c>
      <c r="F122" s="112" t="s">
        <v>539</v>
      </c>
      <c r="G122" s="112" t="s">
        <v>53</v>
      </c>
      <c r="H122" s="112" t="s">
        <v>53</v>
      </c>
      <c r="I122" s="112" t="s">
        <v>56</v>
      </c>
      <c r="J122" s="112" t="s">
        <v>544</v>
      </c>
      <c r="K122" s="113" t="s">
        <v>53</v>
      </c>
      <c r="L122" s="113" t="s">
        <v>53</v>
      </c>
      <c r="M122" s="112">
        <v>127</v>
      </c>
      <c r="N122" s="112" t="s">
        <v>62</v>
      </c>
      <c r="O122" s="112" t="s">
        <v>62</v>
      </c>
      <c r="P122" s="112" t="s">
        <v>592</v>
      </c>
      <c r="Q122" s="112">
        <v>1</v>
      </c>
      <c r="R122" s="112" t="s">
        <v>593</v>
      </c>
      <c r="S122" s="112" t="s">
        <v>594</v>
      </c>
      <c r="T122" s="124">
        <v>1</v>
      </c>
      <c r="U122" s="112" t="s">
        <v>595</v>
      </c>
      <c r="V122" s="116">
        <v>44013</v>
      </c>
      <c r="W122" s="116">
        <v>44196</v>
      </c>
      <c r="X122" s="223" t="s">
        <v>1259</v>
      </c>
      <c r="Y122" s="223" t="s">
        <v>1260</v>
      </c>
      <c r="Z122" s="224" t="s">
        <v>1261</v>
      </c>
      <c r="AA122" s="112"/>
      <c r="AB122" s="112"/>
      <c r="AC122" s="112" t="s">
        <v>655</v>
      </c>
      <c r="AD122" s="112" t="s">
        <v>656</v>
      </c>
      <c r="AE122" s="282"/>
      <c r="AF122" s="283"/>
      <c r="AG122" s="284">
        <v>4</v>
      </c>
      <c r="AH122" s="285">
        <v>1</v>
      </c>
    </row>
    <row r="123" spans="1:34" s="134" customFormat="1" ht="63" x14ac:dyDescent="0.25">
      <c r="A123" s="112" t="s">
        <v>209</v>
      </c>
      <c r="B123" s="112" t="s">
        <v>219</v>
      </c>
      <c r="C123" s="112" t="s">
        <v>48</v>
      </c>
      <c r="D123" s="112" t="s">
        <v>406</v>
      </c>
      <c r="E123" s="112" t="s">
        <v>538</v>
      </c>
      <c r="F123" s="112" t="s">
        <v>596</v>
      </c>
      <c r="G123" s="112" t="s">
        <v>53</v>
      </c>
      <c r="H123" s="112" t="s">
        <v>53</v>
      </c>
      <c r="I123" s="112" t="s">
        <v>56</v>
      </c>
      <c r="J123" s="112" t="s">
        <v>544</v>
      </c>
      <c r="K123" s="113" t="s">
        <v>53</v>
      </c>
      <c r="L123" s="113" t="s">
        <v>53</v>
      </c>
      <c r="M123" s="112">
        <v>128</v>
      </c>
      <c r="N123" s="112" t="s">
        <v>62</v>
      </c>
      <c r="O123" s="112" t="s">
        <v>62</v>
      </c>
      <c r="P123" s="112" t="s">
        <v>597</v>
      </c>
      <c r="Q123" s="112">
        <v>1</v>
      </c>
      <c r="R123" s="112" t="s">
        <v>598</v>
      </c>
      <c r="S123" s="112" t="s">
        <v>599</v>
      </c>
      <c r="T123" s="124">
        <v>0</v>
      </c>
      <c r="U123" s="112" t="s">
        <v>600</v>
      </c>
      <c r="V123" s="116">
        <v>43862</v>
      </c>
      <c r="W123" s="116">
        <v>44191</v>
      </c>
      <c r="X123" s="223" t="s">
        <v>1259</v>
      </c>
      <c r="Y123" s="223" t="s">
        <v>1260</v>
      </c>
      <c r="Z123" s="224" t="s">
        <v>1261</v>
      </c>
      <c r="AA123" s="112" t="s">
        <v>1684</v>
      </c>
      <c r="AB123" s="112" t="s">
        <v>1685</v>
      </c>
      <c r="AC123" s="112" t="s">
        <v>1686</v>
      </c>
      <c r="AD123" s="112" t="s">
        <v>1687</v>
      </c>
      <c r="AE123" s="282">
        <v>3</v>
      </c>
      <c r="AF123" s="283">
        <v>2</v>
      </c>
      <c r="AG123" s="284">
        <v>2</v>
      </c>
      <c r="AH123" s="285">
        <v>2</v>
      </c>
    </row>
    <row r="124" spans="1:34" s="134" customFormat="1" ht="94.5" x14ac:dyDescent="0.25">
      <c r="A124" s="112" t="s">
        <v>209</v>
      </c>
      <c r="B124" s="112" t="s">
        <v>271</v>
      </c>
      <c r="C124" s="112" t="s">
        <v>48</v>
      </c>
      <c r="D124" s="112" t="s">
        <v>406</v>
      </c>
      <c r="E124" s="112" t="s">
        <v>538</v>
      </c>
      <c r="F124" s="84" t="s">
        <v>51</v>
      </c>
      <c r="G124" s="112" t="s">
        <v>53</v>
      </c>
      <c r="H124" s="112" t="s">
        <v>53</v>
      </c>
      <c r="I124" s="112" t="s">
        <v>56</v>
      </c>
      <c r="J124" s="112" t="s">
        <v>544</v>
      </c>
      <c r="K124" s="113" t="s">
        <v>94</v>
      </c>
      <c r="L124" s="83" t="s">
        <v>351</v>
      </c>
      <c r="M124" s="112">
        <v>129</v>
      </c>
      <c r="N124" s="112" t="s">
        <v>62</v>
      </c>
      <c r="O124" s="112" t="s">
        <v>62</v>
      </c>
      <c r="P124" s="112" t="s">
        <v>352</v>
      </c>
      <c r="Q124" s="112">
        <v>1</v>
      </c>
      <c r="R124" s="112" t="s">
        <v>601</v>
      </c>
      <c r="S124" s="112" t="s">
        <v>602</v>
      </c>
      <c r="T124" s="112">
        <v>1</v>
      </c>
      <c r="U124" s="112" t="s">
        <v>603</v>
      </c>
      <c r="V124" s="116">
        <v>43922</v>
      </c>
      <c r="W124" s="116">
        <v>44104</v>
      </c>
      <c r="X124" s="223" t="s">
        <v>1259</v>
      </c>
      <c r="Y124" s="223" t="s">
        <v>1260</v>
      </c>
      <c r="Z124" s="224" t="s">
        <v>1261</v>
      </c>
      <c r="AA124" s="112"/>
      <c r="AB124" s="112" t="s">
        <v>1688</v>
      </c>
      <c r="AC124" s="112" t="s">
        <v>1689</v>
      </c>
      <c r="AD124" s="112"/>
      <c r="AE124" s="282"/>
      <c r="AF124" s="283">
        <v>2</v>
      </c>
      <c r="AG124" s="284">
        <v>1</v>
      </c>
      <c r="AH124" s="285"/>
    </row>
    <row r="125" spans="1:34" s="134" customFormat="1" ht="346.5" x14ac:dyDescent="0.25">
      <c r="A125" s="112" t="s">
        <v>209</v>
      </c>
      <c r="B125" s="112" t="s">
        <v>219</v>
      </c>
      <c r="C125" s="112" t="s">
        <v>67</v>
      </c>
      <c r="D125" s="112" t="s">
        <v>68</v>
      </c>
      <c r="E125" s="112" t="s">
        <v>220</v>
      </c>
      <c r="F125" s="112" t="s">
        <v>70</v>
      </c>
      <c r="G125" s="112" t="s">
        <v>53</v>
      </c>
      <c r="H125" s="112" t="s">
        <v>53</v>
      </c>
      <c r="I125" s="112" t="s">
        <v>71</v>
      </c>
      <c r="J125" s="112" t="s">
        <v>109</v>
      </c>
      <c r="K125" s="113" t="s">
        <v>53</v>
      </c>
      <c r="L125" s="113" t="s">
        <v>53</v>
      </c>
      <c r="M125" s="112">
        <v>130</v>
      </c>
      <c r="N125" s="112" t="s">
        <v>62</v>
      </c>
      <c r="O125" s="112" t="s">
        <v>62</v>
      </c>
      <c r="P125" s="112" t="s">
        <v>604</v>
      </c>
      <c r="Q125" s="112">
        <v>1</v>
      </c>
      <c r="R125" s="112" t="s">
        <v>605</v>
      </c>
      <c r="S125" s="112" t="s">
        <v>606</v>
      </c>
      <c r="T125" s="124">
        <v>0</v>
      </c>
      <c r="U125" s="112" t="s">
        <v>607</v>
      </c>
      <c r="V125" s="116">
        <v>43863</v>
      </c>
      <c r="W125" s="116">
        <v>44196</v>
      </c>
      <c r="X125" s="223" t="s">
        <v>1240</v>
      </c>
      <c r="Y125" s="223"/>
      <c r="Z125" s="224" t="s">
        <v>1241</v>
      </c>
      <c r="AA125" s="288" t="s">
        <v>1126</v>
      </c>
      <c r="AB125" s="288" t="s">
        <v>1127</v>
      </c>
      <c r="AC125" s="288" t="s">
        <v>1128</v>
      </c>
      <c r="AD125" s="288" t="s">
        <v>1129</v>
      </c>
      <c r="AE125" s="282">
        <v>5</v>
      </c>
      <c r="AF125" s="283">
        <v>2</v>
      </c>
      <c r="AG125" s="284">
        <v>3</v>
      </c>
      <c r="AH125" s="285">
        <v>2</v>
      </c>
    </row>
    <row r="126" spans="1:34" ht="141.75" x14ac:dyDescent="0.25">
      <c r="A126" s="112" t="s">
        <v>145</v>
      </c>
      <c r="B126" s="84" t="s">
        <v>397</v>
      </c>
      <c r="C126" s="112" t="s">
        <v>48</v>
      </c>
      <c r="D126" s="112" t="s">
        <v>406</v>
      </c>
      <c r="E126" s="84" t="s">
        <v>441</v>
      </c>
      <c r="F126" s="112" t="s">
        <v>587</v>
      </c>
      <c r="G126" s="112" t="s">
        <v>53</v>
      </c>
      <c r="H126" s="112" t="s">
        <v>53</v>
      </c>
      <c r="I126" s="84" t="s">
        <v>56</v>
      </c>
      <c r="J126" s="112" t="s">
        <v>405</v>
      </c>
      <c r="K126" s="113" t="s">
        <v>53</v>
      </c>
      <c r="L126" s="113" t="s">
        <v>53</v>
      </c>
      <c r="M126" s="135">
        <v>131</v>
      </c>
      <c r="N126" s="112" t="s">
        <v>62</v>
      </c>
      <c r="O126" s="112" t="s">
        <v>62</v>
      </c>
      <c r="P126" s="112" t="s">
        <v>608</v>
      </c>
      <c r="Q126" s="112">
        <v>1</v>
      </c>
      <c r="R126" s="112" t="s">
        <v>609</v>
      </c>
      <c r="S126" s="132" t="s">
        <v>610</v>
      </c>
      <c r="T126" s="118">
        <v>0</v>
      </c>
      <c r="U126" s="112" t="s">
        <v>611</v>
      </c>
      <c r="V126" s="116">
        <v>43859</v>
      </c>
      <c r="W126" s="116">
        <v>44151</v>
      </c>
      <c r="X126" s="223" t="s">
        <v>1254</v>
      </c>
      <c r="Y126" s="223">
        <v>0</v>
      </c>
      <c r="Z126" s="224" t="s">
        <v>1255</v>
      </c>
      <c r="AA126" s="91" t="s">
        <v>669</v>
      </c>
      <c r="AB126" s="112" t="s">
        <v>670</v>
      </c>
      <c r="AC126" s="112" t="s">
        <v>671</v>
      </c>
      <c r="AD126" s="112" t="s">
        <v>672</v>
      </c>
      <c r="AE126" s="293">
        <v>1</v>
      </c>
      <c r="AF126" s="294">
        <v>2</v>
      </c>
      <c r="AG126" s="295">
        <v>2</v>
      </c>
      <c r="AH126" s="296">
        <v>2</v>
      </c>
    </row>
    <row r="127" spans="1:34" ht="141.75" x14ac:dyDescent="0.25">
      <c r="A127" s="112" t="s">
        <v>145</v>
      </c>
      <c r="B127" s="84" t="s">
        <v>397</v>
      </c>
      <c r="C127" s="112" t="s">
        <v>48</v>
      </c>
      <c r="D127" s="112" t="s">
        <v>406</v>
      </c>
      <c r="E127" s="84" t="s">
        <v>441</v>
      </c>
      <c r="F127" s="112" t="s">
        <v>587</v>
      </c>
      <c r="G127" s="112" t="s">
        <v>53</v>
      </c>
      <c r="H127" s="112" t="s">
        <v>53</v>
      </c>
      <c r="I127" s="84" t="s">
        <v>56</v>
      </c>
      <c r="J127" s="112" t="s">
        <v>405</v>
      </c>
      <c r="K127" s="113" t="s">
        <v>53</v>
      </c>
      <c r="L127" s="113" t="s">
        <v>53</v>
      </c>
      <c r="M127" s="135">
        <v>132</v>
      </c>
      <c r="N127" s="112" t="s">
        <v>62</v>
      </c>
      <c r="O127" s="112" t="s">
        <v>62</v>
      </c>
      <c r="P127" s="112" t="s">
        <v>608</v>
      </c>
      <c r="Q127" s="112">
        <v>2</v>
      </c>
      <c r="R127" s="112" t="s">
        <v>612</v>
      </c>
      <c r="S127" s="132" t="s">
        <v>610</v>
      </c>
      <c r="T127" s="118">
        <v>0</v>
      </c>
      <c r="U127" s="112" t="s">
        <v>611</v>
      </c>
      <c r="V127" s="116">
        <v>43847</v>
      </c>
      <c r="W127" s="116">
        <v>44151</v>
      </c>
      <c r="X127" s="223" t="s">
        <v>1254</v>
      </c>
      <c r="Y127" s="223">
        <v>0</v>
      </c>
      <c r="Z127" s="224" t="s">
        <v>1255</v>
      </c>
      <c r="AA127" s="91" t="s">
        <v>673</v>
      </c>
      <c r="AB127" s="112" t="s">
        <v>674</v>
      </c>
      <c r="AC127" s="112" t="s">
        <v>673</v>
      </c>
      <c r="AD127" s="112" t="s">
        <v>675</v>
      </c>
      <c r="AE127" s="293">
        <v>1</v>
      </c>
      <c r="AF127" s="294">
        <v>1</v>
      </c>
      <c r="AG127" s="295">
        <v>1</v>
      </c>
      <c r="AH127" s="296">
        <v>1</v>
      </c>
    </row>
    <row r="128" spans="1:34" ht="141.75" x14ac:dyDescent="0.25">
      <c r="A128" s="112" t="s">
        <v>145</v>
      </c>
      <c r="B128" s="84" t="s">
        <v>397</v>
      </c>
      <c r="C128" s="112" t="s">
        <v>48</v>
      </c>
      <c r="D128" s="112" t="s">
        <v>406</v>
      </c>
      <c r="E128" s="84" t="s">
        <v>441</v>
      </c>
      <c r="F128" s="112" t="s">
        <v>587</v>
      </c>
      <c r="G128" s="112" t="s">
        <v>53</v>
      </c>
      <c r="H128" s="112" t="s">
        <v>53</v>
      </c>
      <c r="I128" s="84" t="s">
        <v>56</v>
      </c>
      <c r="J128" s="112" t="s">
        <v>405</v>
      </c>
      <c r="K128" s="113" t="s">
        <v>53</v>
      </c>
      <c r="L128" s="113" t="s">
        <v>53</v>
      </c>
      <c r="M128" s="135">
        <v>133</v>
      </c>
      <c r="N128" s="112" t="s">
        <v>62</v>
      </c>
      <c r="O128" s="112" t="s">
        <v>62</v>
      </c>
      <c r="P128" s="112" t="s">
        <v>608</v>
      </c>
      <c r="Q128" s="112">
        <v>1</v>
      </c>
      <c r="R128" s="112" t="s">
        <v>613</v>
      </c>
      <c r="S128" s="132" t="s">
        <v>610</v>
      </c>
      <c r="T128" s="118">
        <v>0</v>
      </c>
      <c r="U128" s="112" t="s">
        <v>611</v>
      </c>
      <c r="V128" s="116">
        <v>43862</v>
      </c>
      <c r="W128" s="116">
        <v>44151</v>
      </c>
      <c r="X128" s="223" t="s">
        <v>1254</v>
      </c>
      <c r="Y128" s="223">
        <v>0</v>
      </c>
      <c r="Z128" s="224" t="s">
        <v>1255</v>
      </c>
      <c r="AA128" s="91" t="s">
        <v>676</v>
      </c>
      <c r="AB128" s="112" t="s">
        <v>677</v>
      </c>
      <c r="AC128" s="112"/>
      <c r="AD128" s="112" t="s">
        <v>678</v>
      </c>
      <c r="AE128" s="293">
        <v>2</v>
      </c>
      <c r="AF128" s="294">
        <v>1</v>
      </c>
      <c r="AG128" s="295"/>
      <c r="AH128" s="296">
        <v>1</v>
      </c>
    </row>
    <row r="129" spans="1:34" s="129" customFormat="1" ht="126" x14ac:dyDescent="0.25">
      <c r="A129" s="112" t="s">
        <v>209</v>
      </c>
      <c r="B129" s="117" t="s">
        <v>219</v>
      </c>
      <c r="C129" s="112" t="s">
        <v>101</v>
      </c>
      <c r="D129" s="112" t="s">
        <v>68</v>
      </c>
      <c r="E129" s="112" t="s">
        <v>260</v>
      </c>
      <c r="F129" s="112" t="s">
        <v>70</v>
      </c>
      <c r="G129" s="112" t="s">
        <v>53</v>
      </c>
      <c r="H129" s="112" t="s">
        <v>53</v>
      </c>
      <c r="I129" s="112" t="s">
        <v>56</v>
      </c>
      <c r="J129" s="112" t="s">
        <v>265</v>
      </c>
      <c r="K129" s="113" t="s">
        <v>53</v>
      </c>
      <c r="L129" s="113" t="s">
        <v>53</v>
      </c>
      <c r="M129" s="112">
        <v>134</v>
      </c>
      <c r="N129" s="112" t="s">
        <v>62</v>
      </c>
      <c r="O129" s="112" t="s">
        <v>108</v>
      </c>
      <c r="P129" s="112" t="s">
        <v>284</v>
      </c>
      <c r="Q129" s="118">
        <v>1370</v>
      </c>
      <c r="R129" s="112" t="s">
        <v>614</v>
      </c>
      <c r="S129" s="112" t="s">
        <v>615</v>
      </c>
      <c r="T129" s="118" t="s">
        <v>53</v>
      </c>
      <c r="U129" s="122" t="s">
        <v>616</v>
      </c>
      <c r="V129" s="116">
        <v>44105</v>
      </c>
      <c r="W129" s="116">
        <v>44196</v>
      </c>
      <c r="X129" s="223" t="s">
        <v>1242</v>
      </c>
      <c r="Y129" s="223" t="s">
        <v>1244</v>
      </c>
      <c r="Z129" s="224" t="s">
        <v>1243</v>
      </c>
      <c r="AA129" s="112"/>
      <c r="AB129" s="112"/>
      <c r="AC129" s="112"/>
      <c r="AD129" s="112" t="s">
        <v>616</v>
      </c>
      <c r="AE129" s="282"/>
      <c r="AF129" s="283"/>
      <c r="AG129" s="284"/>
      <c r="AH129" s="285">
        <v>1370</v>
      </c>
    </row>
    <row r="130" spans="1:34" s="129" customFormat="1" ht="94.5" x14ac:dyDescent="0.25">
      <c r="A130" s="112" t="s">
        <v>74</v>
      </c>
      <c r="B130" s="117" t="str">
        <f t="array" aca="1" ref="B130" ca="1">INDIRECT(A130)</f>
        <v>ACTIVIDADES MISIONALES</v>
      </c>
      <c r="C130" s="112" t="s">
        <v>67</v>
      </c>
      <c r="D130" s="112" t="s">
        <v>68</v>
      </c>
      <c r="E130" s="112" t="s">
        <v>69</v>
      </c>
      <c r="F130" s="112" t="s">
        <v>70</v>
      </c>
      <c r="G130" s="112" t="s">
        <v>53</v>
      </c>
      <c r="H130" s="112" t="s">
        <v>53</v>
      </c>
      <c r="I130" s="112" t="s">
        <v>56</v>
      </c>
      <c r="J130" s="112" t="s">
        <v>72</v>
      </c>
      <c r="K130" s="113" t="s">
        <v>53</v>
      </c>
      <c r="L130" s="113" t="s">
        <v>53</v>
      </c>
      <c r="M130" s="112">
        <v>135</v>
      </c>
      <c r="N130" s="112" t="s">
        <v>62</v>
      </c>
      <c r="O130" s="112" t="s">
        <v>62</v>
      </c>
      <c r="P130" s="112" t="s">
        <v>69</v>
      </c>
      <c r="Q130" s="112">
        <v>2</v>
      </c>
      <c r="R130" s="112" t="s">
        <v>1131</v>
      </c>
      <c r="S130" s="112" t="s">
        <v>1133</v>
      </c>
      <c r="T130" s="124">
        <v>1</v>
      </c>
      <c r="U130" s="112" t="s">
        <v>1135</v>
      </c>
      <c r="V130" s="116">
        <v>43831</v>
      </c>
      <c r="W130" s="116">
        <v>44196</v>
      </c>
      <c r="X130" s="223" t="s">
        <v>1232</v>
      </c>
      <c r="Y130" s="223">
        <v>0</v>
      </c>
      <c r="Z130" s="224" t="s">
        <v>1233</v>
      </c>
      <c r="AA130" s="112" t="s">
        <v>1136</v>
      </c>
      <c r="AB130" s="112" t="s">
        <v>1137</v>
      </c>
      <c r="AC130" s="112" t="s">
        <v>1137</v>
      </c>
      <c r="AD130" s="112" t="s">
        <v>1136</v>
      </c>
      <c r="AE130" s="282">
        <v>1</v>
      </c>
      <c r="AF130" s="283">
        <v>1</v>
      </c>
      <c r="AG130" s="284">
        <v>1</v>
      </c>
      <c r="AH130" s="285">
        <v>1</v>
      </c>
    </row>
    <row r="131" spans="1:34" s="129" customFormat="1" ht="94.5" x14ac:dyDescent="0.25">
      <c r="A131" s="112" t="s">
        <v>74</v>
      </c>
      <c r="B131" s="117" t="str">
        <f t="array" aca="1" ref="B131" ca="1">INDIRECT(A131)</f>
        <v>ACTIVIDADES MISIONALES</v>
      </c>
      <c r="C131" s="112" t="s">
        <v>67</v>
      </c>
      <c r="D131" s="112" t="s">
        <v>68</v>
      </c>
      <c r="E131" s="112" t="s">
        <v>69</v>
      </c>
      <c r="F131" s="112" t="s">
        <v>70</v>
      </c>
      <c r="G131" s="112" t="s">
        <v>53</v>
      </c>
      <c r="H131" s="112" t="s">
        <v>53</v>
      </c>
      <c r="I131" s="112" t="s">
        <v>56</v>
      </c>
      <c r="J131" s="112" t="s">
        <v>72</v>
      </c>
      <c r="K131" s="113" t="s">
        <v>53</v>
      </c>
      <c r="L131" s="113" t="s">
        <v>53</v>
      </c>
      <c r="M131" s="112">
        <v>136</v>
      </c>
      <c r="N131" s="112" t="s">
        <v>62</v>
      </c>
      <c r="O131" s="112" t="s">
        <v>62</v>
      </c>
      <c r="P131" s="112" t="s">
        <v>69</v>
      </c>
      <c r="Q131" s="112">
        <v>1</v>
      </c>
      <c r="R131" s="112" t="s">
        <v>1132</v>
      </c>
      <c r="S131" s="112" t="s">
        <v>1134</v>
      </c>
      <c r="T131" s="124">
        <v>0</v>
      </c>
      <c r="U131" s="112" t="s">
        <v>1135</v>
      </c>
      <c r="V131" s="116">
        <v>44013</v>
      </c>
      <c r="W131" s="116">
        <v>44104</v>
      </c>
      <c r="X131" s="223" t="s">
        <v>1232</v>
      </c>
      <c r="Y131" s="223">
        <v>0</v>
      </c>
      <c r="Z131" s="224" t="s">
        <v>1233</v>
      </c>
      <c r="AA131" s="112"/>
      <c r="AB131" s="112"/>
      <c r="AC131" s="112" t="s">
        <v>1138</v>
      </c>
      <c r="AD131" s="112"/>
      <c r="AE131" s="282"/>
      <c r="AF131" s="283"/>
      <c r="AG131" s="284">
        <v>2</v>
      </c>
      <c r="AH131" s="285"/>
    </row>
    <row r="132" spans="1:34" s="129" customFormat="1" ht="63" x14ac:dyDescent="0.25">
      <c r="A132" s="112" t="s">
        <v>417</v>
      </c>
      <c r="B132" s="117" t="s">
        <v>524</v>
      </c>
      <c r="C132" s="112" t="s">
        <v>48</v>
      </c>
      <c r="D132" s="112" t="s">
        <v>49</v>
      </c>
      <c r="E132" s="112" t="s">
        <v>418</v>
      </c>
      <c r="F132" s="112" t="s">
        <v>51</v>
      </c>
      <c r="G132" s="112" t="s">
        <v>53</v>
      </c>
      <c r="H132" s="112" t="s">
        <v>53</v>
      </c>
      <c r="I132" s="112" t="s">
        <v>56</v>
      </c>
      <c r="J132" s="112" t="s">
        <v>1447</v>
      </c>
      <c r="K132" s="113" t="s">
        <v>54</v>
      </c>
      <c r="L132" s="83" t="s">
        <v>55</v>
      </c>
      <c r="M132" s="112">
        <v>137</v>
      </c>
      <c r="N132" s="112" t="s">
        <v>62</v>
      </c>
      <c r="O132" s="112" t="s">
        <v>62</v>
      </c>
      <c r="P132" s="112" t="s">
        <v>524</v>
      </c>
      <c r="Q132" s="112">
        <v>1</v>
      </c>
      <c r="R132" s="112" t="s">
        <v>1445</v>
      </c>
      <c r="S132" s="112" t="s">
        <v>1448</v>
      </c>
      <c r="T132" s="124">
        <v>0</v>
      </c>
      <c r="U132" s="112" t="s">
        <v>1449</v>
      </c>
      <c r="V132" s="116">
        <v>44075</v>
      </c>
      <c r="W132" s="116">
        <v>44098</v>
      </c>
      <c r="X132" s="223" t="s">
        <v>1450</v>
      </c>
      <c r="Y132" s="223" t="s">
        <v>1450</v>
      </c>
      <c r="Z132" s="224" t="s">
        <v>1450</v>
      </c>
      <c r="AA132" s="112"/>
      <c r="AB132" s="112"/>
      <c r="AC132" s="112" t="s">
        <v>1690</v>
      </c>
      <c r="AD132" s="112"/>
      <c r="AE132" s="282"/>
      <c r="AF132" s="283"/>
      <c r="AG132" s="284">
        <v>1</v>
      </c>
      <c r="AH132" s="285"/>
    </row>
    <row r="133" spans="1:34" s="129" customFormat="1" ht="96" customHeight="1" x14ac:dyDescent="0.25">
      <c r="A133" s="112" t="s">
        <v>417</v>
      </c>
      <c r="B133" s="117" t="s">
        <v>524</v>
      </c>
      <c r="C133" s="112" t="s">
        <v>48</v>
      </c>
      <c r="D133" s="112" t="s">
        <v>49</v>
      </c>
      <c r="E133" s="112" t="s">
        <v>418</v>
      </c>
      <c r="F133" s="112" t="s">
        <v>51</v>
      </c>
      <c r="G133" s="112" t="s">
        <v>53</v>
      </c>
      <c r="H133" s="112" t="s">
        <v>53</v>
      </c>
      <c r="I133" s="112" t="s">
        <v>56</v>
      </c>
      <c r="J133" s="112" t="s">
        <v>1447</v>
      </c>
      <c r="K133" s="113" t="s">
        <v>54</v>
      </c>
      <c r="L133" s="83" t="s">
        <v>55</v>
      </c>
      <c r="M133" s="112">
        <v>138</v>
      </c>
      <c r="N133" s="112" t="s">
        <v>62</v>
      </c>
      <c r="O133" s="112" t="s">
        <v>62</v>
      </c>
      <c r="P133" s="112" t="s">
        <v>524</v>
      </c>
      <c r="Q133" s="112">
        <v>3</v>
      </c>
      <c r="R133" s="112" t="s">
        <v>1446</v>
      </c>
      <c r="S133" s="112" t="s">
        <v>1448</v>
      </c>
      <c r="T133" s="124">
        <v>0</v>
      </c>
      <c r="U133" s="112" t="s">
        <v>1449</v>
      </c>
      <c r="V133" s="116">
        <v>44098</v>
      </c>
      <c r="W133" s="116">
        <v>44195</v>
      </c>
      <c r="X133" s="223" t="s">
        <v>1450</v>
      </c>
      <c r="Y133" s="223" t="s">
        <v>1450</v>
      </c>
      <c r="Z133" s="224" t="s">
        <v>1450</v>
      </c>
      <c r="AA133" s="112"/>
      <c r="AB133" s="112"/>
      <c r="AC133" s="112"/>
      <c r="AD133" s="112" t="s">
        <v>1691</v>
      </c>
      <c r="AE133" s="282"/>
      <c r="AF133" s="283"/>
      <c r="AG133" s="284"/>
      <c r="AH133" s="285">
        <v>3</v>
      </c>
    </row>
  </sheetData>
  <sheetProtection insertHyperlinks="0" autoFilter="0"/>
  <protectedRanges>
    <protectedRange algorithmName="SHA-512" hashValue="E6ob6ve6vuUn/tpISjpB8i6y9xc6+FE0JPMftKZ9Yr+Gl9M/VwHhHeUpcNMgyadJ597mRRVL5qe6RZHZ20V5gg==" saltValue="Mkd+YNDfeRI7G6YBxHVIoQ==" spinCount="100000" sqref="E95:I96" name="Rango1_10"/>
    <protectedRange algorithmName="SHA-512" hashValue="E6ob6ve6vuUn/tpISjpB8i6y9xc6+FE0JPMftKZ9Yr+Gl9M/VwHhHeUpcNMgyadJ597mRRVL5qe6RZHZ20V5gg==" saltValue="Mkd+YNDfeRI7G6YBxHVIoQ==" spinCount="100000" sqref="F107:F108 F97:F102 F126:F128" name="Rango1_10_1"/>
    <protectedRange algorithmName="SHA-512" hashValue="E6ob6ve6vuUn/tpISjpB8i6y9xc6+FE0JPMftKZ9Yr+Gl9M/VwHhHeUpcNMgyadJ597mRRVL5qe6RZHZ20V5gg==" saltValue="Mkd+YNDfeRI7G6YBxHVIoQ==" spinCount="100000" sqref="F122" name="Rango1_10_1_2"/>
    <protectedRange algorithmName="SHA-512" hashValue="E6ob6ve6vuUn/tpISjpB8i6y9xc6+FE0JPMftKZ9Yr+Gl9M/VwHhHeUpcNMgyadJ597mRRVL5qe6RZHZ20V5gg==" saltValue="Mkd+YNDfeRI7G6YBxHVIoQ==" spinCount="100000" sqref="N6:O6" name="Rango1_4_1_2"/>
    <protectedRange algorithmName="SHA-512" hashValue="E6ob6ve6vuUn/tpISjpB8i6y9xc6+FE0JPMftKZ9Yr+Gl9M/VwHhHeUpcNMgyadJ597mRRVL5qe6RZHZ20V5gg==" saltValue="Mkd+YNDfeRI7G6YBxHVIoQ==" spinCount="100000" sqref="U6 Q6 S6" name="Rango1_4_1_1_1"/>
    <protectedRange algorithmName="SHA-512" hashValue="E6ob6ve6vuUn/tpISjpB8i6y9xc6+FE0JPMftKZ9Yr+Gl9M/VwHhHeUpcNMgyadJ597mRRVL5qe6RZHZ20V5gg==" saltValue="Mkd+YNDfeRI7G6YBxHVIoQ==" spinCount="100000" sqref="F123:F124" name="Rango1_10_1_1"/>
    <protectedRange algorithmName="SHA-512" hashValue="1bE6WEZxpR8iURaxQWrHeAb9WPZ87IrxaI/gu+Nub353bHuCBEm94lGv8IUiEa2TiGfKPNKlAKX4sZrhwEDxqg==" saltValue="G1GOezE/MvHH7GbKCw3+Wg==" spinCount="100000" sqref="R126:R128" name="Rango1_5"/>
    <protectedRange algorithmName="SHA-512" hashValue="E6ob6ve6vuUn/tpISjpB8i6y9xc6+FE0JPMftKZ9Yr+Gl9M/VwHhHeUpcNMgyadJ597mRRVL5qe6RZHZ20V5gg==" saltValue="Mkd+YNDfeRI7G6YBxHVIoQ==" spinCount="100000" sqref="AA15:AD15" name="Rango1_34_1"/>
    <protectedRange algorithmName="SHA-512" hashValue="E6ob6ve6vuUn/tpISjpB8i6y9xc6+FE0JPMftKZ9Yr+Gl9M/VwHhHeUpcNMgyadJ597mRRVL5qe6RZHZ20V5gg==" saltValue="Mkd+YNDfeRI7G6YBxHVIoQ==" spinCount="100000" sqref="AA6:AD6" name="Rango1_4_1_2_2"/>
    <protectedRange algorithmName="SHA-512" hashValue="E6ob6ve6vuUn/tpISjpB8i6y9xc6+FE0JPMftKZ9Yr+Gl9M/VwHhHeUpcNMgyadJ597mRRVL5qe6RZHZ20V5gg==" saltValue="Mkd+YNDfeRI7G6YBxHVIoQ==" spinCount="100000" sqref="AA17" name="Rango1_35_1_1"/>
    <protectedRange algorithmName="SHA-512" hashValue="1bE6WEZxpR8iURaxQWrHeAb9WPZ87IrxaI/gu+Nub353bHuCBEm94lGv8IUiEa2TiGfKPNKlAKX4sZrhwEDxqg==" saltValue="G1GOezE/MvHH7GbKCw3+Wg==" spinCount="100000" sqref="AA126:AD128" name="Rango1_3_3_1"/>
  </protectedRanges>
  <autoFilter ref="A4:XBX133" xr:uid="{7A4F96C6-09EF-406A-97B3-9C30D553E39B}"/>
  <sortState xmlns:xlrd2="http://schemas.microsoft.com/office/spreadsheetml/2017/richdata2" ref="A4:Z127">
    <sortCondition ref="E3"/>
  </sortState>
  <dataConsolidate/>
  <mergeCells count="10">
    <mergeCell ref="AA2:AH2"/>
    <mergeCell ref="AA3:AD3"/>
    <mergeCell ref="AE3:AH3"/>
    <mergeCell ref="A3:J3"/>
    <mergeCell ref="K3:L3"/>
    <mergeCell ref="X3:Z3"/>
    <mergeCell ref="M3:T3"/>
    <mergeCell ref="N2:T2"/>
    <mergeCell ref="U3:W3"/>
    <mergeCell ref="U2:W2"/>
  </mergeCells>
  <phoneticPr fontId="11" type="noConversion"/>
  <conditionalFormatting sqref="AA29:AD37 AA110:AH129 AA105:AD109 AA38:AH104 AA5:AH28">
    <cfRule type="cellIs" dxfId="33" priority="5" operator="equal">
      <formula>""</formula>
    </cfRule>
  </conditionalFormatting>
  <conditionalFormatting sqref="AA130:AH131">
    <cfRule type="cellIs" dxfId="32" priority="4" operator="equal">
      <formula>""</formula>
    </cfRule>
  </conditionalFormatting>
  <conditionalFormatting sqref="AE29:AH37">
    <cfRule type="cellIs" dxfId="31" priority="3" operator="equal">
      <formula>""</formula>
    </cfRule>
  </conditionalFormatting>
  <conditionalFormatting sqref="AE105:AH109">
    <cfRule type="cellIs" dxfId="30" priority="2" operator="equal">
      <formula>""</formula>
    </cfRule>
  </conditionalFormatting>
  <conditionalFormatting sqref="AA132:AH133">
    <cfRule type="cellIs" dxfId="29" priority="1" operator="equal">
      <formula>""</formula>
    </cfRule>
  </conditionalFormatting>
  <dataValidations xWindow="743" yWindow="525" count="8">
    <dataValidation type="whole" allowBlank="1" showInputMessage="1" showErrorMessage="1" sqref="Q19:Q24 Q5 Q89:Q108 Q52:Q85 Q9:Q17 Q130:Q133 Q112:Q125 Q28:Q33" xr:uid="{00000000-0002-0000-0300-000000000000}">
      <formula1>1</formula1>
      <formula2>1000</formula2>
    </dataValidation>
    <dataValidation type="date" allowBlank="1" showInputMessage="1" showErrorMessage="1" errorTitle="No pertenece a la vigencia 2020" error="No pertenece a la vigencia 2020" sqref="S86:S88 V89:V106 V129:V131 V112:V125 V5:V85" xr:uid="{00000000-0002-0000-0300-000001000000}">
      <formula1>43831</formula1>
      <formula2>44185</formula2>
    </dataValidation>
    <dataValidation allowBlank="1" showInputMessage="1" showErrorMessage="1" errorTitle="No pertenece a la vigencia 2020" error="No pertenece a la vigencia 2020" sqref="U86:U88 W79:W81 W130:W131 W5:W74" xr:uid="{00000000-0002-0000-0300-000002000000}"/>
    <dataValidation type="date" allowBlank="1" showInputMessage="1" showErrorMessage="1" sqref="V107:V108 V111" xr:uid="{00000000-0002-0000-0300-000003000000}">
      <formula1>43831</formula1>
      <formula2>44185</formula2>
    </dataValidation>
    <dataValidation type="decimal" allowBlank="1" showInputMessage="1" showErrorMessage="1" sqref="Z98:Z104 Y6:Y9 Y40 Y105 Y11:Y29 Y54:Y58 Y5:Z5 Y130:Y131 Y71:Y103 Z18:Z21 X10:Z10 Z74 Z86 Y126:Y128 Y110" xr:uid="{00000000-0002-0000-0300-000004000000}">
      <formula1>0</formula1>
      <formula2>1000000000</formula2>
    </dataValidation>
    <dataValidation type="list" allowBlank="1" showInputMessage="1" showErrorMessage="1" sqref="N116:O123 N112 N49:O49 K114:K122 N113:O113" xr:uid="{00000000-0002-0000-0300-000006000000}">
      <formula1>#REF!</formula1>
    </dataValidation>
    <dataValidation type="date" allowBlank="1" showInputMessage="1" showErrorMessage="1" errorTitle="No pertenece a la vigencia 2020" error="No pertenece a la vigencia 2020" sqref="W129" xr:uid="{00000000-0002-0000-0300-000007000000}">
      <formula1>43831</formula1>
      <formula2>44196</formula2>
    </dataValidation>
    <dataValidation type="list" allowBlank="1" showInputMessage="1" showErrorMessage="1" sqref="B5:B1048576 E5:E133" xr:uid="{00000000-0002-0000-0300-000008000000}">
      <formula1>INDIRECT(A5)</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xWindow="743" yWindow="525" count="11">
        <x14:dataValidation type="list" allowBlank="1" showInputMessage="1" showErrorMessage="1" xr:uid="{00000000-0002-0000-0300-00000A000000}">
          <x14:formula1>
            <xm:f>'Listas desplegables'!$F$14:$F$33</xm:f>
          </x14:formula1>
          <xm:sqref>G123:G133 G24:G115 G5:G22</xm:sqref>
        </x14:dataValidation>
        <x14:dataValidation type="list" allowBlank="1" showInputMessage="1" showErrorMessage="1" xr:uid="{00000000-0002-0000-0300-00000B000000}">
          <x14:formula1>
            <xm:f>'Listas desplegables'!$I$14:$I$25</xm:f>
          </x14:formula1>
          <xm:sqref>K77:L77 K80:K81 H24:H133 H5:H22</xm:sqref>
        </x14:dataValidation>
        <x14:dataValidation type="list" allowBlank="1" showInputMessage="1" showErrorMessage="1" xr:uid="{00000000-0002-0000-0300-00000C000000}">
          <x14:formula1>
            <xm:f>'Listas desplegables'!$G$14:$G$20</xm:f>
          </x14:formula1>
          <xm:sqref>K78:K79 L39:L51 L57:L62 L97 L80:L81 K123:K124 L64:L73 K125:L128 L10:L15 L18:L37 L53:L55 K24:K76 K82:K113 L104:L122 L6:L8 K129:K133 K5:K22</xm:sqref>
        </x14:dataValidation>
        <x14:dataValidation type="list" allowBlank="1" showInputMessage="1" showErrorMessage="1" xr:uid="{00000000-0002-0000-0300-00000D000000}">
          <x14:formula1>
            <xm:f>'Listas desplegables'!#REF!</xm:f>
          </x14:formula1>
          <xm:sqref>N114:O115 N5:O5 N94:O111 N125:O125 N129:O129 O112 N10:O48 N51:O81</xm:sqref>
        </x14:dataValidation>
        <x14:dataValidation type="list" allowBlank="1" showInputMessage="1" showErrorMessage="1" xr:uid="{00000000-0002-0000-0300-00000E000000}">
          <x14:formula1>
            <xm:f>'C:\C:\Users\cristianvelandia\Library\Containers\com.microsoft.Excel\Data\Documents\C:\Users\cristian.velandia\Downloads\[PLAN DE ACCION 2020  A ENERO 22 (1).xlsx]Listas desplegables'!#REF!</xm:f>
          </x14:formula1>
          <xm:sqref>A23:A24 O89:O91 O93 N89:N93 N50:O50 I6:I9 N6:O9 N130:O133</xm:sqref>
        </x14:dataValidation>
        <x14:dataValidation type="list" allowBlank="1" showInputMessage="1" showErrorMessage="1" xr:uid="{00000000-0002-0000-0300-00000F000000}">
          <x14:formula1>
            <xm:f>'Listas desplegables'!$B$26:$B$28</xm:f>
          </x14:formula1>
          <xm:sqref>I5 I10:I115 I123:I133</xm:sqref>
        </x14:dataValidation>
        <x14:dataValidation type="list" allowBlank="1" showInputMessage="1" showErrorMessage="1" xr:uid="{00000000-0002-0000-0300-000010000000}">
          <x14:formula1>
            <xm:f>'[PAAC 2020.xlsx]Listas desplegables'!#REF!</xm:f>
          </x14:formula1>
          <xm:sqref>N124:O124</xm:sqref>
        </x14:dataValidation>
        <x14:dataValidation type="list" allowBlank="1" showInputMessage="1" showErrorMessage="1" xr:uid="{00000000-0002-0000-0300-000011000000}">
          <x14:formula1>
            <xm:f>'Listas desplegables'!$B$2:$B$9</xm:f>
          </x14:formula1>
          <xm:sqref>A5:A22 A25:A133</xm:sqref>
        </x14:dataValidation>
        <x14:dataValidation type="list" allowBlank="1" showInputMessage="1" showErrorMessage="1" xr:uid="{00000000-0002-0000-0300-000012000000}">
          <x14:formula1>
            <xm:f>'Listas desplegables'!$E$14:$E$32</xm:f>
          </x14:formula1>
          <xm:sqref>F5:F133</xm:sqref>
        </x14:dataValidation>
        <x14:dataValidation type="list" allowBlank="1" showInputMessage="1" showErrorMessage="1" xr:uid="{00000000-0002-0000-0300-000013000000}">
          <x14:formula1>
            <xm:f>'Listas desplegables'!$C$14:$C$17</xm:f>
          </x14:formula1>
          <xm:sqref>D5:D133</xm:sqref>
        </x14:dataValidation>
        <x14:dataValidation type="list" allowBlank="1" showInputMessage="1" showErrorMessage="1" xr:uid="{00000000-0002-0000-0300-000014000000}">
          <x14:formula1>
            <xm:f>'Listas desplegables'!$A$34:$A$38</xm:f>
          </x14:formula1>
          <xm:sqref>C5:C133</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49936-255D-426F-9858-1FBFE0D694D3}">
  <sheetPr codeName="Hoja61">
    <tabColor rgb="FF7030A0"/>
  </sheetPr>
  <dimension ref="A1:B15"/>
  <sheetViews>
    <sheetView showGridLines="0" zoomScale="80" zoomScaleNormal="80" workbookViewId="0">
      <selection activeCell="K15" sqref="K15"/>
    </sheetView>
  </sheetViews>
  <sheetFormatPr baseColWidth="10" defaultColWidth="11.7109375" defaultRowHeight="15.75" x14ac:dyDescent="0.25"/>
  <cols>
    <col min="1" max="1" width="24.85546875" style="137" customWidth="1"/>
    <col min="2" max="2" width="11.7109375" style="137"/>
    <col min="3" max="4" width="5.140625" style="137" customWidth="1"/>
    <col min="5" max="16384" width="11.7109375" style="137"/>
  </cols>
  <sheetData>
    <row r="1" spans="1:2" x14ac:dyDescent="0.25">
      <c r="A1" s="137" t="s">
        <v>1064</v>
      </c>
    </row>
    <row r="2" spans="1:2" x14ac:dyDescent="0.25">
      <c r="A2" s="137" t="s">
        <v>1065</v>
      </c>
      <c r="B2" s="138">
        <v>1</v>
      </c>
    </row>
    <row r="7" spans="1:2" x14ac:dyDescent="0.25">
      <c r="A7" s="137" t="s">
        <v>1066</v>
      </c>
    </row>
    <row r="8" spans="1:2" x14ac:dyDescent="0.25">
      <c r="A8" s="107" t="s">
        <v>1067</v>
      </c>
      <c r="B8" s="107"/>
    </row>
    <row r="9" spans="1:2" x14ac:dyDescent="0.25">
      <c r="A9" s="108" t="s">
        <v>1068</v>
      </c>
      <c r="B9" s="109">
        <f>1-B10</f>
        <v>0</v>
      </c>
    </row>
    <row r="10" spans="1:2" x14ac:dyDescent="0.25">
      <c r="A10" s="108" t="s">
        <v>1069</v>
      </c>
      <c r="B10" s="109">
        <f>B2</f>
        <v>1</v>
      </c>
    </row>
    <row r="12" spans="1:2" x14ac:dyDescent="0.25">
      <c r="A12" s="107" t="s">
        <v>1070</v>
      </c>
      <c r="B12" s="107"/>
    </row>
    <row r="13" spans="1:2" x14ac:dyDescent="0.25">
      <c r="A13" s="139" t="s">
        <v>1060</v>
      </c>
      <c r="B13" s="139" t="s">
        <v>1061</v>
      </c>
    </row>
    <row r="14" spans="1:2" x14ac:dyDescent="0.25">
      <c r="A14" s="108">
        <v>0</v>
      </c>
      <c r="B14" s="108">
        <v>1</v>
      </c>
    </row>
    <row r="15" spans="1:2" x14ac:dyDescent="0.25">
      <c r="A15" s="108">
        <v>2.45029690981724E-16</v>
      </c>
      <c r="B15" s="108">
        <v>1</v>
      </c>
    </row>
  </sheetData>
  <dataValidations count="1">
    <dataValidation type="decimal" allowBlank="1" showInputMessage="1" showErrorMessage="1" sqref="B2" xr:uid="{1DEF97A3-84C1-4DFA-A01C-4E3656FAD57D}">
      <formula1>0</formula1>
      <formula2>1</formula2>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D6150-0F59-4C80-8BA7-7AFFBCA6D07A}">
  <sheetPr codeName="Hoja13">
    <tabColor rgb="FF7030A0"/>
  </sheetPr>
  <dimension ref="A1:B15"/>
  <sheetViews>
    <sheetView showGridLines="0" zoomScale="80" zoomScaleNormal="80" workbookViewId="0">
      <selection activeCell="A15" sqref="A15:B15"/>
    </sheetView>
  </sheetViews>
  <sheetFormatPr baseColWidth="10" defaultColWidth="11.7109375" defaultRowHeight="15.75" x14ac:dyDescent="0.25"/>
  <cols>
    <col min="1" max="1" width="24.85546875" style="137" customWidth="1"/>
    <col min="2" max="2" width="11.7109375" style="137"/>
    <col min="3" max="4" width="5.140625" style="137" customWidth="1"/>
    <col min="5" max="16384" width="11.7109375" style="137"/>
  </cols>
  <sheetData>
    <row r="1" spans="1:2" x14ac:dyDescent="0.25">
      <c r="A1" s="137" t="s">
        <v>1064</v>
      </c>
    </row>
    <row r="2" spans="1:2" x14ac:dyDescent="0.25">
      <c r="A2" s="137" t="s">
        <v>1065</v>
      </c>
      <c r="B2" s="138">
        <v>0.79</v>
      </c>
    </row>
    <row r="7" spans="1:2" x14ac:dyDescent="0.25">
      <c r="A7" s="137" t="s">
        <v>1066</v>
      </c>
    </row>
    <row r="8" spans="1:2" x14ac:dyDescent="0.25">
      <c r="A8" s="107" t="s">
        <v>1067</v>
      </c>
      <c r="B8" s="107"/>
    </row>
    <row r="9" spans="1:2" x14ac:dyDescent="0.25">
      <c r="A9" s="108" t="s">
        <v>1068</v>
      </c>
      <c r="B9" s="109">
        <f>1-B10</f>
        <v>0.20999999999999996</v>
      </c>
    </row>
    <row r="10" spans="1:2" x14ac:dyDescent="0.25">
      <c r="A10" s="108" t="s">
        <v>1069</v>
      </c>
      <c r="B10" s="109">
        <f>B2</f>
        <v>0.79</v>
      </c>
    </row>
    <row r="12" spans="1:2" x14ac:dyDescent="0.25">
      <c r="A12" s="107" t="s">
        <v>1070</v>
      </c>
      <c r="B12" s="107"/>
    </row>
    <row r="13" spans="1:2" x14ac:dyDescent="0.25">
      <c r="A13" s="139" t="s">
        <v>1060</v>
      </c>
      <c r="B13" s="139" t="s">
        <v>1061</v>
      </c>
    </row>
    <row r="14" spans="1:2" x14ac:dyDescent="0.25">
      <c r="A14" s="108">
        <v>0</v>
      </c>
      <c r="B14" s="108">
        <v>1</v>
      </c>
    </row>
    <row r="15" spans="1:2" x14ac:dyDescent="0.25">
      <c r="A15" s="108">
        <v>0.97251410260554705</v>
      </c>
      <c r="B15" s="108">
        <v>0.23284398260064118</v>
      </c>
    </row>
  </sheetData>
  <dataValidations count="1">
    <dataValidation type="decimal" allowBlank="1" showInputMessage="1" showErrorMessage="1" sqref="B2" xr:uid="{119E8AB0-5685-434F-A6EA-76B4A051DE6C}">
      <formula1>0</formula1>
      <formula2>1</formula2>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18FC6A-40FF-4EB4-A9D7-A23D2C82E81B}">
  <sheetPr codeName="Hoja62">
    <tabColor rgb="FF7030A0"/>
  </sheetPr>
  <dimension ref="A1:B15"/>
  <sheetViews>
    <sheetView showGridLines="0" zoomScale="80" zoomScaleNormal="80" workbookViewId="0">
      <selection activeCell="B3" sqref="B3"/>
    </sheetView>
  </sheetViews>
  <sheetFormatPr baseColWidth="10" defaultColWidth="11.7109375" defaultRowHeight="15.75" x14ac:dyDescent="0.25"/>
  <cols>
    <col min="1" max="1" width="24.85546875" style="137" customWidth="1"/>
    <col min="2" max="2" width="11.7109375" style="137"/>
    <col min="3" max="4" width="5.140625" style="137" customWidth="1"/>
    <col min="5" max="16384" width="11.7109375" style="137"/>
  </cols>
  <sheetData>
    <row r="1" spans="1:2" x14ac:dyDescent="0.25">
      <c r="A1" s="137" t="s">
        <v>1064</v>
      </c>
    </row>
    <row r="2" spans="1:2" x14ac:dyDescent="0.25">
      <c r="A2" s="137" t="s">
        <v>1065</v>
      </c>
      <c r="B2" s="138">
        <v>1</v>
      </c>
    </row>
    <row r="7" spans="1:2" x14ac:dyDescent="0.25">
      <c r="A7" s="137" t="s">
        <v>1066</v>
      </c>
    </row>
    <row r="8" spans="1:2" x14ac:dyDescent="0.25">
      <c r="A8" s="107" t="s">
        <v>1067</v>
      </c>
      <c r="B8" s="107"/>
    </row>
    <row r="9" spans="1:2" x14ac:dyDescent="0.25">
      <c r="A9" s="108" t="s">
        <v>1068</v>
      </c>
      <c r="B9" s="109">
        <f>1-B10</f>
        <v>0</v>
      </c>
    </row>
    <row r="10" spans="1:2" x14ac:dyDescent="0.25">
      <c r="A10" s="108" t="s">
        <v>1069</v>
      </c>
      <c r="B10" s="109">
        <f>B2</f>
        <v>1</v>
      </c>
    </row>
    <row r="12" spans="1:2" x14ac:dyDescent="0.25">
      <c r="A12" s="107" t="s">
        <v>1070</v>
      </c>
      <c r="B12" s="107"/>
    </row>
    <row r="13" spans="1:2" x14ac:dyDescent="0.25">
      <c r="A13" s="139" t="s">
        <v>1060</v>
      </c>
      <c r="B13" s="139" t="s">
        <v>1061</v>
      </c>
    </row>
    <row r="14" spans="1:2" x14ac:dyDescent="0.25">
      <c r="A14" s="108">
        <v>0</v>
      </c>
      <c r="B14" s="108">
        <v>1</v>
      </c>
    </row>
    <row r="15" spans="1:2" x14ac:dyDescent="0.25">
      <c r="A15" s="108">
        <v>2.45029690981724E-16</v>
      </c>
      <c r="B15" s="108">
        <v>1</v>
      </c>
    </row>
  </sheetData>
  <dataValidations count="1">
    <dataValidation type="decimal" allowBlank="1" showInputMessage="1" showErrorMessage="1" sqref="B2" xr:uid="{46F640C1-B1A5-43B4-A469-52962E37AAD0}">
      <formula1>0</formula1>
      <formula2>1</formula2>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6CC648-BB79-4663-85CF-C9E974EC3FBC}">
  <sheetPr codeName="Hoja14">
    <tabColor rgb="FF00B0F0"/>
  </sheetPr>
  <dimension ref="A1:B15"/>
  <sheetViews>
    <sheetView showGridLines="0" zoomScaleNormal="100" workbookViewId="0">
      <selection activeCell="O12" sqref="O12"/>
    </sheetView>
  </sheetViews>
  <sheetFormatPr baseColWidth="10" defaultColWidth="11.7109375" defaultRowHeight="15.75" x14ac:dyDescent="0.25"/>
  <cols>
    <col min="1" max="1" width="24.85546875" style="137" customWidth="1"/>
    <col min="2" max="2" width="11.7109375" style="137"/>
    <col min="3" max="4" width="5.140625" style="137" customWidth="1"/>
    <col min="5" max="16384" width="11.7109375" style="137"/>
  </cols>
  <sheetData>
    <row r="1" spans="1:2" x14ac:dyDescent="0.25">
      <c r="A1" s="137" t="s">
        <v>1064</v>
      </c>
    </row>
    <row r="2" spans="1:2" x14ac:dyDescent="0.25">
      <c r="A2" s="137" t="s">
        <v>1065</v>
      </c>
      <c r="B2" s="138">
        <v>0.64</v>
      </c>
    </row>
    <row r="7" spans="1:2" x14ac:dyDescent="0.25">
      <c r="A7" s="137" t="s">
        <v>1066</v>
      </c>
    </row>
    <row r="8" spans="1:2" x14ac:dyDescent="0.25">
      <c r="A8" s="107" t="s">
        <v>1067</v>
      </c>
      <c r="B8" s="107"/>
    </row>
    <row r="9" spans="1:2" x14ac:dyDescent="0.25">
      <c r="A9" s="108" t="s">
        <v>1068</v>
      </c>
      <c r="B9" s="109">
        <f>1-B10</f>
        <v>0.36</v>
      </c>
    </row>
    <row r="10" spans="1:2" x14ac:dyDescent="0.25">
      <c r="A10" s="108" t="s">
        <v>1069</v>
      </c>
      <c r="B10" s="109">
        <f>B2</f>
        <v>0.64</v>
      </c>
    </row>
    <row r="12" spans="1:2" x14ac:dyDescent="0.25">
      <c r="A12" s="107" t="s">
        <v>1070</v>
      </c>
      <c r="B12" s="107"/>
    </row>
    <row r="13" spans="1:2" x14ac:dyDescent="0.25">
      <c r="A13" s="139" t="s">
        <v>1060</v>
      </c>
      <c r="B13" s="139" t="s">
        <v>1061</v>
      </c>
    </row>
    <row r="14" spans="1:2" x14ac:dyDescent="0.25">
      <c r="A14" s="108">
        <v>0</v>
      </c>
      <c r="B14" s="108">
        <v>1</v>
      </c>
    </row>
    <row r="15" spans="1:2" x14ac:dyDescent="0.25">
      <c r="A15" s="108">
        <v>0.78256537968971218</v>
      </c>
      <c r="B15" s="108">
        <v>-0.62256841110925021</v>
      </c>
    </row>
  </sheetData>
  <dataValidations count="1">
    <dataValidation type="decimal" allowBlank="1" showInputMessage="1" showErrorMessage="1" sqref="B2" xr:uid="{150A6870-B8D5-48D4-B23F-8535F531E3FD}">
      <formula1>0</formula1>
      <formula2>1</formula2>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F309D8-F3BE-4869-A970-8BCC4028233F}">
  <sheetPr codeName="Hoja63">
    <tabColor rgb="FF00B0F0"/>
  </sheetPr>
  <dimension ref="A1:B15"/>
  <sheetViews>
    <sheetView showGridLines="0" zoomScaleNormal="100" workbookViewId="0">
      <selection activeCell="L12" sqref="L12"/>
    </sheetView>
  </sheetViews>
  <sheetFormatPr baseColWidth="10" defaultColWidth="11.7109375" defaultRowHeight="15.75" x14ac:dyDescent="0.25"/>
  <cols>
    <col min="1" max="1" width="24.85546875" style="137" customWidth="1"/>
    <col min="2" max="2" width="11.7109375" style="137"/>
    <col min="3" max="4" width="5.140625" style="137" customWidth="1"/>
    <col min="5" max="16384" width="11.7109375" style="137"/>
  </cols>
  <sheetData>
    <row r="1" spans="1:2" x14ac:dyDescent="0.25">
      <c r="A1" s="137" t="s">
        <v>1064</v>
      </c>
    </row>
    <row r="2" spans="1:2" x14ac:dyDescent="0.25">
      <c r="A2" s="137" t="s">
        <v>1065</v>
      </c>
      <c r="B2" s="138">
        <v>1</v>
      </c>
    </row>
    <row r="7" spans="1:2" x14ac:dyDescent="0.25">
      <c r="A7" s="137" t="s">
        <v>1066</v>
      </c>
    </row>
    <row r="8" spans="1:2" x14ac:dyDescent="0.25">
      <c r="A8" s="107" t="s">
        <v>1067</v>
      </c>
      <c r="B8" s="107"/>
    </row>
    <row r="9" spans="1:2" x14ac:dyDescent="0.25">
      <c r="A9" s="108" t="s">
        <v>1068</v>
      </c>
      <c r="B9" s="109">
        <f>1-B10</f>
        <v>0</v>
      </c>
    </row>
    <row r="10" spans="1:2" x14ac:dyDescent="0.25">
      <c r="A10" s="108" t="s">
        <v>1069</v>
      </c>
      <c r="B10" s="109">
        <f>B2</f>
        <v>1</v>
      </c>
    </row>
    <row r="12" spans="1:2" x14ac:dyDescent="0.25">
      <c r="A12" s="107" t="s">
        <v>1070</v>
      </c>
      <c r="B12" s="107"/>
    </row>
    <row r="13" spans="1:2" x14ac:dyDescent="0.25">
      <c r="A13" s="139" t="s">
        <v>1060</v>
      </c>
      <c r="B13" s="139" t="s">
        <v>1061</v>
      </c>
    </row>
    <row r="14" spans="1:2" x14ac:dyDescent="0.25">
      <c r="A14" s="108">
        <v>0</v>
      </c>
      <c r="B14" s="108">
        <v>1</v>
      </c>
    </row>
    <row r="15" spans="1:2" x14ac:dyDescent="0.25">
      <c r="A15" s="108">
        <v>2.45029690981724E-16</v>
      </c>
      <c r="B15" s="108">
        <v>1</v>
      </c>
    </row>
  </sheetData>
  <dataValidations count="1">
    <dataValidation type="decimal" allowBlank="1" showInputMessage="1" showErrorMessage="1" sqref="B2" xr:uid="{C94FF792-23B9-4B40-ABBA-89747E8B9741}">
      <formula1>0</formula1>
      <formula2>1</formula2>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1DC6AE-8DC8-4425-B7CB-D5FC6D3E8BF2}">
  <sheetPr codeName="Hoja15">
    <tabColor rgb="FF00B0F0"/>
  </sheetPr>
  <dimension ref="A1:B15"/>
  <sheetViews>
    <sheetView showGridLines="0" zoomScale="90" zoomScaleNormal="90" workbookViewId="0">
      <selection activeCell="K10" sqref="K10"/>
    </sheetView>
  </sheetViews>
  <sheetFormatPr baseColWidth="10" defaultColWidth="11.7109375" defaultRowHeight="15.75" x14ac:dyDescent="0.25"/>
  <cols>
    <col min="1" max="1" width="24.85546875" style="137" customWidth="1"/>
    <col min="2" max="2" width="11.7109375" style="137"/>
    <col min="3" max="4" width="5.140625" style="137" customWidth="1"/>
    <col min="5" max="16384" width="11.7109375" style="137"/>
  </cols>
  <sheetData>
    <row r="1" spans="1:2" x14ac:dyDescent="0.25">
      <c r="A1" s="137" t="s">
        <v>1064</v>
      </c>
    </row>
    <row r="2" spans="1:2" x14ac:dyDescent="0.25">
      <c r="A2" s="137" t="s">
        <v>1065</v>
      </c>
      <c r="B2" s="138">
        <v>0.18</v>
      </c>
    </row>
    <row r="7" spans="1:2" x14ac:dyDescent="0.25">
      <c r="A7" s="137" t="s">
        <v>1066</v>
      </c>
    </row>
    <row r="8" spans="1:2" x14ac:dyDescent="0.25">
      <c r="A8" s="107" t="s">
        <v>1067</v>
      </c>
      <c r="B8" s="107"/>
    </row>
    <row r="9" spans="1:2" x14ac:dyDescent="0.25">
      <c r="A9" s="108" t="s">
        <v>1068</v>
      </c>
      <c r="B9" s="109">
        <f>1-B10</f>
        <v>0.82000000000000006</v>
      </c>
    </row>
    <row r="10" spans="1:2" x14ac:dyDescent="0.25">
      <c r="A10" s="108" t="s">
        <v>1069</v>
      </c>
      <c r="B10" s="109">
        <f>B2</f>
        <v>0.18</v>
      </c>
    </row>
    <row r="12" spans="1:2" x14ac:dyDescent="0.25">
      <c r="A12" s="107" t="s">
        <v>1070</v>
      </c>
      <c r="B12" s="107"/>
    </row>
    <row r="13" spans="1:2" x14ac:dyDescent="0.25">
      <c r="A13" s="139" t="s">
        <v>1060</v>
      </c>
      <c r="B13" s="139" t="s">
        <v>1061</v>
      </c>
    </row>
    <row r="14" spans="1:2" x14ac:dyDescent="0.25">
      <c r="A14" s="108">
        <v>0</v>
      </c>
      <c r="B14" s="108">
        <v>1</v>
      </c>
    </row>
    <row r="15" spans="1:2" x14ac:dyDescent="0.25">
      <c r="A15" s="108">
        <v>-0.91662112753522096</v>
      </c>
      <c r="B15" s="108">
        <v>0.39975706192143756</v>
      </c>
    </row>
  </sheetData>
  <dataValidations count="1">
    <dataValidation type="decimal" allowBlank="1" showInputMessage="1" showErrorMessage="1" sqref="B2" xr:uid="{A514D7E5-32BF-40E2-ADDE-07BA1DF18649}">
      <formula1>0</formula1>
      <formula2>1</formula2>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F5633-4217-4EE8-A8E4-5177CC369ADF}">
  <sheetPr codeName="Hoja64">
    <tabColor rgb="FF00B0F0"/>
  </sheetPr>
  <dimension ref="A1:B15"/>
  <sheetViews>
    <sheetView showGridLines="0" zoomScale="90" zoomScaleNormal="90" workbookViewId="0">
      <selection activeCell="M9" sqref="M9"/>
    </sheetView>
  </sheetViews>
  <sheetFormatPr baseColWidth="10" defaultColWidth="11.7109375" defaultRowHeight="15.75" x14ac:dyDescent="0.25"/>
  <cols>
    <col min="1" max="1" width="24.85546875" style="137" customWidth="1"/>
    <col min="2" max="2" width="11.7109375" style="137"/>
    <col min="3" max="4" width="5.140625" style="137" customWidth="1"/>
    <col min="5" max="16384" width="11.7109375" style="137"/>
  </cols>
  <sheetData>
    <row r="1" spans="1:2" x14ac:dyDescent="0.25">
      <c r="A1" s="137" t="s">
        <v>1064</v>
      </c>
    </row>
    <row r="2" spans="1:2" x14ac:dyDescent="0.25">
      <c r="A2" s="137" t="s">
        <v>1065</v>
      </c>
      <c r="B2" s="138">
        <v>0.28000000000000003</v>
      </c>
    </row>
    <row r="7" spans="1:2" x14ac:dyDescent="0.25">
      <c r="A7" s="137" t="s">
        <v>1066</v>
      </c>
    </row>
    <row r="8" spans="1:2" x14ac:dyDescent="0.25">
      <c r="A8" s="107" t="s">
        <v>1067</v>
      </c>
      <c r="B8" s="107"/>
    </row>
    <row r="9" spans="1:2" x14ac:dyDescent="0.25">
      <c r="A9" s="108" t="s">
        <v>1068</v>
      </c>
      <c r="B9" s="109">
        <f>1-B10</f>
        <v>0.72</v>
      </c>
    </row>
    <row r="10" spans="1:2" x14ac:dyDescent="0.25">
      <c r="A10" s="108" t="s">
        <v>1069</v>
      </c>
      <c r="B10" s="109">
        <f>B2</f>
        <v>0.28000000000000003</v>
      </c>
    </row>
    <row r="12" spans="1:2" x14ac:dyDescent="0.25">
      <c r="A12" s="107" t="s">
        <v>1070</v>
      </c>
      <c r="B12" s="107"/>
    </row>
    <row r="13" spans="1:2" x14ac:dyDescent="0.25">
      <c r="A13" s="139" t="s">
        <v>1060</v>
      </c>
      <c r="B13" s="139" t="s">
        <v>1061</v>
      </c>
    </row>
    <row r="14" spans="1:2" x14ac:dyDescent="0.25">
      <c r="A14" s="108">
        <v>0</v>
      </c>
      <c r="B14" s="108">
        <v>1</v>
      </c>
    </row>
    <row r="15" spans="1:2" x14ac:dyDescent="0.25">
      <c r="A15" s="108">
        <v>-0.98078528040323043</v>
      </c>
      <c r="B15" s="108">
        <v>-0.19509032201612866</v>
      </c>
    </row>
  </sheetData>
  <dataValidations count="1">
    <dataValidation type="decimal" allowBlank="1" showInputMessage="1" showErrorMessage="1" sqref="B2" xr:uid="{66F1E77E-3AD0-4D40-AF4F-C0D863CFDB02}">
      <formula1>0</formula1>
      <formula2>1</formula2>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EDD59-2DA5-4194-BB3B-9358C1F2B10A}">
  <sheetPr codeName="Hoja16">
    <tabColor rgb="FF00B0F0"/>
  </sheetPr>
  <dimension ref="A1:B15"/>
  <sheetViews>
    <sheetView showGridLines="0" zoomScale="90" zoomScaleNormal="90" workbookViewId="0">
      <selection activeCell="M11" sqref="M11"/>
    </sheetView>
  </sheetViews>
  <sheetFormatPr baseColWidth="10" defaultColWidth="11.7109375" defaultRowHeight="15.75" x14ac:dyDescent="0.25"/>
  <cols>
    <col min="1" max="1" width="24.85546875" style="137" customWidth="1"/>
    <col min="2" max="2" width="11.7109375" style="137"/>
    <col min="3" max="4" width="5.140625" style="137" customWidth="1"/>
    <col min="5" max="16384" width="11.7109375" style="137"/>
  </cols>
  <sheetData>
    <row r="1" spans="1:2" x14ac:dyDescent="0.25">
      <c r="A1" s="137" t="s">
        <v>1064</v>
      </c>
    </row>
    <row r="2" spans="1:2" x14ac:dyDescent="0.25">
      <c r="A2" s="137" t="s">
        <v>1065</v>
      </c>
      <c r="B2" s="138">
        <v>0.3</v>
      </c>
    </row>
    <row r="7" spans="1:2" x14ac:dyDescent="0.25">
      <c r="A7" s="137" t="s">
        <v>1066</v>
      </c>
    </row>
    <row r="8" spans="1:2" x14ac:dyDescent="0.25">
      <c r="A8" s="107" t="s">
        <v>1067</v>
      </c>
      <c r="B8" s="107"/>
    </row>
    <row r="9" spans="1:2" x14ac:dyDescent="0.25">
      <c r="A9" s="108" t="s">
        <v>1068</v>
      </c>
      <c r="B9" s="109">
        <f>1-B10</f>
        <v>0.7</v>
      </c>
    </row>
    <row r="10" spans="1:2" x14ac:dyDescent="0.25">
      <c r="A10" s="108" t="s">
        <v>1069</v>
      </c>
      <c r="B10" s="109">
        <f>B2</f>
        <v>0.3</v>
      </c>
    </row>
    <row r="12" spans="1:2" x14ac:dyDescent="0.25">
      <c r="A12" s="107" t="s">
        <v>1070</v>
      </c>
      <c r="B12" s="107"/>
    </row>
    <row r="13" spans="1:2" x14ac:dyDescent="0.25">
      <c r="A13" s="139" t="s">
        <v>1060</v>
      </c>
      <c r="B13" s="139" t="s">
        <v>1061</v>
      </c>
    </row>
    <row r="14" spans="1:2" x14ac:dyDescent="0.25">
      <c r="A14" s="108">
        <v>0</v>
      </c>
      <c r="B14" s="108">
        <v>1</v>
      </c>
    </row>
    <row r="15" spans="1:2" x14ac:dyDescent="0.25">
      <c r="A15" s="108">
        <v>-0.94742596207339047</v>
      </c>
      <c r="B15" s="108">
        <v>-0.31997507151231436</v>
      </c>
    </row>
  </sheetData>
  <dataValidations count="1">
    <dataValidation type="decimal" allowBlank="1" showInputMessage="1" showErrorMessage="1" sqref="B2" xr:uid="{C4D8F49C-FE17-4445-B521-9F3810BE526B}">
      <formula1>0</formula1>
      <formula2>1</formula2>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0BA8B-41DB-4211-9C5E-89E3E39C469E}">
  <sheetPr codeName="Hoja65">
    <tabColor rgb="FF00B0F0"/>
  </sheetPr>
  <dimension ref="A1:B15"/>
  <sheetViews>
    <sheetView showGridLines="0" zoomScale="90" zoomScaleNormal="90" workbookViewId="0">
      <selection activeCell="M13" sqref="M13"/>
    </sheetView>
  </sheetViews>
  <sheetFormatPr baseColWidth="10" defaultColWidth="11.7109375" defaultRowHeight="15.75" x14ac:dyDescent="0.25"/>
  <cols>
    <col min="1" max="1" width="24.85546875" style="137" customWidth="1"/>
    <col min="2" max="2" width="11.7109375" style="137"/>
    <col min="3" max="4" width="5.140625" style="137" customWidth="1"/>
    <col min="5" max="16384" width="11.7109375" style="137"/>
  </cols>
  <sheetData>
    <row r="1" spans="1:2" x14ac:dyDescent="0.25">
      <c r="A1" s="137" t="s">
        <v>1064</v>
      </c>
    </row>
    <row r="2" spans="1:2" x14ac:dyDescent="0.25">
      <c r="A2" s="137" t="s">
        <v>1065</v>
      </c>
      <c r="B2" s="138">
        <v>0.6</v>
      </c>
    </row>
    <row r="7" spans="1:2" x14ac:dyDescent="0.25">
      <c r="A7" s="137" t="s">
        <v>1066</v>
      </c>
    </row>
    <row r="8" spans="1:2" x14ac:dyDescent="0.25">
      <c r="A8" s="107" t="s">
        <v>1067</v>
      </c>
      <c r="B8" s="107"/>
    </row>
    <row r="9" spans="1:2" x14ac:dyDescent="0.25">
      <c r="A9" s="108" t="s">
        <v>1068</v>
      </c>
      <c r="B9" s="109">
        <f>1-B10</f>
        <v>0.4</v>
      </c>
    </row>
    <row r="10" spans="1:2" x14ac:dyDescent="0.25">
      <c r="A10" s="108" t="s">
        <v>1069</v>
      </c>
      <c r="B10" s="109">
        <f>B2</f>
        <v>0.6</v>
      </c>
    </row>
    <row r="12" spans="1:2" x14ac:dyDescent="0.25">
      <c r="A12" s="107" t="s">
        <v>1070</v>
      </c>
      <c r="B12" s="107"/>
    </row>
    <row r="13" spans="1:2" x14ac:dyDescent="0.25">
      <c r="A13" s="139" t="s">
        <v>1060</v>
      </c>
      <c r="B13" s="139" t="s">
        <v>1061</v>
      </c>
    </row>
    <row r="14" spans="1:2" x14ac:dyDescent="0.25">
      <c r="A14" s="108">
        <v>0</v>
      </c>
      <c r="B14" s="108">
        <v>1</v>
      </c>
    </row>
    <row r="15" spans="1:2" x14ac:dyDescent="0.25">
      <c r="A15" s="108">
        <v>0.58778525229247303</v>
      </c>
      <c r="B15" s="108">
        <v>-0.80901699437494734</v>
      </c>
    </row>
  </sheetData>
  <dataValidations count="1">
    <dataValidation type="decimal" allowBlank="1" showInputMessage="1" showErrorMessage="1" sqref="B2" xr:uid="{27ADD264-EF58-43B8-808F-6CA00CCE9A3E}">
      <formula1>0</formula1>
      <formula2>1</formula2>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EFC9A-A83C-43E5-8133-D761FF9B6DEF}">
  <sheetPr codeName="Hoja17">
    <tabColor rgb="FF00B0F0"/>
  </sheetPr>
  <dimension ref="A1:G15"/>
  <sheetViews>
    <sheetView showGridLines="0" zoomScaleNormal="100" workbookViewId="0">
      <selection activeCell="L11" sqref="L11"/>
    </sheetView>
  </sheetViews>
  <sheetFormatPr baseColWidth="10" defaultColWidth="11.7109375" defaultRowHeight="15.75" x14ac:dyDescent="0.25"/>
  <cols>
    <col min="1" max="1" width="24.85546875" style="137" customWidth="1"/>
    <col min="2" max="2" width="11.7109375" style="137"/>
    <col min="3" max="4" width="5.140625" style="137" customWidth="1"/>
    <col min="5" max="16384" width="11.7109375" style="137"/>
  </cols>
  <sheetData>
    <row r="1" spans="1:7" x14ac:dyDescent="0.25">
      <c r="A1" s="137" t="s">
        <v>1064</v>
      </c>
      <c r="G1" s="206"/>
    </row>
    <row r="2" spans="1:7" x14ac:dyDescent="0.25">
      <c r="A2" s="137" t="s">
        <v>1065</v>
      </c>
      <c r="B2" s="138">
        <v>0.6</v>
      </c>
    </row>
    <row r="7" spans="1:7" x14ac:dyDescent="0.25">
      <c r="A7" s="137" t="s">
        <v>1066</v>
      </c>
    </row>
    <row r="8" spans="1:7" x14ac:dyDescent="0.25">
      <c r="A8" s="107" t="s">
        <v>1067</v>
      </c>
      <c r="B8" s="107"/>
    </row>
    <row r="9" spans="1:7" x14ac:dyDescent="0.25">
      <c r="A9" s="108" t="s">
        <v>1068</v>
      </c>
      <c r="B9" s="109">
        <f>1-B10</f>
        <v>0.4</v>
      </c>
    </row>
    <row r="10" spans="1:7" x14ac:dyDescent="0.25">
      <c r="A10" s="108" t="s">
        <v>1069</v>
      </c>
      <c r="B10" s="109">
        <f>B2</f>
        <v>0.6</v>
      </c>
    </row>
    <row r="12" spans="1:7" x14ac:dyDescent="0.25">
      <c r="A12" s="107" t="s">
        <v>1070</v>
      </c>
      <c r="B12" s="107"/>
    </row>
    <row r="13" spans="1:7" x14ac:dyDescent="0.25">
      <c r="A13" s="139" t="s">
        <v>1060</v>
      </c>
      <c r="B13" s="139" t="s">
        <v>1061</v>
      </c>
    </row>
    <row r="14" spans="1:7" x14ac:dyDescent="0.25">
      <c r="A14" s="108">
        <v>0</v>
      </c>
      <c r="B14" s="108">
        <v>1</v>
      </c>
    </row>
    <row r="15" spans="1:7" x14ac:dyDescent="0.25">
      <c r="A15" s="108">
        <v>0.57068041365436994</v>
      </c>
      <c r="B15" s="108">
        <v>-0.82117225079229084</v>
      </c>
    </row>
  </sheetData>
  <dataValidations count="1">
    <dataValidation type="decimal" allowBlank="1" showInputMessage="1" showErrorMessage="1" sqref="B2" xr:uid="{6F80E1B9-02C5-4935-85F2-0F96B6F705D1}">
      <formula1>0</formula1>
      <formula2>1</formula2>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5BEA6-9C00-4414-9B93-5CA758E68A7B}">
  <sheetPr codeName="Hoja1"/>
  <dimension ref="A1:L99"/>
  <sheetViews>
    <sheetView topLeftCell="A12" workbookViewId="0">
      <selection activeCell="K26" sqref="K26:L26"/>
    </sheetView>
  </sheetViews>
  <sheetFormatPr baseColWidth="10" defaultRowHeight="15" x14ac:dyDescent="0.25"/>
  <cols>
    <col min="1" max="1" width="36.5703125" bestFit="1" customWidth="1"/>
    <col min="2" max="2" width="15" style="202" customWidth="1"/>
    <col min="3" max="3" width="12" style="202" customWidth="1"/>
    <col min="4" max="4" width="12.28515625" bestFit="1" customWidth="1"/>
    <col min="6" max="7" width="11.85546875" bestFit="1" customWidth="1"/>
    <col min="11" max="12" width="12.7109375" bestFit="1" customWidth="1"/>
  </cols>
  <sheetData>
    <row r="1" spans="1:12" ht="15.75" x14ac:dyDescent="0.25">
      <c r="E1" s="102"/>
      <c r="F1" s="203" t="s">
        <v>1070</v>
      </c>
      <c r="G1" s="203"/>
    </row>
    <row r="2" spans="1:12" ht="15.75" x14ac:dyDescent="0.25">
      <c r="F2" s="204" t="s">
        <v>1060</v>
      </c>
      <c r="G2" s="204" t="s">
        <v>1061</v>
      </c>
      <c r="I2" s="331" t="s">
        <v>1183</v>
      </c>
      <c r="J2" s="331"/>
      <c r="K2" s="331"/>
      <c r="L2" s="331"/>
    </row>
    <row r="3" spans="1:12" ht="15.75" x14ac:dyDescent="0.25">
      <c r="A3" s="78" t="s">
        <v>1006</v>
      </c>
      <c r="B3" t="s">
        <v>1185</v>
      </c>
      <c r="C3" t="s">
        <v>1183</v>
      </c>
      <c r="D3" s="1" t="s">
        <v>1184</v>
      </c>
      <c r="E3" s="1" t="s">
        <v>1063</v>
      </c>
      <c r="F3" s="205">
        <v>0</v>
      </c>
      <c r="G3" s="205">
        <v>1</v>
      </c>
      <c r="I3" s="1" t="s">
        <v>1184</v>
      </c>
      <c r="J3" s="1" t="s">
        <v>1063</v>
      </c>
      <c r="K3" s="205">
        <v>0</v>
      </c>
      <c r="L3" s="205">
        <v>1</v>
      </c>
    </row>
    <row r="4" spans="1:12" s="211" customFormat="1" x14ac:dyDescent="0.25">
      <c r="A4" s="207" t="s">
        <v>406</v>
      </c>
      <c r="B4" s="208">
        <v>4.015770894491847E-3</v>
      </c>
      <c r="C4" s="208">
        <v>0.67934362934362946</v>
      </c>
      <c r="D4" s="209">
        <f>B4*100</f>
        <v>0.40157708944918469</v>
      </c>
      <c r="E4" s="209">
        <f>1-D4</f>
        <v>0.59842291055081531</v>
      </c>
      <c r="F4" s="210">
        <f>-SIN(D4*2*PI())</f>
        <v>-0.57973985915326998</v>
      </c>
      <c r="G4" s="210">
        <f>COS(E4*2*PI())</f>
        <v>-0.81480162966758163</v>
      </c>
      <c r="I4" s="209">
        <f>C4</f>
        <v>0.67934362934362946</v>
      </c>
      <c r="J4" s="209">
        <f>1-I4</f>
        <v>0.32065637065637054</v>
      </c>
      <c r="K4" s="210">
        <f>-SIN(I4*2*PI())</f>
        <v>0.90306340699773391</v>
      </c>
      <c r="L4" s="210">
        <f>COS(J4*2*PI())</f>
        <v>-0.42950725598253292</v>
      </c>
    </row>
    <row r="5" spans="1:12" x14ac:dyDescent="0.25">
      <c r="A5" s="201" t="s">
        <v>407</v>
      </c>
      <c r="B5" s="162">
        <v>3.1167979002624671E-3</v>
      </c>
      <c r="C5" s="162">
        <v>0.52083333333333326</v>
      </c>
      <c r="D5" s="103">
        <f t="shared" ref="D5:D27" si="0">B5*100</f>
        <v>0.31167979002624674</v>
      </c>
      <c r="E5" s="103">
        <f t="shared" ref="E5:E27" si="1">1-D5</f>
        <v>0.68832020997375332</v>
      </c>
      <c r="F5" s="1">
        <f t="shared" ref="F5:F27" si="2">-SIN(D5*2*PI())</f>
        <v>-0.92583942623362459</v>
      </c>
      <c r="G5" s="1">
        <f t="shared" ref="G5:G27" si="3">COS(E5*2*PI())</f>
        <v>-0.37791712958186074</v>
      </c>
      <c r="I5" s="103">
        <f t="shared" ref="I5:I27" si="4">C5</f>
        <v>0.52083333333333326</v>
      </c>
      <c r="J5" s="103">
        <f t="shared" ref="J5:J27" si="5">1-I5</f>
        <v>0.47916666666666674</v>
      </c>
      <c r="K5" s="1">
        <f t="shared" ref="K5:K10" si="6">-SIN(I5*2*PI())</f>
        <v>0.13052619222005088</v>
      </c>
      <c r="L5" s="1">
        <f t="shared" ref="L5:L10" si="7">COS(J5*2*PI())</f>
        <v>-0.99144486137381049</v>
      </c>
    </row>
    <row r="6" spans="1:12" x14ac:dyDescent="0.25">
      <c r="A6" s="201" t="s">
        <v>441</v>
      </c>
      <c r="B6" s="162">
        <v>5.1258298595028562E-3</v>
      </c>
      <c r="C6" s="162">
        <v>0.89166666666666661</v>
      </c>
      <c r="D6" s="103">
        <f t="shared" si="0"/>
        <v>0.51258298595028562</v>
      </c>
      <c r="E6" s="103">
        <f t="shared" si="1"/>
        <v>0.48741701404971438</v>
      </c>
      <c r="F6" s="1">
        <f t="shared" si="2"/>
        <v>7.8978893790471183E-2</v>
      </c>
      <c r="G6" s="1">
        <f t="shared" si="3"/>
        <v>-0.99687628838067632</v>
      </c>
      <c r="I6" s="103">
        <f t="shared" si="4"/>
        <v>0.89166666666666661</v>
      </c>
      <c r="J6" s="103">
        <f t="shared" si="5"/>
        <v>0.10833333333333339</v>
      </c>
      <c r="K6" s="1">
        <f t="shared" si="6"/>
        <v>0.62932039104983784</v>
      </c>
      <c r="L6" s="1">
        <f t="shared" si="7"/>
        <v>0.77714596145697068</v>
      </c>
    </row>
    <row r="7" spans="1:12" x14ac:dyDescent="0.25">
      <c r="A7" s="201" t="s">
        <v>538</v>
      </c>
      <c r="B7" s="162">
        <v>3.2970878640169979E-3</v>
      </c>
      <c r="C7" s="162">
        <v>0.56571428571428573</v>
      </c>
      <c r="D7" s="103">
        <f t="shared" si="0"/>
        <v>0.32970878640169982</v>
      </c>
      <c r="E7" s="103">
        <f t="shared" si="1"/>
        <v>0.67029121359830013</v>
      </c>
      <c r="F7" s="1">
        <f t="shared" si="2"/>
        <v>-0.87718670092760898</v>
      </c>
      <c r="G7" s="1">
        <f t="shared" si="3"/>
        <v>-0.4801494472721361</v>
      </c>
      <c r="I7" s="103">
        <f t="shared" si="4"/>
        <v>0.56571428571428573</v>
      </c>
      <c r="J7" s="103">
        <f t="shared" si="5"/>
        <v>0.43428571428571427</v>
      </c>
      <c r="K7" s="1">
        <f t="shared" si="6"/>
        <v>0.40126275025647429</v>
      </c>
      <c r="L7" s="1">
        <f t="shared" si="7"/>
        <v>-0.91596299338816645</v>
      </c>
    </row>
    <row r="8" spans="1:12" s="211" customFormat="1" x14ac:dyDescent="0.25">
      <c r="A8" s="207" t="s">
        <v>153</v>
      </c>
      <c r="B8" s="208">
        <v>6.5616797900262466E-3</v>
      </c>
      <c r="C8" s="208">
        <v>1</v>
      </c>
      <c r="D8" s="209">
        <f t="shared" si="0"/>
        <v>0.65616797900262469</v>
      </c>
      <c r="E8" s="209">
        <f t="shared" si="1"/>
        <v>0.34383202099737531</v>
      </c>
      <c r="F8" s="210">
        <f t="shared" si="2"/>
        <v>0.83118318704462379</v>
      </c>
      <c r="G8" s="210">
        <f t="shared" si="3"/>
        <v>-0.55599865968754036</v>
      </c>
      <c r="I8" s="209">
        <f t="shared" si="4"/>
        <v>1</v>
      </c>
      <c r="J8" s="209">
        <f t="shared" si="5"/>
        <v>0</v>
      </c>
      <c r="K8" s="210">
        <f t="shared" si="6"/>
        <v>2.45029690981724E-16</v>
      </c>
      <c r="L8" s="210">
        <f t="shared" si="7"/>
        <v>1</v>
      </c>
    </row>
    <row r="9" spans="1:12" x14ac:dyDescent="0.25">
      <c r="A9" s="201" t="s">
        <v>398</v>
      </c>
      <c r="B9" s="162">
        <v>5.2493438320209973E-3</v>
      </c>
      <c r="C9" s="162">
        <v>1</v>
      </c>
      <c r="D9" s="103">
        <f t="shared" si="0"/>
        <v>0.52493438320209973</v>
      </c>
      <c r="E9" s="103">
        <f t="shared" si="1"/>
        <v>0.47506561679790027</v>
      </c>
      <c r="F9" s="1">
        <f t="shared" si="2"/>
        <v>0.15602724513790037</v>
      </c>
      <c r="G9" s="1">
        <f t="shared" si="3"/>
        <v>-0.98775275184363698</v>
      </c>
      <c r="I9" s="103">
        <f t="shared" si="4"/>
        <v>1</v>
      </c>
      <c r="J9" s="103">
        <f t="shared" si="5"/>
        <v>0</v>
      </c>
      <c r="K9" s="1">
        <f t="shared" si="6"/>
        <v>2.45029690981724E-16</v>
      </c>
      <c r="L9" s="1">
        <f t="shared" si="7"/>
        <v>1</v>
      </c>
    </row>
    <row r="10" spans="1:12" x14ac:dyDescent="0.25">
      <c r="A10" s="201" t="s">
        <v>791</v>
      </c>
      <c r="B10" s="162">
        <v>7.874015748031496E-3</v>
      </c>
      <c r="C10" s="162">
        <v>1</v>
      </c>
      <c r="D10" s="103">
        <f t="shared" si="0"/>
        <v>0.78740157480314954</v>
      </c>
      <c r="E10" s="103">
        <f t="shared" si="1"/>
        <v>0.21259842519685046</v>
      </c>
      <c r="F10" s="1">
        <f t="shared" si="2"/>
        <v>0.97251410260554705</v>
      </c>
      <c r="G10" s="1">
        <f t="shared" si="3"/>
        <v>0.23284398260064118</v>
      </c>
      <c r="I10" s="103">
        <f t="shared" si="4"/>
        <v>1</v>
      </c>
      <c r="J10" s="103">
        <f t="shared" si="5"/>
        <v>0</v>
      </c>
      <c r="K10" s="1">
        <f t="shared" si="6"/>
        <v>2.45029690981724E-16</v>
      </c>
      <c r="L10" s="1">
        <f t="shared" si="7"/>
        <v>1</v>
      </c>
    </row>
    <row r="11" spans="1:12" s="211" customFormat="1" x14ac:dyDescent="0.25">
      <c r="A11" s="207" t="s">
        <v>68</v>
      </c>
      <c r="B11" s="208">
        <v>4.3346617232314045E-3</v>
      </c>
      <c r="C11" s="208">
        <v>0.80792719992837647</v>
      </c>
      <c r="D11" s="209">
        <f t="shared" si="0"/>
        <v>0.43346617232314044</v>
      </c>
      <c r="E11" s="209">
        <f t="shared" si="1"/>
        <v>0.56653382767685956</v>
      </c>
      <c r="F11" s="210">
        <f>-SIN(D11*2*PI())</f>
        <v>-0.40597400895578817</v>
      </c>
      <c r="G11" s="210">
        <f>COS(E11*2*PI())</f>
        <v>-0.91388462294338113</v>
      </c>
      <c r="I11" s="209">
        <f t="shared" si="4"/>
        <v>0.80792719992837647</v>
      </c>
      <c r="J11" s="209">
        <f t="shared" si="5"/>
        <v>0.19207280007162353</v>
      </c>
      <c r="K11" s="210">
        <f>-SIN(I11*2*PI())</f>
        <v>0.93449187332347394</v>
      </c>
      <c r="L11" s="210">
        <f>COS(J11*2*PI())</f>
        <v>0.35598446411660223</v>
      </c>
    </row>
    <row r="12" spans="1:12" x14ac:dyDescent="0.25">
      <c r="A12" s="201" t="s">
        <v>69</v>
      </c>
      <c r="B12" s="162">
        <v>6.4304461942257217E-3</v>
      </c>
      <c r="C12" s="162">
        <v>1.0333333333333334</v>
      </c>
      <c r="D12" s="103">
        <f t="shared" si="0"/>
        <v>0.64304461942257218</v>
      </c>
      <c r="E12" s="103">
        <f t="shared" si="1"/>
        <v>0.35695538057742782</v>
      </c>
      <c r="F12" s="1">
        <f t="shared" si="2"/>
        <v>0.78256537968971218</v>
      </c>
      <c r="G12" s="1">
        <f t="shared" si="3"/>
        <v>-0.62256841110925021</v>
      </c>
      <c r="I12" s="103">
        <f t="shared" si="4"/>
        <v>1.0333333333333334</v>
      </c>
      <c r="J12" s="103">
        <f t="shared" si="5"/>
        <v>-3.3333333333333437E-2</v>
      </c>
      <c r="K12" s="1">
        <f t="shared" ref="K12:K27" si="8">-SIN(I12*2*PI())</f>
        <v>-0.20791169081775937</v>
      </c>
      <c r="L12" s="1">
        <f t="shared" ref="L12:L27" si="9">COS(J12*2*PI())</f>
        <v>0.97814760073380547</v>
      </c>
    </row>
    <row r="13" spans="1:12" x14ac:dyDescent="0.25">
      <c r="A13" s="201" t="s">
        <v>178</v>
      </c>
      <c r="B13" s="162">
        <v>1.8454724409448819E-3</v>
      </c>
      <c r="C13" s="162">
        <v>0.28125</v>
      </c>
      <c r="D13" s="103">
        <f t="shared" si="0"/>
        <v>0.18454724409448819</v>
      </c>
      <c r="E13" s="103">
        <f t="shared" si="1"/>
        <v>0.81545275590551181</v>
      </c>
      <c r="F13" s="1">
        <f t="shared" si="2"/>
        <v>-0.91662112753522096</v>
      </c>
      <c r="G13" s="1">
        <f t="shared" si="3"/>
        <v>0.39975706192143756</v>
      </c>
      <c r="I13" s="103">
        <f t="shared" si="4"/>
        <v>0.28125</v>
      </c>
      <c r="J13" s="103">
        <f t="shared" si="5"/>
        <v>0.71875</v>
      </c>
      <c r="K13" s="1">
        <f t="shared" si="8"/>
        <v>-0.98078528040323043</v>
      </c>
      <c r="L13" s="1">
        <f t="shared" si="9"/>
        <v>-0.19509032201612866</v>
      </c>
    </row>
    <row r="14" spans="1:12" x14ac:dyDescent="0.25">
      <c r="A14" s="201" t="s">
        <v>220</v>
      </c>
      <c r="B14" s="162">
        <v>3.0183727034120734E-3</v>
      </c>
      <c r="C14" s="162">
        <v>0.6</v>
      </c>
      <c r="D14" s="103">
        <f t="shared" si="0"/>
        <v>0.30183727034120733</v>
      </c>
      <c r="E14" s="103">
        <f t="shared" si="1"/>
        <v>0.69816272965879267</v>
      </c>
      <c r="F14" s="1">
        <f t="shared" si="2"/>
        <v>-0.94742596207339047</v>
      </c>
      <c r="G14" s="1">
        <f t="shared" si="3"/>
        <v>-0.31997507151231436</v>
      </c>
      <c r="I14" s="103">
        <f t="shared" si="4"/>
        <v>0.6</v>
      </c>
      <c r="J14" s="103">
        <f t="shared" si="5"/>
        <v>0.4</v>
      </c>
      <c r="K14" s="1">
        <f t="shared" si="8"/>
        <v>0.58778525229247303</v>
      </c>
      <c r="L14" s="1">
        <f t="shared" si="9"/>
        <v>-0.80901699437494734</v>
      </c>
    </row>
    <row r="15" spans="1:12" x14ac:dyDescent="0.25">
      <c r="A15" s="201" t="s">
        <v>260</v>
      </c>
      <c r="B15" s="162">
        <v>5.9666024085065477E-3</v>
      </c>
      <c r="C15" s="162">
        <v>1.1571415121449515</v>
      </c>
      <c r="D15" s="103">
        <f t="shared" si="0"/>
        <v>0.59666024085065472</v>
      </c>
      <c r="E15" s="103">
        <f t="shared" si="1"/>
        <v>0.40333975914934528</v>
      </c>
      <c r="F15" s="1">
        <f t="shared" si="2"/>
        <v>0.57068041365436994</v>
      </c>
      <c r="G15" s="1">
        <f t="shared" si="3"/>
        <v>-0.82117225079229084</v>
      </c>
      <c r="I15" s="103">
        <f t="shared" si="4"/>
        <v>1.1571415121449515</v>
      </c>
      <c r="J15" s="103">
        <f t="shared" si="5"/>
        <v>-0.15714151214495153</v>
      </c>
      <c r="K15" s="1">
        <f t="shared" si="8"/>
        <v>-0.83456859813213335</v>
      </c>
      <c r="L15" s="1">
        <f t="shared" si="9"/>
        <v>0.55090403430340362</v>
      </c>
    </row>
    <row r="16" spans="1:12" x14ac:dyDescent="0.25">
      <c r="A16" s="201" t="s">
        <v>315</v>
      </c>
      <c r="B16" s="162">
        <v>2.9557981388690048E-3</v>
      </c>
      <c r="C16" s="162">
        <v>0.57084848484848483</v>
      </c>
      <c r="D16" s="103">
        <f t="shared" si="0"/>
        <v>0.29557981388690047</v>
      </c>
      <c r="E16" s="103">
        <f t="shared" si="1"/>
        <v>0.70442018611309953</v>
      </c>
      <c r="F16" s="1">
        <f t="shared" si="2"/>
        <v>-0.95927092902756395</v>
      </c>
      <c r="G16" s="1">
        <f t="shared" si="3"/>
        <v>-0.28248767180638928</v>
      </c>
      <c r="I16" s="103">
        <f t="shared" si="4"/>
        <v>0.57084848484848483</v>
      </c>
      <c r="J16" s="103">
        <f t="shared" si="5"/>
        <v>0.42915151515151517</v>
      </c>
      <c r="K16" s="1">
        <f t="shared" si="8"/>
        <v>0.43059702077544271</v>
      </c>
      <c r="L16" s="1">
        <f t="shared" si="9"/>
        <v>-0.90254429569928185</v>
      </c>
    </row>
    <row r="17" spans="1:12" x14ac:dyDescent="0.25">
      <c r="A17" s="201" t="s">
        <v>380</v>
      </c>
      <c r="B17" s="162">
        <v>2.405949256342957E-3</v>
      </c>
      <c r="C17" s="162">
        <v>0.41666666666666669</v>
      </c>
      <c r="D17" s="103">
        <f t="shared" si="0"/>
        <v>0.24059492563429569</v>
      </c>
      <c r="E17" s="103">
        <f t="shared" si="1"/>
        <v>0.75940507436570437</v>
      </c>
      <c r="F17" s="1">
        <f t="shared" si="2"/>
        <v>-0.99825446796962991</v>
      </c>
      <c r="G17" s="1">
        <f t="shared" si="3"/>
        <v>5.9059437676556782E-2</v>
      </c>
      <c r="I17" s="103">
        <f t="shared" si="4"/>
        <v>0.41666666666666669</v>
      </c>
      <c r="J17" s="103">
        <f t="shared" si="5"/>
        <v>0.58333333333333326</v>
      </c>
      <c r="K17" s="1">
        <f t="shared" si="8"/>
        <v>-0.49999999999999994</v>
      </c>
      <c r="L17" s="1">
        <f t="shared" si="9"/>
        <v>-0.86602540378443904</v>
      </c>
    </row>
    <row r="18" spans="1:12" s="211" customFormat="1" x14ac:dyDescent="0.25">
      <c r="A18" s="207" t="s">
        <v>49</v>
      </c>
      <c r="B18" s="208">
        <v>5.0298319202373726E-3</v>
      </c>
      <c r="C18" s="208">
        <v>0.83213487182686219</v>
      </c>
      <c r="D18" s="209">
        <f t="shared" si="0"/>
        <v>0.50298319202373731</v>
      </c>
      <c r="E18" s="209">
        <f t="shared" si="1"/>
        <v>0.49701680797626269</v>
      </c>
      <c r="F18" s="210">
        <f t="shared" si="2"/>
        <v>1.8742850741942974E-2</v>
      </c>
      <c r="G18" s="210">
        <f t="shared" si="3"/>
        <v>-0.99982433734434828</v>
      </c>
      <c r="I18" s="209">
        <f t="shared" si="4"/>
        <v>0.83213487182686219</v>
      </c>
      <c r="J18" s="209">
        <f t="shared" si="5"/>
        <v>0.16786512817313781</v>
      </c>
      <c r="K18" s="210">
        <f t="shared" si="8"/>
        <v>0.8697658929574249</v>
      </c>
      <c r="L18" s="210">
        <f t="shared" si="9"/>
        <v>0.4934645797298659</v>
      </c>
    </row>
    <row r="19" spans="1:12" x14ac:dyDescent="0.25">
      <c r="A19" s="201" t="s">
        <v>50</v>
      </c>
      <c r="B19" s="162">
        <v>3.937007874015748E-3</v>
      </c>
      <c r="C19" s="162">
        <v>1</v>
      </c>
      <c r="D19" s="103">
        <f t="shared" si="0"/>
        <v>0.39370078740157477</v>
      </c>
      <c r="E19" s="103">
        <f t="shared" si="1"/>
        <v>0.60629921259842523</v>
      </c>
      <c r="F19" s="1">
        <f t="shared" si="2"/>
        <v>-0.61933674903050895</v>
      </c>
      <c r="G19" s="1">
        <f t="shared" si="3"/>
        <v>-0.78512546213985479</v>
      </c>
      <c r="I19" s="103">
        <f t="shared" si="4"/>
        <v>1</v>
      </c>
      <c r="J19" s="103">
        <f t="shared" si="5"/>
        <v>0</v>
      </c>
      <c r="K19" s="1">
        <f t="shared" si="8"/>
        <v>2.45029690981724E-16</v>
      </c>
      <c r="L19" s="1">
        <f t="shared" si="9"/>
        <v>1</v>
      </c>
    </row>
    <row r="20" spans="1:12" x14ac:dyDescent="0.25">
      <c r="A20" s="201" t="s">
        <v>103</v>
      </c>
      <c r="B20" s="162">
        <v>6.1515748031496058E-3</v>
      </c>
      <c r="C20" s="162">
        <v>1</v>
      </c>
      <c r="D20" s="103">
        <f t="shared" si="0"/>
        <v>0.61515748031496054</v>
      </c>
      <c r="E20" s="103">
        <f t="shared" si="1"/>
        <v>0.38484251968503946</v>
      </c>
      <c r="F20" s="1">
        <f t="shared" si="2"/>
        <v>0.66205375987015058</v>
      </c>
      <c r="G20" s="1">
        <f t="shared" si="3"/>
        <v>-0.74945634899025093</v>
      </c>
      <c r="I20" s="103">
        <f t="shared" si="4"/>
        <v>1</v>
      </c>
      <c r="J20" s="103">
        <f t="shared" si="5"/>
        <v>0</v>
      </c>
      <c r="K20" s="1">
        <f t="shared" si="8"/>
        <v>2.45029690981724E-16</v>
      </c>
      <c r="L20" s="1">
        <f t="shared" si="9"/>
        <v>1</v>
      </c>
    </row>
    <row r="21" spans="1:12" x14ac:dyDescent="0.25">
      <c r="A21" s="201" t="s">
        <v>162</v>
      </c>
      <c r="B21" s="162">
        <v>4.5931758530183726E-3</v>
      </c>
      <c r="C21" s="162">
        <v>0.77777777777777768</v>
      </c>
      <c r="D21" s="103">
        <f t="shared" si="0"/>
        <v>0.45931758530183725</v>
      </c>
      <c r="E21" s="103">
        <f t="shared" si="1"/>
        <v>0.54068241469816281</v>
      </c>
      <c r="F21" s="1">
        <f t="shared" si="2"/>
        <v>-0.25284061922974088</v>
      </c>
      <c r="G21" s="1">
        <f t="shared" si="3"/>
        <v>-0.9675079437748928</v>
      </c>
      <c r="I21" s="103">
        <f t="shared" si="4"/>
        <v>0.77777777777777768</v>
      </c>
      <c r="J21" s="103">
        <f t="shared" si="5"/>
        <v>0.22222222222222232</v>
      </c>
      <c r="K21" s="1">
        <f t="shared" si="8"/>
        <v>0.98480775301220813</v>
      </c>
      <c r="L21" s="1">
        <f t="shared" si="9"/>
        <v>0.17364817766692978</v>
      </c>
    </row>
    <row r="22" spans="1:12" x14ac:dyDescent="0.25">
      <c r="A22" s="201" t="s">
        <v>201</v>
      </c>
      <c r="B22" s="162">
        <v>3.8404290372794311E-3</v>
      </c>
      <c r="C22" s="162">
        <v>0.66883116883116889</v>
      </c>
      <c r="D22" s="103">
        <f t="shared" si="0"/>
        <v>0.38404290372794309</v>
      </c>
      <c r="E22" s="103">
        <f t="shared" si="1"/>
        <v>0.61595709627205686</v>
      </c>
      <c r="F22" s="1">
        <f t="shared" si="2"/>
        <v>-0.66581075833651082</v>
      </c>
      <c r="G22" s="1">
        <f t="shared" si="3"/>
        <v>-0.74612065651834159</v>
      </c>
      <c r="I22" s="103">
        <f t="shared" si="4"/>
        <v>0.66883116883116889</v>
      </c>
      <c r="J22" s="103">
        <f t="shared" si="5"/>
        <v>0.33116883116883111</v>
      </c>
      <c r="K22" s="1">
        <f t="shared" si="8"/>
        <v>0.8727450898448561</v>
      </c>
      <c r="L22" s="1">
        <f t="shared" si="9"/>
        <v>-0.4881762060482811</v>
      </c>
    </row>
    <row r="23" spans="1:12" x14ac:dyDescent="0.25">
      <c r="A23" s="201" t="s">
        <v>87</v>
      </c>
      <c r="B23" s="162">
        <v>4.2988481720311967E-3</v>
      </c>
      <c r="C23" s="162">
        <v>0.72793829046394942</v>
      </c>
      <c r="D23" s="103">
        <f t="shared" si="0"/>
        <v>0.42988481720311966</v>
      </c>
      <c r="E23" s="103">
        <f t="shared" si="1"/>
        <v>0.57011518279688034</v>
      </c>
      <c r="F23" s="1">
        <f t="shared" si="2"/>
        <v>-0.42643401678503728</v>
      </c>
      <c r="G23" s="1">
        <f t="shared" si="3"/>
        <v>-0.9045186727362674</v>
      </c>
      <c r="I23" s="103">
        <f t="shared" si="4"/>
        <v>0.72793829046394942</v>
      </c>
      <c r="J23" s="103">
        <f t="shared" si="5"/>
        <v>0.27206170953605058</v>
      </c>
      <c r="K23" s="1">
        <f t="shared" si="8"/>
        <v>0.99040792547973744</v>
      </c>
      <c r="L23" s="1">
        <f t="shared" si="9"/>
        <v>-0.13817431435300345</v>
      </c>
    </row>
    <row r="24" spans="1:12" x14ac:dyDescent="0.25">
      <c r="A24" s="201" t="s">
        <v>357</v>
      </c>
      <c r="B24" s="162">
        <v>5.4243219597550308E-3</v>
      </c>
      <c r="C24" s="162">
        <v>0.84166666666666667</v>
      </c>
      <c r="D24" s="103">
        <f t="shared" si="0"/>
        <v>0.54243219597550307</v>
      </c>
      <c r="E24" s="103">
        <f t="shared" si="1"/>
        <v>0.45756780402449693</v>
      </c>
      <c r="F24" s="1">
        <f t="shared" si="2"/>
        <v>0.26346210021584476</v>
      </c>
      <c r="G24" s="1">
        <f t="shared" si="3"/>
        <v>-0.9646697475042203</v>
      </c>
      <c r="I24" s="103">
        <f t="shared" si="4"/>
        <v>0.84166666666666667</v>
      </c>
      <c r="J24" s="103">
        <f t="shared" si="5"/>
        <v>0.15833333333333333</v>
      </c>
      <c r="K24" s="1">
        <f t="shared" si="8"/>
        <v>0.83867056794542427</v>
      </c>
      <c r="L24" s="1">
        <f t="shared" si="9"/>
        <v>0.5446390350150272</v>
      </c>
    </row>
    <row r="25" spans="1:12" x14ac:dyDescent="0.25">
      <c r="A25" s="201" t="s">
        <v>489</v>
      </c>
      <c r="B25" s="162">
        <v>4.5556805399325079E-3</v>
      </c>
      <c r="C25" s="162">
        <v>0.75714285714285712</v>
      </c>
      <c r="D25" s="103">
        <f t="shared" si="0"/>
        <v>0.45556805399325079</v>
      </c>
      <c r="E25" s="103">
        <f t="shared" si="1"/>
        <v>0.54443194600674927</v>
      </c>
      <c r="F25" s="1">
        <f t="shared" si="2"/>
        <v>-0.27556186708608649</v>
      </c>
      <c r="G25" s="1">
        <f t="shared" si="3"/>
        <v>-0.96128333877584182</v>
      </c>
      <c r="I25" s="103">
        <f t="shared" si="4"/>
        <v>0.75714285714285712</v>
      </c>
      <c r="J25" s="103">
        <f t="shared" si="5"/>
        <v>0.24285714285714288</v>
      </c>
      <c r="K25" s="1">
        <f t="shared" si="8"/>
        <v>0.9989930665413147</v>
      </c>
      <c r="L25" s="1">
        <f t="shared" si="9"/>
        <v>4.4864830350514764E-2</v>
      </c>
    </row>
    <row r="26" spans="1:12" x14ac:dyDescent="0.25">
      <c r="A26" s="201" t="s">
        <v>418</v>
      </c>
      <c r="B26" s="162">
        <v>5.6430446194225721E-3</v>
      </c>
      <c r="C26" s="162">
        <v>0.9</v>
      </c>
      <c r="D26" s="103">
        <f t="shared" si="0"/>
        <v>0.56430446194225725</v>
      </c>
      <c r="E26" s="103">
        <f t="shared" si="1"/>
        <v>0.43569553805774275</v>
      </c>
      <c r="F26" s="1">
        <f t="shared" si="2"/>
        <v>0.39313334470102357</v>
      </c>
      <c r="G26" s="1">
        <f t="shared" si="3"/>
        <v>-0.91948146978837264</v>
      </c>
      <c r="I26" s="103">
        <f t="shared" si="4"/>
        <v>0.9</v>
      </c>
      <c r="J26" s="103">
        <f t="shared" si="5"/>
        <v>9.9999999999999978E-2</v>
      </c>
      <c r="K26" s="1">
        <f t="shared" si="8"/>
        <v>0.58778525229247336</v>
      </c>
      <c r="L26" s="1">
        <f t="shared" si="9"/>
        <v>0.80901699437494745</v>
      </c>
    </row>
    <row r="27" spans="1:12" s="211" customFormat="1" x14ac:dyDescent="0.25">
      <c r="A27" s="207" t="s">
        <v>813</v>
      </c>
      <c r="B27" s="208">
        <v>4.4857351093377535E-3</v>
      </c>
      <c r="C27" s="208">
        <v>0.77882344235954759</v>
      </c>
      <c r="D27" s="209">
        <f t="shared" si="0"/>
        <v>0.44857351093377534</v>
      </c>
      <c r="E27" s="209">
        <f t="shared" si="1"/>
        <v>0.5514264890662246</v>
      </c>
      <c r="F27" s="210">
        <f t="shared" si="2"/>
        <v>-0.31752868795117251</v>
      </c>
      <c r="G27" s="210">
        <f t="shared" si="3"/>
        <v>-0.94824866587198919</v>
      </c>
      <c r="I27" s="209">
        <f t="shared" si="4"/>
        <v>0.77882344235954759</v>
      </c>
      <c r="J27" s="209">
        <f t="shared" si="5"/>
        <v>0.22117655764045241</v>
      </c>
      <c r="K27" s="210">
        <f t="shared" si="8"/>
        <v>0.9836456194123494</v>
      </c>
      <c r="L27" s="210">
        <f t="shared" si="9"/>
        <v>0.18011467294725228</v>
      </c>
    </row>
    <row r="28" spans="1:12" x14ac:dyDescent="0.25">
      <c r="B28"/>
      <c r="C28"/>
    </row>
    <row r="29" spans="1:12" x14ac:dyDescent="0.25">
      <c r="B29"/>
      <c r="C29"/>
    </row>
    <row r="30" spans="1:12" x14ac:dyDescent="0.25">
      <c r="B30"/>
      <c r="C30"/>
    </row>
    <row r="31" spans="1:12" x14ac:dyDescent="0.25">
      <c r="B31"/>
      <c r="C31"/>
    </row>
    <row r="32" spans="1:12" x14ac:dyDescent="0.25">
      <c r="B32"/>
      <c r="C32"/>
    </row>
    <row r="33" spans="2:3" x14ac:dyDescent="0.25">
      <c r="B33"/>
      <c r="C33"/>
    </row>
    <row r="34" spans="2:3" x14ac:dyDescent="0.25">
      <c r="B34"/>
      <c r="C34"/>
    </row>
    <row r="35" spans="2:3" x14ac:dyDescent="0.25">
      <c r="B35"/>
      <c r="C35"/>
    </row>
    <row r="36" spans="2:3" x14ac:dyDescent="0.25">
      <c r="B36"/>
      <c r="C36"/>
    </row>
    <row r="37" spans="2:3" x14ac:dyDescent="0.25">
      <c r="B37"/>
      <c r="C37"/>
    </row>
    <row r="38" spans="2:3" x14ac:dyDescent="0.25">
      <c r="B38"/>
      <c r="C38"/>
    </row>
    <row r="39" spans="2:3" x14ac:dyDescent="0.25">
      <c r="B39"/>
      <c r="C39"/>
    </row>
    <row r="40" spans="2:3" x14ac:dyDescent="0.25">
      <c r="B40"/>
      <c r="C40"/>
    </row>
    <row r="41" spans="2:3" x14ac:dyDescent="0.25">
      <c r="B41"/>
      <c r="C41"/>
    </row>
    <row r="42" spans="2:3" x14ac:dyDescent="0.25">
      <c r="B42"/>
      <c r="C42"/>
    </row>
    <row r="43" spans="2:3" x14ac:dyDescent="0.25">
      <c r="B43"/>
      <c r="C43"/>
    </row>
    <row r="44" spans="2:3" x14ac:dyDescent="0.25">
      <c r="B44"/>
      <c r="C44"/>
    </row>
    <row r="45" spans="2:3" x14ac:dyDescent="0.25">
      <c r="B45"/>
      <c r="C45"/>
    </row>
    <row r="46" spans="2:3" x14ac:dyDescent="0.25">
      <c r="B46"/>
      <c r="C46"/>
    </row>
    <row r="47" spans="2:3" x14ac:dyDescent="0.25">
      <c r="B47"/>
      <c r="C47"/>
    </row>
    <row r="48" spans="2:3" x14ac:dyDescent="0.25">
      <c r="B48"/>
      <c r="C48"/>
    </row>
    <row r="49" spans="2:3" x14ac:dyDescent="0.25">
      <c r="B49"/>
      <c r="C49"/>
    </row>
    <row r="50" spans="2:3" x14ac:dyDescent="0.25">
      <c r="B50"/>
      <c r="C50"/>
    </row>
    <row r="51" spans="2:3" x14ac:dyDescent="0.25">
      <c r="B51"/>
      <c r="C51"/>
    </row>
    <row r="52" spans="2:3" x14ac:dyDescent="0.25">
      <c r="B52"/>
      <c r="C52"/>
    </row>
    <row r="53" spans="2:3" x14ac:dyDescent="0.25">
      <c r="B53"/>
      <c r="C53"/>
    </row>
    <row r="54" spans="2:3" x14ac:dyDescent="0.25">
      <c r="B54"/>
      <c r="C54"/>
    </row>
    <row r="55" spans="2:3" x14ac:dyDescent="0.25">
      <c r="B55"/>
      <c r="C55"/>
    </row>
    <row r="56" spans="2:3" x14ac:dyDescent="0.25">
      <c r="B56"/>
      <c r="C56"/>
    </row>
    <row r="57" spans="2:3" x14ac:dyDescent="0.25">
      <c r="B57"/>
      <c r="C57"/>
    </row>
    <row r="58" spans="2:3" x14ac:dyDescent="0.25">
      <c r="B58"/>
      <c r="C58"/>
    </row>
    <row r="59" spans="2:3" x14ac:dyDescent="0.25">
      <c r="B59"/>
      <c r="C59"/>
    </row>
    <row r="60" spans="2:3" x14ac:dyDescent="0.25">
      <c r="B60"/>
      <c r="C60"/>
    </row>
    <row r="61" spans="2:3" x14ac:dyDescent="0.25">
      <c r="B61"/>
      <c r="C61"/>
    </row>
    <row r="62" spans="2:3" x14ac:dyDescent="0.25">
      <c r="B62"/>
      <c r="C62"/>
    </row>
    <row r="63" spans="2:3" x14ac:dyDescent="0.25">
      <c r="B63"/>
      <c r="C63"/>
    </row>
    <row r="64" spans="2:3" x14ac:dyDescent="0.25">
      <c r="B64"/>
      <c r="C64"/>
    </row>
    <row r="65" spans="2:3" x14ac:dyDescent="0.25">
      <c r="B65"/>
      <c r="C65"/>
    </row>
    <row r="66" spans="2:3" x14ac:dyDescent="0.25">
      <c r="B66"/>
      <c r="C66"/>
    </row>
    <row r="67" spans="2:3" x14ac:dyDescent="0.25">
      <c r="B67"/>
      <c r="C67"/>
    </row>
    <row r="68" spans="2:3" x14ac:dyDescent="0.25">
      <c r="B68"/>
      <c r="C68"/>
    </row>
    <row r="69" spans="2:3" x14ac:dyDescent="0.25">
      <c r="B69"/>
      <c r="C69"/>
    </row>
    <row r="70" spans="2:3" x14ac:dyDescent="0.25">
      <c r="B70"/>
      <c r="C70"/>
    </row>
    <row r="71" spans="2:3" x14ac:dyDescent="0.25">
      <c r="B71"/>
      <c r="C71"/>
    </row>
    <row r="72" spans="2:3" x14ac:dyDescent="0.25">
      <c r="B72"/>
      <c r="C72"/>
    </row>
    <row r="73" spans="2:3" x14ac:dyDescent="0.25">
      <c r="B73"/>
      <c r="C73"/>
    </row>
    <row r="74" spans="2:3" x14ac:dyDescent="0.25">
      <c r="B74"/>
      <c r="C74"/>
    </row>
    <row r="75" spans="2:3" x14ac:dyDescent="0.25">
      <c r="B75"/>
      <c r="C75"/>
    </row>
    <row r="76" spans="2:3" x14ac:dyDescent="0.25">
      <c r="B76"/>
      <c r="C76"/>
    </row>
    <row r="77" spans="2:3" x14ac:dyDescent="0.25">
      <c r="B77"/>
      <c r="C77"/>
    </row>
    <row r="78" spans="2:3" x14ac:dyDescent="0.25">
      <c r="B78"/>
      <c r="C78"/>
    </row>
    <row r="79" spans="2:3" x14ac:dyDescent="0.25">
      <c r="B79"/>
      <c r="C79"/>
    </row>
    <row r="80" spans="2:3" x14ac:dyDescent="0.25">
      <c r="B80"/>
      <c r="C80"/>
    </row>
    <row r="81" spans="2:3" x14ac:dyDescent="0.25">
      <c r="B81"/>
      <c r="C81"/>
    </row>
    <row r="82" spans="2:3" x14ac:dyDescent="0.25">
      <c r="B82"/>
      <c r="C82"/>
    </row>
    <row r="83" spans="2:3" x14ac:dyDescent="0.25">
      <c r="B83"/>
      <c r="C83"/>
    </row>
    <row r="84" spans="2:3" x14ac:dyDescent="0.25">
      <c r="B84"/>
      <c r="C84"/>
    </row>
    <row r="85" spans="2:3" x14ac:dyDescent="0.25">
      <c r="B85"/>
      <c r="C85"/>
    </row>
    <row r="86" spans="2:3" x14ac:dyDescent="0.25">
      <c r="B86"/>
      <c r="C86"/>
    </row>
    <row r="87" spans="2:3" x14ac:dyDescent="0.25">
      <c r="B87"/>
      <c r="C87"/>
    </row>
    <row r="88" spans="2:3" x14ac:dyDescent="0.25">
      <c r="B88"/>
      <c r="C88"/>
    </row>
    <row r="89" spans="2:3" x14ac:dyDescent="0.25">
      <c r="B89"/>
      <c r="C89"/>
    </row>
    <row r="90" spans="2:3" x14ac:dyDescent="0.25">
      <c r="B90"/>
      <c r="C90"/>
    </row>
    <row r="91" spans="2:3" x14ac:dyDescent="0.25">
      <c r="B91"/>
      <c r="C91"/>
    </row>
    <row r="92" spans="2:3" x14ac:dyDescent="0.25">
      <c r="B92"/>
      <c r="C92"/>
    </row>
    <row r="93" spans="2:3" x14ac:dyDescent="0.25">
      <c r="B93"/>
      <c r="C93"/>
    </row>
    <row r="94" spans="2:3" x14ac:dyDescent="0.25">
      <c r="B94"/>
      <c r="C94"/>
    </row>
    <row r="95" spans="2:3" x14ac:dyDescent="0.25">
      <c r="B95"/>
      <c r="C95"/>
    </row>
    <row r="96" spans="2:3" x14ac:dyDescent="0.25">
      <c r="B96"/>
      <c r="C96"/>
    </row>
    <row r="97" spans="2:3" x14ac:dyDescent="0.25">
      <c r="B97"/>
      <c r="C97"/>
    </row>
    <row r="98" spans="2:3" x14ac:dyDescent="0.25">
      <c r="B98"/>
      <c r="C98"/>
    </row>
    <row r="99" spans="2:3" x14ac:dyDescent="0.25">
      <c r="B99"/>
      <c r="C99"/>
    </row>
  </sheetData>
  <mergeCells count="1">
    <mergeCell ref="I2:L2"/>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0B666-B5F3-4985-BC7D-420426D03A11}">
  <sheetPr codeName="Hoja66">
    <tabColor rgb="FF00B0F0"/>
  </sheetPr>
  <dimension ref="A1:G15"/>
  <sheetViews>
    <sheetView showGridLines="0" zoomScaleNormal="100" workbookViewId="0">
      <selection activeCell="K1" sqref="K1"/>
    </sheetView>
  </sheetViews>
  <sheetFormatPr baseColWidth="10" defaultColWidth="11.7109375" defaultRowHeight="15.75" x14ac:dyDescent="0.25"/>
  <cols>
    <col min="1" max="1" width="24.85546875" style="137" customWidth="1"/>
    <col min="2" max="2" width="11.7109375" style="137"/>
    <col min="3" max="4" width="5.140625" style="137" customWidth="1"/>
    <col min="5" max="16384" width="11.7109375" style="137"/>
  </cols>
  <sheetData>
    <row r="1" spans="1:7" x14ac:dyDescent="0.25">
      <c r="A1" s="137" t="s">
        <v>1064</v>
      </c>
      <c r="G1" s="206"/>
    </row>
    <row r="2" spans="1:7" x14ac:dyDescent="0.25">
      <c r="A2" s="137" t="s">
        <v>1065</v>
      </c>
      <c r="B2" s="138">
        <v>1</v>
      </c>
    </row>
    <row r="7" spans="1:7" x14ac:dyDescent="0.25">
      <c r="A7" s="137" t="s">
        <v>1066</v>
      </c>
    </row>
    <row r="8" spans="1:7" x14ac:dyDescent="0.25">
      <c r="A8" s="107" t="s">
        <v>1067</v>
      </c>
      <c r="B8" s="107"/>
    </row>
    <row r="9" spans="1:7" x14ac:dyDescent="0.25">
      <c r="A9" s="108" t="s">
        <v>1068</v>
      </c>
      <c r="B9" s="109">
        <f>1-B10</f>
        <v>0</v>
      </c>
    </row>
    <row r="10" spans="1:7" x14ac:dyDescent="0.25">
      <c r="A10" s="108" t="s">
        <v>1069</v>
      </c>
      <c r="B10" s="109">
        <f>B2</f>
        <v>1</v>
      </c>
    </row>
    <row r="12" spans="1:7" x14ac:dyDescent="0.25">
      <c r="A12" s="107" t="s">
        <v>1070</v>
      </c>
      <c r="B12" s="107"/>
    </row>
    <row r="13" spans="1:7" x14ac:dyDescent="0.25">
      <c r="A13" s="139" t="s">
        <v>1060</v>
      </c>
      <c r="B13" s="139" t="s">
        <v>1061</v>
      </c>
    </row>
    <row r="14" spans="1:7" x14ac:dyDescent="0.25">
      <c r="A14" s="108">
        <v>0</v>
      </c>
      <c r="B14" s="108">
        <v>1</v>
      </c>
    </row>
    <row r="15" spans="1:7" x14ac:dyDescent="0.25">
      <c r="A15" s="108">
        <v>2.45029690981724E-16</v>
      </c>
      <c r="B15" s="108">
        <v>1</v>
      </c>
    </row>
  </sheetData>
  <dataValidations count="1">
    <dataValidation type="decimal" allowBlank="1" showInputMessage="1" showErrorMessage="1" sqref="B2" xr:uid="{0EAF6FB3-6B38-44D4-9707-700C7458AB6C}">
      <formula1>0</formula1>
      <formula2>1</formula2>
    </dataValidation>
  </dataValidation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05FFC-C46F-4DCB-B2CA-A9DE3890AFC1}">
  <sheetPr codeName="Hoja18">
    <tabColor rgb="FF00B0F0"/>
  </sheetPr>
  <dimension ref="A1:B15"/>
  <sheetViews>
    <sheetView showGridLines="0" zoomScale="90" zoomScaleNormal="90" workbookViewId="0">
      <selection activeCell="O16" sqref="O16"/>
    </sheetView>
  </sheetViews>
  <sheetFormatPr baseColWidth="10" defaultColWidth="11.7109375" defaultRowHeight="15.75" x14ac:dyDescent="0.25"/>
  <cols>
    <col min="1" max="1" width="24.85546875" style="137" customWidth="1"/>
    <col min="2" max="2" width="11.7109375" style="137"/>
    <col min="3" max="4" width="5.140625" style="137" customWidth="1"/>
    <col min="5" max="16384" width="11.7109375" style="137"/>
  </cols>
  <sheetData>
    <row r="1" spans="1:2" x14ac:dyDescent="0.25">
      <c r="A1" s="137" t="s">
        <v>1064</v>
      </c>
    </row>
    <row r="2" spans="1:2" x14ac:dyDescent="0.25">
      <c r="A2" s="137" t="s">
        <v>1065</v>
      </c>
      <c r="B2" s="138">
        <v>0.3</v>
      </c>
    </row>
    <row r="7" spans="1:2" x14ac:dyDescent="0.25">
      <c r="A7" s="137" t="s">
        <v>1066</v>
      </c>
    </row>
    <row r="8" spans="1:2" x14ac:dyDescent="0.25">
      <c r="A8" s="107" t="s">
        <v>1067</v>
      </c>
      <c r="B8" s="107"/>
    </row>
    <row r="9" spans="1:2" x14ac:dyDescent="0.25">
      <c r="A9" s="108" t="s">
        <v>1068</v>
      </c>
      <c r="B9" s="109">
        <f>1-B10</f>
        <v>0.7</v>
      </c>
    </row>
    <row r="10" spans="1:2" x14ac:dyDescent="0.25">
      <c r="A10" s="108" t="s">
        <v>1069</v>
      </c>
      <c r="B10" s="109">
        <f>B2</f>
        <v>0.3</v>
      </c>
    </row>
    <row r="12" spans="1:2" x14ac:dyDescent="0.25">
      <c r="A12" s="107" t="s">
        <v>1070</v>
      </c>
      <c r="B12" s="107"/>
    </row>
    <row r="13" spans="1:2" x14ac:dyDescent="0.25">
      <c r="A13" s="139" t="s">
        <v>1060</v>
      </c>
      <c r="B13" s="139" t="s">
        <v>1061</v>
      </c>
    </row>
    <row r="14" spans="1:2" x14ac:dyDescent="0.25">
      <c r="A14" s="108">
        <v>0</v>
      </c>
      <c r="B14" s="108">
        <v>1</v>
      </c>
    </row>
    <row r="15" spans="1:2" x14ac:dyDescent="0.25">
      <c r="A15" s="108">
        <v>-0.95927092902756395</v>
      </c>
      <c r="B15" s="108">
        <v>-0.28248767180638928</v>
      </c>
    </row>
  </sheetData>
  <dataValidations count="1">
    <dataValidation type="decimal" allowBlank="1" showInputMessage="1" showErrorMessage="1" sqref="B2" xr:uid="{6F7AD455-7B4D-41A2-81B5-A5E20EBA52CD}">
      <formula1>0</formula1>
      <formula2>1</formula2>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17FE41-F887-4F14-BBBB-F6193062B3BA}">
  <sheetPr codeName="Hoja67">
    <tabColor rgb="FF00B0F0"/>
  </sheetPr>
  <dimension ref="A1:B15"/>
  <sheetViews>
    <sheetView showGridLines="0" zoomScale="90" zoomScaleNormal="90" workbookViewId="0">
      <selection activeCell="M15" sqref="M15"/>
    </sheetView>
  </sheetViews>
  <sheetFormatPr baseColWidth="10" defaultColWidth="11.7109375" defaultRowHeight="15.75" x14ac:dyDescent="0.25"/>
  <cols>
    <col min="1" max="1" width="24.85546875" style="137" customWidth="1"/>
    <col min="2" max="2" width="11.7109375" style="137"/>
    <col min="3" max="4" width="5.140625" style="137" customWidth="1"/>
    <col min="5" max="16384" width="11.7109375" style="137"/>
  </cols>
  <sheetData>
    <row r="1" spans="1:2" x14ac:dyDescent="0.25">
      <c r="A1" s="137" t="s">
        <v>1064</v>
      </c>
    </row>
    <row r="2" spans="1:2" x14ac:dyDescent="0.25">
      <c r="A2" s="137" t="s">
        <v>1065</v>
      </c>
      <c r="B2" s="138">
        <v>0.56999999999999995</v>
      </c>
    </row>
    <row r="7" spans="1:2" x14ac:dyDescent="0.25">
      <c r="A7" s="137" t="s">
        <v>1066</v>
      </c>
    </row>
    <row r="8" spans="1:2" x14ac:dyDescent="0.25">
      <c r="A8" s="107" t="s">
        <v>1067</v>
      </c>
      <c r="B8" s="107"/>
    </row>
    <row r="9" spans="1:2" x14ac:dyDescent="0.25">
      <c r="A9" s="108" t="s">
        <v>1068</v>
      </c>
      <c r="B9" s="109">
        <f>1-B10</f>
        <v>0.43000000000000005</v>
      </c>
    </row>
    <row r="10" spans="1:2" x14ac:dyDescent="0.25">
      <c r="A10" s="108" t="s">
        <v>1069</v>
      </c>
      <c r="B10" s="109">
        <f>B2</f>
        <v>0.56999999999999995</v>
      </c>
    </row>
    <row r="12" spans="1:2" x14ac:dyDescent="0.25">
      <c r="A12" s="107" t="s">
        <v>1070</v>
      </c>
      <c r="B12" s="107"/>
    </row>
    <row r="13" spans="1:2" x14ac:dyDescent="0.25">
      <c r="A13" s="139" t="s">
        <v>1060</v>
      </c>
      <c r="B13" s="139" t="s">
        <v>1061</v>
      </c>
    </row>
    <row r="14" spans="1:2" x14ac:dyDescent="0.25">
      <c r="A14" s="108">
        <v>0</v>
      </c>
      <c r="B14" s="108">
        <v>1</v>
      </c>
    </row>
    <row r="15" spans="1:2" x14ac:dyDescent="0.25">
      <c r="A15" s="108">
        <v>0.43059702077544271</v>
      </c>
      <c r="B15" s="108">
        <v>-0.90254429569928185</v>
      </c>
    </row>
  </sheetData>
  <dataValidations count="1">
    <dataValidation type="decimal" allowBlank="1" showInputMessage="1" showErrorMessage="1" sqref="B2" xr:uid="{789EC020-1292-49F5-BACB-AD27C7F753A2}">
      <formula1>0</formula1>
      <formula2>1</formula2>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7C10A-AB5A-4523-BA2E-7D28ED00FD0A}">
  <sheetPr codeName="Hoja19">
    <tabColor rgb="FF00B0F0"/>
  </sheetPr>
  <dimension ref="A1:B15"/>
  <sheetViews>
    <sheetView showGridLines="0" zoomScale="90" zoomScaleNormal="90" workbookViewId="0">
      <selection activeCell="L22" sqref="L22"/>
    </sheetView>
  </sheetViews>
  <sheetFormatPr baseColWidth="10" defaultColWidth="11.7109375" defaultRowHeight="15.75" x14ac:dyDescent="0.25"/>
  <cols>
    <col min="1" max="1" width="24.85546875" style="137" customWidth="1"/>
    <col min="2" max="2" width="11.7109375" style="137"/>
    <col min="3" max="4" width="5.140625" style="137" customWidth="1"/>
    <col min="5" max="16384" width="11.7109375" style="137"/>
  </cols>
  <sheetData>
    <row r="1" spans="1:2" x14ac:dyDescent="0.25">
      <c r="A1" s="137" t="s">
        <v>1064</v>
      </c>
    </row>
    <row r="2" spans="1:2" x14ac:dyDescent="0.25">
      <c r="A2" s="137" t="s">
        <v>1065</v>
      </c>
      <c r="B2" s="138">
        <v>0.24</v>
      </c>
    </row>
    <row r="7" spans="1:2" x14ac:dyDescent="0.25">
      <c r="A7" s="137" t="s">
        <v>1066</v>
      </c>
    </row>
    <row r="8" spans="1:2" x14ac:dyDescent="0.25">
      <c r="A8" s="107" t="s">
        <v>1067</v>
      </c>
      <c r="B8" s="107"/>
    </row>
    <row r="9" spans="1:2" x14ac:dyDescent="0.25">
      <c r="A9" s="108" t="s">
        <v>1068</v>
      </c>
      <c r="B9" s="109">
        <f>1-B10</f>
        <v>0.76</v>
      </c>
    </row>
    <row r="10" spans="1:2" x14ac:dyDescent="0.25">
      <c r="A10" s="108" t="s">
        <v>1069</v>
      </c>
      <c r="B10" s="109">
        <f>B2</f>
        <v>0.24</v>
      </c>
    </row>
    <row r="12" spans="1:2" x14ac:dyDescent="0.25">
      <c r="A12" s="107" t="s">
        <v>1070</v>
      </c>
      <c r="B12" s="107"/>
    </row>
    <row r="13" spans="1:2" x14ac:dyDescent="0.25">
      <c r="A13" s="139" t="s">
        <v>1060</v>
      </c>
      <c r="B13" s="139" t="s">
        <v>1061</v>
      </c>
    </row>
    <row r="14" spans="1:2" x14ac:dyDescent="0.25">
      <c r="A14" s="108">
        <v>0</v>
      </c>
      <c r="B14" s="108">
        <v>1</v>
      </c>
    </row>
    <row r="15" spans="1:2" x14ac:dyDescent="0.25">
      <c r="A15" s="108">
        <v>-0.99825446796962991</v>
      </c>
      <c r="B15" s="108">
        <v>5.9059437676556782E-2</v>
      </c>
    </row>
  </sheetData>
  <dataValidations count="1">
    <dataValidation type="decimal" allowBlank="1" showInputMessage="1" showErrorMessage="1" sqref="B2" xr:uid="{7E28DF9A-CDB9-4F2C-8C7D-476E77A4AE56}">
      <formula1>0</formula1>
      <formula2>1</formula2>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87E5B-B9C0-4A2A-9675-7BAD8426D221}">
  <sheetPr codeName="Hoja68">
    <tabColor rgb="FF00B0F0"/>
  </sheetPr>
  <dimension ref="A1:B15"/>
  <sheetViews>
    <sheetView showGridLines="0" zoomScale="90" zoomScaleNormal="90" workbookViewId="0">
      <selection activeCell="L5" sqref="L5"/>
    </sheetView>
  </sheetViews>
  <sheetFormatPr baseColWidth="10" defaultColWidth="11.7109375" defaultRowHeight="15.75" x14ac:dyDescent="0.25"/>
  <cols>
    <col min="1" max="1" width="24.85546875" style="137" customWidth="1"/>
    <col min="2" max="2" width="11.7109375" style="137"/>
    <col min="3" max="4" width="5.140625" style="137" customWidth="1"/>
    <col min="5" max="16384" width="11.7109375" style="137"/>
  </cols>
  <sheetData>
    <row r="1" spans="1:2" x14ac:dyDescent="0.25">
      <c r="A1" s="137" t="s">
        <v>1064</v>
      </c>
    </row>
    <row r="2" spans="1:2" x14ac:dyDescent="0.25">
      <c r="A2" s="137" t="s">
        <v>1065</v>
      </c>
      <c r="B2" s="138">
        <v>0.42</v>
      </c>
    </row>
    <row r="7" spans="1:2" x14ac:dyDescent="0.25">
      <c r="A7" s="137" t="s">
        <v>1066</v>
      </c>
    </row>
    <row r="8" spans="1:2" x14ac:dyDescent="0.25">
      <c r="A8" s="107" t="s">
        <v>1067</v>
      </c>
      <c r="B8" s="107"/>
    </row>
    <row r="9" spans="1:2" x14ac:dyDescent="0.25">
      <c r="A9" s="108" t="s">
        <v>1068</v>
      </c>
      <c r="B9" s="109">
        <f>1-B10</f>
        <v>0.58000000000000007</v>
      </c>
    </row>
    <row r="10" spans="1:2" x14ac:dyDescent="0.25">
      <c r="A10" s="108" t="s">
        <v>1069</v>
      </c>
      <c r="B10" s="109">
        <f>B2</f>
        <v>0.42</v>
      </c>
    </row>
    <row r="12" spans="1:2" x14ac:dyDescent="0.25">
      <c r="A12" s="107" t="s">
        <v>1070</v>
      </c>
      <c r="B12" s="107"/>
    </row>
    <row r="13" spans="1:2" x14ac:dyDescent="0.25">
      <c r="A13" s="139" t="s">
        <v>1060</v>
      </c>
      <c r="B13" s="139" t="s">
        <v>1061</v>
      </c>
    </row>
    <row r="14" spans="1:2" x14ac:dyDescent="0.25">
      <c r="A14" s="108">
        <v>0</v>
      </c>
      <c r="B14" s="108">
        <v>1</v>
      </c>
    </row>
    <row r="15" spans="1:2" x14ac:dyDescent="0.25">
      <c r="A15" s="108">
        <v>-0.49999999999999994</v>
      </c>
      <c r="B15" s="108">
        <v>-0.86602540378443904</v>
      </c>
    </row>
  </sheetData>
  <dataValidations count="1">
    <dataValidation type="decimal" allowBlank="1" showInputMessage="1" showErrorMessage="1" sqref="B2" xr:uid="{F79ECD0B-B6EF-4AC9-9F37-0149546F4FA2}">
      <formula1>0</formula1>
      <formula2>1</formula2>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06185-A025-4D2B-831E-F7CCB7664D03}">
  <sheetPr codeName="Hoja20">
    <tabColor theme="9" tint="-0.249977111117893"/>
  </sheetPr>
  <dimension ref="A1:B15"/>
  <sheetViews>
    <sheetView showGridLines="0" zoomScale="90" zoomScaleNormal="90" workbookViewId="0">
      <selection activeCell="M4" sqref="M4"/>
    </sheetView>
  </sheetViews>
  <sheetFormatPr baseColWidth="10" defaultColWidth="11.7109375" defaultRowHeight="15.75" x14ac:dyDescent="0.25"/>
  <cols>
    <col min="1" max="1" width="24.85546875" style="137" customWidth="1"/>
    <col min="2" max="2" width="11.7109375" style="137"/>
    <col min="3" max="4" width="5.140625" style="137" customWidth="1"/>
    <col min="5" max="16384" width="11.7109375" style="137"/>
  </cols>
  <sheetData>
    <row r="1" spans="1:2" x14ac:dyDescent="0.25">
      <c r="A1" s="137" t="s">
        <v>1064</v>
      </c>
    </row>
    <row r="2" spans="1:2" x14ac:dyDescent="0.25">
      <c r="A2" s="137" t="s">
        <v>1065</v>
      </c>
      <c r="B2" s="138">
        <v>0.39</v>
      </c>
    </row>
    <row r="7" spans="1:2" x14ac:dyDescent="0.25">
      <c r="A7" s="137" t="s">
        <v>1066</v>
      </c>
    </row>
    <row r="8" spans="1:2" x14ac:dyDescent="0.25">
      <c r="A8" s="107" t="s">
        <v>1067</v>
      </c>
      <c r="B8" s="107"/>
    </row>
    <row r="9" spans="1:2" x14ac:dyDescent="0.25">
      <c r="A9" s="108" t="s">
        <v>1068</v>
      </c>
      <c r="B9" s="109">
        <f>1-B10</f>
        <v>0.61</v>
      </c>
    </row>
    <row r="10" spans="1:2" x14ac:dyDescent="0.25">
      <c r="A10" s="108" t="s">
        <v>1069</v>
      </c>
      <c r="B10" s="109">
        <f>B2</f>
        <v>0.39</v>
      </c>
    </row>
    <row r="12" spans="1:2" x14ac:dyDescent="0.25">
      <c r="A12" s="107" t="s">
        <v>1070</v>
      </c>
      <c r="B12" s="107"/>
    </row>
    <row r="13" spans="1:2" x14ac:dyDescent="0.25">
      <c r="A13" s="139" t="s">
        <v>1060</v>
      </c>
      <c r="B13" s="139" t="s">
        <v>1061</v>
      </c>
    </row>
    <row r="14" spans="1:2" x14ac:dyDescent="0.25">
      <c r="A14" s="108">
        <v>0</v>
      </c>
      <c r="B14" s="108">
        <v>1</v>
      </c>
    </row>
    <row r="15" spans="1:2" x14ac:dyDescent="0.25">
      <c r="A15" s="108">
        <v>-0.61933674903050895</v>
      </c>
      <c r="B15" s="108">
        <v>-0.78512546213985479</v>
      </c>
    </row>
  </sheetData>
  <dataValidations count="1">
    <dataValidation type="decimal" allowBlank="1" showInputMessage="1" showErrorMessage="1" sqref="B2" xr:uid="{99D22308-C44F-494A-9D32-943F180879C2}">
      <formula1>0</formula1>
      <formula2>1</formula2>
    </dataValidation>
  </dataValidation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AA242C-AAAD-4D54-A248-F2381D079133}">
  <sheetPr codeName="Hoja69">
    <tabColor theme="9" tint="-0.249977111117893"/>
  </sheetPr>
  <dimension ref="A1:B15"/>
  <sheetViews>
    <sheetView showGridLines="0" zoomScale="90" zoomScaleNormal="90" workbookViewId="0">
      <selection activeCell="N14" sqref="N14"/>
    </sheetView>
  </sheetViews>
  <sheetFormatPr baseColWidth="10" defaultColWidth="11.7109375" defaultRowHeight="15.75" x14ac:dyDescent="0.25"/>
  <cols>
    <col min="1" max="1" width="24.85546875" style="137" customWidth="1"/>
    <col min="2" max="2" width="11.7109375" style="137"/>
    <col min="3" max="4" width="5.140625" style="137" customWidth="1"/>
    <col min="5" max="16384" width="11.7109375" style="137"/>
  </cols>
  <sheetData>
    <row r="1" spans="1:2" x14ac:dyDescent="0.25">
      <c r="A1" s="137" t="s">
        <v>1064</v>
      </c>
    </row>
    <row r="2" spans="1:2" x14ac:dyDescent="0.25">
      <c r="A2" s="137" t="s">
        <v>1065</v>
      </c>
      <c r="B2" s="138">
        <v>1</v>
      </c>
    </row>
    <row r="7" spans="1:2" x14ac:dyDescent="0.25">
      <c r="A7" s="137" t="s">
        <v>1066</v>
      </c>
    </row>
    <row r="8" spans="1:2" x14ac:dyDescent="0.25">
      <c r="A8" s="107" t="s">
        <v>1067</v>
      </c>
      <c r="B8" s="107"/>
    </row>
    <row r="9" spans="1:2" x14ac:dyDescent="0.25">
      <c r="A9" s="108" t="s">
        <v>1068</v>
      </c>
      <c r="B9" s="109">
        <f>1-B10</f>
        <v>0</v>
      </c>
    </row>
    <row r="10" spans="1:2" x14ac:dyDescent="0.25">
      <c r="A10" s="108" t="s">
        <v>1069</v>
      </c>
      <c r="B10" s="109">
        <f>B2</f>
        <v>1</v>
      </c>
    </row>
    <row r="12" spans="1:2" x14ac:dyDescent="0.25">
      <c r="A12" s="107" t="s">
        <v>1070</v>
      </c>
      <c r="B12" s="107"/>
    </row>
    <row r="13" spans="1:2" x14ac:dyDescent="0.25">
      <c r="A13" s="139" t="s">
        <v>1060</v>
      </c>
      <c r="B13" s="139" t="s">
        <v>1061</v>
      </c>
    </row>
    <row r="14" spans="1:2" x14ac:dyDescent="0.25">
      <c r="A14" s="108">
        <v>0</v>
      </c>
      <c r="B14" s="108">
        <v>1</v>
      </c>
    </row>
    <row r="15" spans="1:2" x14ac:dyDescent="0.25">
      <c r="A15" s="108">
        <v>2.45029690981724E-16</v>
      </c>
      <c r="B15" s="108">
        <v>1</v>
      </c>
    </row>
  </sheetData>
  <dataValidations count="1">
    <dataValidation type="decimal" allowBlank="1" showInputMessage="1" showErrorMessage="1" sqref="B2" xr:uid="{A02814B2-6728-4183-A6FB-20C2A383CA99}">
      <formula1>0</formula1>
      <formula2>1</formula2>
    </dataValidation>
  </dataValidation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9492D-AC9B-42DA-90E1-F1ADAF4202D5}">
  <sheetPr codeName="Hoja21">
    <tabColor theme="9" tint="-0.249977111117893"/>
  </sheetPr>
  <dimension ref="A1:B15"/>
  <sheetViews>
    <sheetView showGridLines="0" zoomScaleNormal="100" workbookViewId="0">
      <selection activeCell="A15" sqref="A15"/>
    </sheetView>
  </sheetViews>
  <sheetFormatPr baseColWidth="10" defaultColWidth="11.7109375" defaultRowHeight="15.75" x14ac:dyDescent="0.25"/>
  <cols>
    <col min="1" max="1" width="24.85546875" style="137" customWidth="1"/>
    <col min="2" max="2" width="11.7109375" style="137"/>
    <col min="3" max="4" width="5.140625" style="137" customWidth="1"/>
    <col min="5" max="16384" width="11.7109375" style="137"/>
  </cols>
  <sheetData>
    <row r="1" spans="1:2" x14ac:dyDescent="0.25">
      <c r="A1" s="137" t="s">
        <v>1064</v>
      </c>
    </row>
    <row r="2" spans="1:2" x14ac:dyDescent="0.25">
      <c r="A2" s="137" t="s">
        <v>1065</v>
      </c>
      <c r="B2" s="138">
        <v>0.62</v>
      </c>
    </row>
    <row r="7" spans="1:2" x14ac:dyDescent="0.25">
      <c r="A7" s="137" t="s">
        <v>1066</v>
      </c>
    </row>
    <row r="8" spans="1:2" x14ac:dyDescent="0.25">
      <c r="A8" s="107" t="s">
        <v>1067</v>
      </c>
      <c r="B8" s="107"/>
    </row>
    <row r="9" spans="1:2" x14ac:dyDescent="0.25">
      <c r="A9" s="108" t="s">
        <v>1068</v>
      </c>
      <c r="B9" s="109">
        <f>1-B10</f>
        <v>0.38</v>
      </c>
    </row>
    <row r="10" spans="1:2" x14ac:dyDescent="0.25">
      <c r="A10" s="108" t="s">
        <v>1069</v>
      </c>
      <c r="B10" s="109">
        <f>B2</f>
        <v>0.62</v>
      </c>
    </row>
    <row r="12" spans="1:2" x14ac:dyDescent="0.25">
      <c r="A12" s="107" t="s">
        <v>1070</v>
      </c>
      <c r="B12" s="107"/>
    </row>
    <row r="13" spans="1:2" x14ac:dyDescent="0.25">
      <c r="A13" s="139" t="s">
        <v>1060</v>
      </c>
      <c r="B13" s="139" t="s">
        <v>1061</v>
      </c>
    </row>
    <row r="14" spans="1:2" x14ac:dyDescent="0.25">
      <c r="A14" s="108">
        <v>0</v>
      </c>
      <c r="B14" s="108">
        <v>1</v>
      </c>
    </row>
    <row r="15" spans="1:2" x14ac:dyDescent="0.25">
      <c r="A15" s="108">
        <v>0.66205375987015058</v>
      </c>
      <c r="B15" s="108">
        <v>-0.74945634899025093</v>
      </c>
    </row>
  </sheetData>
  <dataValidations count="1">
    <dataValidation type="decimal" allowBlank="1" showInputMessage="1" showErrorMessage="1" sqref="B2" xr:uid="{CABAD841-901E-480C-975E-3D7A4AFE504E}">
      <formula1>0</formula1>
      <formula2>1</formula2>
    </dataValidation>
  </dataValidation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DB7F3-40F9-494F-A0B4-B888BA1D39EF}">
  <sheetPr codeName="Hoja70">
    <tabColor theme="9" tint="-0.249977111117893"/>
  </sheetPr>
  <dimension ref="A1:B15"/>
  <sheetViews>
    <sheetView showGridLines="0" zoomScaleNormal="100" workbookViewId="0">
      <selection activeCell="L15" sqref="L15"/>
    </sheetView>
  </sheetViews>
  <sheetFormatPr baseColWidth="10" defaultColWidth="11.7109375" defaultRowHeight="15.75" x14ac:dyDescent="0.25"/>
  <cols>
    <col min="1" max="1" width="24.85546875" style="137" customWidth="1"/>
    <col min="2" max="2" width="11.7109375" style="137"/>
    <col min="3" max="4" width="5.140625" style="137" customWidth="1"/>
    <col min="5" max="16384" width="11.7109375" style="137"/>
  </cols>
  <sheetData>
    <row r="1" spans="1:2" x14ac:dyDescent="0.25">
      <c r="A1" s="137" t="s">
        <v>1064</v>
      </c>
    </row>
    <row r="2" spans="1:2" x14ac:dyDescent="0.25">
      <c r="A2" s="137" t="s">
        <v>1065</v>
      </c>
      <c r="B2" s="138">
        <v>1</v>
      </c>
    </row>
    <row r="7" spans="1:2" x14ac:dyDescent="0.25">
      <c r="A7" s="137" t="s">
        <v>1066</v>
      </c>
    </row>
    <row r="8" spans="1:2" x14ac:dyDescent="0.25">
      <c r="A8" s="107" t="s">
        <v>1067</v>
      </c>
      <c r="B8" s="107"/>
    </row>
    <row r="9" spans="1:2" x14ac:dyDescent="0.25">
      <c r="A9" s="108" t="s">
        <v>1068</v>
      </c>
      <c r="B9" s="109">
        <f>1-B10</f>
        <v>0</v>
      </c>
    </row>
    <row r="10" spans="1:2" x14ac:dyDescent="0.25">
      <c r="A10" s="108" t="s">
        <v>1069</v>
      </c>
      <c r="B10" s="109">
        <f>B2</f>
        <v>1</v>
      </c>
    </row>
    <row r="12" spans="1:2" x14ac:dyDescent="0.25">
      <c r="A12" s="107" t="s">
        <v>1070</v>
      </c>
      <c r="B12" s="107"/>
    </row>
    <row r="13" spans="1:2" x14ac:dyDescent="0.25">
      <c r="A13" s="139" t="s">
        <v>1060</v>
      </c>
      <c r="B13" s="139" t="s">
        <v>1061</v>
      </c>
    </row>
    <row r="14" spans="1:2" x14ac:dyDescent="0.25">
      <c r="A14" s="108">
        <v>0</v>
      </c>
      <c r="B14" s="108">
        <v>1</v>
      </c>
    </row>
    <row r="15" spans="1:2" x14ac:dyDescent="0.25">
      <c r="A15" s="108">
        <v>2.45029690981724E-16</v>
      </c>
      <c r="B15" s="108">
        <v>1</v>
      </c>
    </row>
  </sheetData>
  <dataValidations count="1">
    <dataValidation type="decimal" allowBlank="1" showInputMessage="1" showErrorMessage="1" sqref="B2" xr:uid="{9D44821E-ECD9-42AE-8DAC-51AA6D406E5D}">
      <formula1>0</formula1>
      <formula2>1</formula2>
    </dataValidation>
  </dataValidation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F0A73-9A21-4383-A48D-A4C876E8032F}">
  <sheetPr codeName="Hoja22">
    <tabColor theme="9" tint="-0.249977111117893"/>
  </sheetPr>
  <dimension ref="A1:B15"/>
  <sheetViews>
    <sheetView showGridLines="0" zoomScale="90" zoomScaleNormal="90" workbookViewId="0">
      <selection activeCell="M14" sqref="M14"/>
    </sheetView>
  </sheetViews>
  <sheetFormatPr baseColWidth="10" defaultColWidth="11.7109375" defaultRowHeight="15.75" x14ac:dyDescent="0.25"/>
  <cols>
    <col min="1" max="1" width="24.85546875" style="137" customWidth="1"/>
    <col min="2" max="2" width="11.7109375" style="137"/>
    <col min="3" max="4" width="5.140625" style="137" customWidth="1"/>
    <col min="5" max="16384" width="11.7109375" style="137"/>
  </cols>
  <sheetData>
    <row r="1" spans="1:2" x14ac:dyDescent="0.25">
      <c r="A1" s="137" t="s">
        <v>1064</v>
      </c>
    </row>
    <row r="2" spans="1:2" x14ac:dyDescent="0.25">
      <c r="A2" s="137" t="s">
        <v>1065</v>
      </c>
      <c r="B2" s="138">
        <v>0.46</v>
      </c>
    </row>
    <row r="7" spans="1:2" x14ac:dyDescent="0.25">
      <c r="A7" s="137" t="s">
        <v>1066</v>
      </c>
    </row>
    <row r="8" spans="1:2" x14ac:dyDescent="0.25">
      <c r="A8" s="107" t="s">
        <v>1067</v>
      </c>
      <c r="B8" s="107"/>
    </row>
    <row r="9" spans="1:2" x14ac:dyDescent="0.25">
      <c r="A9" s="108" t="s">
        <v>1068</v>
      </c>
      <c r="B9" s="109">
        <f>1-B10</f>
        <v>0.54</v>
      </c>
    </row>
    <row r="10" spans="1:2" x14ac:dyDescent="0.25">
      <c r="A10" s="108" t="s">
        <v>1069</v>
      </c>
      <c r="B10" s="109">
        <f>B2</f>
        <v>0.46</v>
      </c>
    </row>
    <row r="12" spans="1:2" x14ac:dyDescent="0.25">
      <c r="A12" s="107" t="s">
        <v>1070</v>
      </c>
      <c r="B12" s="107"/>
    </row>
    <row r="13" spans="1:2" x14ac:dyDescent="0.25">
      <c r="A13" s="139" t="s">
        <v>1060</v>
      </c>
      <c r="B13" s="139" t="s">
        <v>1061</v>
      </c>
    </row>
    <row r="14" spans="1:2" x14ac:dyDescent="0.25">
      <c r="A14" s="108">
        <v>0</v>
      </c>
      <c r="B14" s="108">
        <v>1</v>
      </c>
    </row>
    <row r="15" spans="1:2" x14ac:dyDescent="0.25">
      <c r="A15" s="108">
        <v>-0.25284061922974088</v>
      </c>
      <c r="B15" s="108">
        <v>-0.9675079437748928</v>
      </c>
    </row>
  </sheetData>
  <dataValidations count="1">
    <dataValidation type="decimal" allowBlank="1" showInputMessage="1" showErrorMessage="1" sqref="B2" xr:uid="{857D47BF-6E21-46DA-B5F9-B4589FC9B7FF}">
      <formula1>0</formula1>
      <formula2>1</formula2>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J38"/>
  <sheetViews>
    <sheetView workbookViewId="0">
      <selection activeCell="B22" sqref="B22"/>
    </sheetView>
  </sheetViews>
  <sheetFormatPr baseColWidth="10" defaultColWidth="10.85546875" defaultRowHeight="15" x14ac:dyDescent="0.25"/>
  <cols>
    <col min="1" max="1" width="66" style="12" customWidth="1"/>
    <col min="2" max="2" width="43.42578125" style="12" bestFit="1" customWidth="1"/>
    <col min="3" max="3" width="42.42578125" style="12" customWidth="1"/>
    <col min="4" max="4" width="53" style="12" bestFit="1" customWidth="1"/>
    <col min="5" max="5" width="55.7109375" style="12" customWidth="1"/>
    <col min="6" max="6" width="41.42578125" style="12" customWidth="1"/>
    <col min="7" max="7" width="34.85546875" style="12" customWidth="1"/>
    <col min="8" max="8" width="28.42578125" style="12" customWidth="1"/>
    <col min="9" max="9" width="18" style="12" bestFit="1" customWidth="1"/>
    <col min="10" max="10" width="24.42578125" style="12" bestFit="1" customWidth="1"/>
    <col min="11" max="12" width="20.28515625" style="12" bestFit="1" customWidth="1"/>
    <col min="13" max="16384" width="10.85546875" style="12"/>
  </cols>
  <sheetData>
    <row r="1" spans="1:10" ht="30.75" thickBot="1" x14ac:dyDescent="0.3">
      <c r="B1" s="3" t="s">
        <v>756</v>
      </c>
      <c r="C1" s="3" t="s">
        <v>418</v>
      </c>
      <c r="D1" s="23" t="s">
        <v>757</v>
      </c>
      <c r="E1" s="21" t="s">
        <v>758</v>
      </c>
      <c r="F1" s="23" t="s">
        <v>759</v>
      </c>
      <c r="G1" s="3" t="s">
        <v>760</v>
      </c>
      <c r="H1" s="21" t="s">
        <v>47</v>
      </c>
      <c r="I1" s="3" t="s">
        <v>761</v>
      </c>
      <c r="J1" s="3" t="s">
        <v>75</v>
      </c>
    </row>
    <row r="2" spans="1:10" ht="30.75" thickBot="1" x14ac:dyDescent="0.3">
      <c r="A2" s="25" t="s">
        <v>762</v>
      </c>
      <c r="B2" s="24" t="s">
        <v>417</v>
      </c>
      <c r="C2" s="8" t="s">
        <v>763</v>
      </c>
      <c r="D2" s="13" t="s">
        <v>397</v>
      </c>
      <c r="E2" s="14" t="s">
        <v>219</v>
      </c>
      <c r="F2" s="15" t="s">
        <v>161</v>
      </c>
      <c r="G2" s="14" t="s">
        <v>87</v>
      </c>
      <c r="H2" s="14" t="s">
        <v>47</v>
      </c>
      <c r="I2" s="14" t="s">
        <v>761</v>
      </c>
      <c r="J2" s="8" t="s">
        <v>75</v>
      </c>
    </row>
    <row r="3" spans="1:10" ht="45" x14ac:dyDescent="0.25">
      <c r="B3" s="10" t="s">
        <v>145</v>
      </c>
      <c r="C3" s="8" t="s">
        <v>524</v>
      </c>
      <c r="D3" s="13" t="s">
        <v>764</v>
      </c>
      <c r="E3" s="14" t="s">
        <v>200</v>
      </c>
      <c r="G3" s="14" t="s">
        <v>66</v>
      </c>
    </row>
    <row r="4" spans="1:10" ht="30" x14ac:dyDescent="0.25">
      <c r="B4" s="2" t="s">
        <v>209</v>
      </c>
      <c r="E4" s="14" t="s">
        <v>236</v>
      </c>
      <c r="G4" s="14" t="s">
        <v>765</v>
      </c>
    </row>
    <row r="5" spans="1:10" x14ac:dyDescent="0.25">
      <c r="B5" s="2" t="s">
        <v>160</v>
      </c>
      <c r="E5" s="14" t="s">
        <v>271</v>
      </c>
    </row>
    <row r="6" spans="1:10" x14ac:dyDescent="0.25">
      <c r="B6" s="2" t="s">
        <v>65</v>
      </c>
      <c r="E6" s="14" t="s">
        <v>766</v>
      </c>
    </row>
    <row r="7" spans="1:10" ht="30" x14ac:dyDescent="0.25">
      <c r="B7" s="10" t="s">
        <v>46</v>
      </c>
      <c r="E7" s="14" t="s">
        <v>767</v>
      </c>
    </row>
    <row r="8" spans="1:10" x14ac:dyDescent="0.25">
      <c r="B8" s="2" t="s">
        <v>152</v>
      </c>
      <c r="E8" s="14" t="s">
        <v>489</v>
      </c>
    </row>
    <row r="9" spans="1:10" x14ac:dyDescent="0.25">
      <c r="B9" s="7" t="s">
        <v>74</v>
      </c>
      <c r="E9" s="14" t="s">
        <v>768</v>
      </c>
    </row>
    <row r="10" spans="1:10" x14ac:dyDescent="0.25">
      <c r="E10" s="14" t="s">
        <v>769</v>
      </c>
    </row>
    <row r="13" spans="1:10" x14ac:dyDescent="0.25">
      <c r="A13" s="19" t="s">
        <v>770</v>
      </c>
      <c r="B13" s="20" t="s">
        <v>771</v>
      </c>
      <c r="C13" s="3" t="s">
        <v>772</v>
      </c>
      <c r="D13" s="3" t="s">
        <v>773</v>
      </c>
      <c r="E13" s="21" t="s">
        <v>774</v>
      </c>
      <c r="F13" s="21" t="s">
        <v>775</v>
      </c>
      <c r="G13" s="20" t="s">
        <v>776</v>
      </c>
      <c r="H13" s="3" t="s">
        <v>777</v>
      </c>
      <c r="I13" s="22" t="s">
        <v>778</v>
      </c>
    </row>
    <row r="14" spans="1:10" ht="45" x14ac:dyDescent="0.25">
      <c r="A14" s="9" t="s">
        <v>779</v>
      </c>
      <c r="B14" s="11" t="s">
        <v>780</v>
      </c>
      <c r="C14" s="48" t="s">
        <v>406</v>
      </c>
      <c r="D14" s="48" t="s">
        <v>407</v>
      </c>
      <c r="E14" s="10" t="s">
        <v>331</v>
      </c>
      <c r="F14" s="10" t="s">
        <v>331</v>
      </c>
      <c r="G14" s="11" t="s">
        <v>147</v>
      </c>
      <c r="H14" s="8" t="s">
        <v>781</v>
      </c>
      <c r="I14" s="18" t="s">
        <v>782</v>
      </c>
    </row>
    <row r="15" spans="1:10" ht="30" x14ac:dyDescent="0.25">
      <c r="A15" s="9" t="s">
        <v>779</v>
      </c>
      <c r="B15" s="11" t="s">
        <v>783</v>
      </c>
      <c r="C15" s="48" t="s">
        <v>153</v>
      </c>
      <c r="D15" s="48" t="s">
        <v>441</v>
      </c>
      <c r="E15" s="14" t="s">
        <v>347</v>
      </c>
      <c r="F15" s="14" t="s">
        <v>347</v>
      </c>
      <c r="G15" s="11" t="s">
        <v>254</v>
      </c>
      <c r="H15" s="8" t="s">
        <v>784</v>
      </c>
      <c r="I15" s="18" t="s">
        <v>82</v>
      </c>
    </row>
    <row r="16" spans="1:10" ht="60" x14ac:dyDescent="0.25">
      <c r="A16" s="9" t="s">
        <v>779</v>
      </c>
      <c r="B16" s="11" t="s">
        <v>785</v>
      </c>
      <c r="C16" s="48" t="s">
        <v>68</v>
      </c>
      <c r="D16" s="48" t="s">
        <v>538</v>
      </c>
      <c r="E16" s="14" t="s">
        <v>596</v>
      </c>
      <c r="F16" s="14" t="s">
        <v>596</v>
      </c>
      <c r="G16" s="11" t="s">
        <v>443</v>
      </c>
      <c r="H16" s="8" t="s">
        <v>786</v>
      </c>
      <c r="I16" s="18" t="s">
        <v>399</v>
      </c>
    </row>
    <row r="17" spans="1:9" ht="60" x14ac:dyDescent="0.25">
      <c r="A17" s="9" t="s">
        <v>779</v>
      </c>
      <c r="B17" s="11" t="s">
        <v>787</v>
      </c>
      <c r="C17" s="48" t="s">
        <v>49</v>
      </c>
      <c r="D17" s="48" t="s">
        <v>398</v>
      </c>
      <c r="E17" s="10" t="s">
        <v>202</v>
      </c>
      <c r="F17" s="10" t="s">
        <v>202</v>
      </c>
      <c r="G17" s="11" t="s">
        <v>309</v>
      </c>
      <c r="H17" s="8" t="s">
        <v>788</v>
      </c>
      <c r="I17" s="18" t="s">
        <v>789</v>
      </c>
    </row>
    <row r="18" spans="1:9" ht="75" x14ac:dyDescent="0.25">
      <c r="A18" s="9" t="s">
        <v>779</v>
      </c>
      <c r="B18" s="11" t="s">
        <v>790</v>
      </c>
      <c r="D18" s="48" t="s">
        <v>791</v>
      </c>
      <c r="E18" s="10" t="s">
        <v>792</v>
      </c>
      <c r="F18" s="10" t="s">
        <v>792</v>
      </c>
      <c r="G18" s="17" t="s">
        <v>94</v>
      </c>
      <c r="H18" s="8" t="s">
        <v>793</v>
      </c>
      <c r="I18" s="18" t="s">
        <v>794</v>
      </c>
    </row>
    <row r="19" spans="1:9" ht="60" x14ac:dyDescent="0.25">
      <c r="A19" s="9" t="s">
        <v>779</v>
      </c>
      <c r="B19" s="11" t="s">
        <v>795</v>
      </c>
      <c r="D19" s="48" t="s">
        <v>69</v>
      </c>
      <c r="E19" s="10" t="s">
        <v>796</v>
      </c>
      <c r="F19" s="10" t="s">
        <v>796</v>
      </c>
      <c r="G19" s="17" t="s">
        <v>54</v>
      </c>
      <c r="H19" s="8" t="s">
        <v>797</v>
      </c>
      <c r="I19" s="18" t="s">
        <v>371</v>
      </c>
    </row>
    <row r="20" spans="1:9" ht="30" x14ac:dyDescent="0.25">
      <c r="A20" s="9" t="s">
        <v>779</v>
      </c>
      <c r="D20" s="48" t="s">
        <v>178</v>
      </c>
      <c r="E20" s="10" t="s">
        <v>419</v>
      </c>
      <c r="F20" s="10" t="s">
        <v>419</v>
      </c>
      <c r="G20" s="15" t="s">
        <v>53</v>
      </c>
      <c r="H20" s="8" t="s">
        <v>798</v>
      </c>
      <c r="I20" s="18" t="s">
        <v>376</v>
      </c>
    </row>
    <row r="21" spans="1:9" x14ac:dyDescent="0.25">
      <c r="A21" s="9" t="s">
        <v>779</v>
      </c>
      <c r="D21" s="125" t="s">
        <v>220</v>
      </c>
      <c r="E21" s="10" t="s">
        <v>515</v>
      </c>
      <c r="F21" s="10" t="s">
        <v>515</v>
      </c>
      <c r="G21" s="16"/>
      <c r="H21" s="8" t="s">
        <v>799</v>
      </c>
      <c r="I21" s="18" t="s">
        <v>221</v>
      </c>
    </row>
    <row r="22" spans="1:9" ht="30" x14ac:dyDescent="0.25">
      <c r="D22" s="125" t="s">
        <v>260</v>
      </c>
      <c r="E22" s="10" t="s">
        <v>525</v>
      </c>
      <c r="F22" s="10" t="s">
        <v>525</v>
      </c>
      <c r="H22" s="8" t="s">
        <v>800</v>
      </c>
      <c r="I22" s="18" t="s">
        <v>316</v>
      </c>
    </row>
    <row r="23" spans="1:9" ht="30" x14ac:dyDescent="0.25">
      <c r="D23" s="126" t="s">
        <v>315</v>
      </c>
      <c r="E23" s="10" t="s">
        <v>534</v>
      </c>
      <c r="F23" s="10" t="s">
        <v>534</v>
      </c>
      <c r="H23" s="8" t="s">
        <v>801</v>
      </c>
      <c r="I23" s="18" t="s">
        <v>102</v>
      </c>
    </row>
    <row r="24" spans="1:9" ht="30" x14ac:dyDescent="0.25">
      <c r="D24" s="126" t="s">
        <v>380</v>
      </c>
      <c r="E24" s="10" t="s">
        <v>51</v>
      </c>
      <c r="F24" s="10" t="s">
        <v>51</v>
      </c>
      <c r="H24" s="8" t="s">
        <v>802</v>
      </c>
      <c r="I24" s="18" t="s">
        <v>803</v>
      </c>
    </row>
    <row r="25" spans="1:9" ht="45" x14ac:dyDescent="0.25">
      <c r="D25" s="126" t="s">
        <v>50</v>
      </c>
      <c r="E25" s="10" t="s">
        <v>539</v>
      </c>
      <c r="F25" s="10" t="s">
        <v>539</v>
      </c>
      <c r="H25" s="8" t="s">
        <v>804</v>
      </c>
      <c r="I25" s="18" t="s">
        <v>53</v>
      </c>
    </row>
    <row r="26" spans="1:9" ht="45" x14ac:dyDescent="0.25">
      <c r="A26" s="8" t="s">
        <v>805</v>
      </c>
      <c r="B26" s="8" t="s">
        <v>71</v>
      </c>
      <c r="D26" s="126" t="s">
        <v>103</v>
      </c>
      <c r="E26" s="10" t="s">
        <v>557</v>
      </c>
      <c r="F26" s="10" t="s">
        <v>557</v>
      </c>
    </row>
    <row r="27" spans="1:9" ht="30" x14ac:dyDescent="0.25">
      <c r="A27" s="8" t="s">
        <v>806</v>
      </c>
      <c r="B27" s="8" t="s">
        <v>173</v>
      </c>
      <c r="D27" s="126" t="s">
        <v>162</v>
      </c>
      <c r="E27" s="10" t="s">
        <v>587</v>
      </c>
      <c r="F27" s="10" t="s">
        <v>587</v>
      </c>
    </row>
    <row r="28" spans="1:9" ht="30" x14ac:dyDescent="0.25">
      <c r="A28" s="8" t="s">
        <v>807</v>
      </c>
      <c r="B28" s="8" t="s">
        <v>56</v>
      </c>
      <c r="D28" s="125" t="s">
        <v>808</v>
      </c>
      <c r="E28" s="10" t="s">
        <v>558</v>
      </c>
      <c r="F28" s="10" t="s">
        <v>558</v>
      </c>
    </row>
    <row r="29" spans="1:9" x14ac:dyDescent="0.25">
      <c r="D29" s="126" t="s">
        <v>201</v>
      </c>
      <c r="E29" s="10" t="s">
        <v>52</v>
      </c>
      <c r="F29" s="10" t="s">
        <v>52</v>
      </c>
    </row>
    <row r="30" spans="1:9" x14ac:dyDescent="0.25">
      <c r="D30" s="126" t="s">
        <v>87</v>
      </c>
      <c r="E30" s="10" t="s">
        <v>375</v>
      </c>
      <c r="F30" s="10" t="s">
        <v>375</v>
      </c>
    </row>
    <row r="31" spans="1:9" x14ac:dyDescent="0.25">
      <c r="D31" s="126" t="s">
        <v>357</v>
      </c>
      <c r="E31" s="10" t="s">
        <v>442</v>
      </c>
      <c r="F31" s="10" t="s">
        <v>442</v>
      </c>
    </row>
    <row r="32" spans="1:9" x14ac:dyDescent="0.25">
      <c r="D32" s="126" t="s">
        <v>489</v>
      </c>
      <c r="E32" s="10" t="s">
        <v>70</v>
      </c>
      <c r="F32" s="10" t="s">
        <v>70</v>
      </c>
    </row>
    <row r="33" spans="1:6" x14ac:dyDescent="0.25">
      <c r="A33" s="19" t="s">
        <v>18</v>
      </c>
      <c r="D33" s="125" t="s">
        <v>418</v>
      </c>
      <c r="F33" s="10" t="s">
        <v>53</v>
      </c>
    </row>
    <row r="34" spans="1:6" ht="45" x14ac:dyDescent="0.25">
      <c r="A34" s="10" t="s">
        <v>67</v>
      </c>
    </row>
    <row r="35" spans="1:6" ht="60" x14ac:dyDescent="0.25">
      <c r="A35" s="10" t="s">
        <v>93</v>
      </c>
    </row>
    <row r="36" spans="1:6" ht="60" x14ac:dyDescent="0.25">
      <c r="A36" s="10" t="s">
        <v>125</v>
      </c>
    </row>
    <row r="37" spans="1:6" ht="60" x14ac:dyDescent="0.25">
      <c r="A37" s="10" t="s">
        <v>101</v>
      </c>
    </row>
    <row r="38" spans="1:6" ht="45" x14ac:dyDescent="0.25">
      <c r="A38" s="10" t="s">
        <v>48</v>
      </c>
    </row>
  </sheetData>
  <pageMargins left="0.7" right="0.7" top="0.75" bottom="0.75" header="0.3" footer="0.3"/>
  <pageSetup orientation="portrait"/>
  <extLst>
    <ext xmlns:mx="http://schemas.microsoft.com/office/mac/excel/2008/main" uri="{64002731-A6B0-56B0-2670-7721B7C09600}">
      <mx:PLV Mode="0"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86DB17-5E55-4608-A069-4B220C8F7344}">
  <sheetPr codeName="Hoja71">
    <tabColor theme="9" tint="-0.249977111117893"/>
  </sheetPr>
  <dimension ref="A1:B15"/>
  <sheetViews>
    <sheetView showGridLines="0" zoomScale="90" zoomScaleNormal="90" workbookViewId="0">
      <selection activeCell="K8" sqref="K8"/>
    </sheetView>
  </sheetViews>
  <sheetFormatPr baseColWidth="10" defaultColWidth="11.7109375" defaultRowHeight="15.75" x14ac:dyDescent="0.25"/>
  <cols>
    <col min="1" max="1" width="24.85546875" style="137" customWidth="1"/>
    <col min="2" max="2" width="11.7109375" style="137"/>
    <col min="3" max="4" width="5.140625" style="137" customWidth="1"/>
    <col min="5" max="16384" width="11.7109375" style="137"/>
  </cols>
  <sheetData>
    <row r="1" spans="1:2" x14ac:dyDescent="0.25">
      <c r="A1" s="137" t="s">
        <v>1064</v>
      </c>
    </row>
    <row r="2" spans="1:2" x14ac:dyDescent="0.25">
      <c r="A2" s="137" t="s">
        <v>1065</v>
      </c>
      <c r="B2" s="138">
        <v>0.78</v>
      </c>
    </row>
    <row r="7" spans="1:2" x14ac:dyDescent="0.25">
      <c r="A7" s="137" t="s">
        <v>1066</v>
      </c>
    </row>
    <row r="8" spans="1:2" x14ac:dyDescent="0.25">
      <c r="A8" s="107" t="s">
        <v>1067</v>
      </c>
      <c r="B8" s="107"/>
    </row>
    <row r="9" spans="1:2" x14ac:dyDescent="0.25">
      <c r="A9" s="108" t="s">
        <v>1068</v>
      </c>
      <c r="B9" s="109">
        <f>1-B10</f>
        <v>0.21999999999999997</v>
      </c>
    </row>
    <row r="10" spans="1:2" x14ac:dyDescent="0.25">
      <c r="A10" s="108" t="s">
        <v>1069</v>
      </c>
      <c r="B10" s="109">
        <f>B2</f>
        <v>0.78</v>
      </c>
    </row>
    <row r="12" spans="1:2" x14ac:dyDescent="0.25">
      <c r="A12" s="107" t="s">
        <v>1070</v>
      </c>
      <c r="B12" s="107"/>
    </row>
    <row r="13" spans="1:2" x14ac:dyDescent="0.25">
      <c r="A13" s="139" t="s">
        <v>1060</v>
      </c>
      <c r="B13" s="139" t="s">
        <v>1061</v>
      </c>
    </row>
    <row r="14" spans="1:2" x14ac:dyDescent="0.25">
      <c r="A14" s="108">
        <v>0</v>
      </c>
      <c r="B14" s="108">
        <v>1</v>
      </c>
    </row>
    <row r="15" spans="1:2" x14ac:dyDescent="0.25">
      <c r="A15" s="108">
        <v>0.98480775301220813</v>
      </c>
      <c r="B15" s="108">
        <v>0.17364817766692978</v>
      </c>
    </row>
  </sheetData>
  <dataValidations count="1">
    <dataValidation type="decimal" allowBlank="1" showInputMessage="1" showErrorMessage="1" sqref="B2" xr:uid="{382F682F-9C61-4958-863B-0CAF01BE4D67}">
      <formula1>0</formula1>
      <formula2>1</formula2>
    </dataValidation>
  </dataValidation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520EA-20F1-4DD3-A78F-AF541F6D3C6A}">
  <sheetPr codeName="Hoja23">
    <tabColor theme="9" tint="-0.249977111117893"/>
  </sheetPr>
  <dimension ref="A1:B15"/>
  <sheetViews>
    <sheetView showGridLines="0" zoomScale="90" zoomScaleNormal="90" zoomScaleSheetLayoutView="50" workbookViewId="0">
      <selection activeCell="P20" sqref="P20"/>
    </sheetView>
  </sheetViews>
  <sheetFormatPr baseColWidth="10" defaultColWidth="11.7109375" defaultRowHeight="15.75" x14ac:dyDescent="0.25"/>
  <cols>
    <col min="1" max="1" width="24.85546875" style="137" customWidth="1"/>
    <col min="2" max="2" width="11.7109375" style="137"/>
    <col min="3" max="4" width="5.140625" style="137" customWidth="1"/>
    <col min="5" max="16384" width="11.7109375" style="137"/>
  </cols>
  <sheetData>
    <row r="1" spans="1:2" x14ac:dyDescent="0.25">
      <c r="A1" s="137" t="s">
        <v>1064</v>
      </c>
    </row>
    <row r="2" spans="1:2" x14ac:dyDescent="0.25">
      <c r="A2" s="137" t="s">
        <v>1065</v>
      </c>
      <c r="B2" s="138">
        <v>0.38</v>
      </c>
    </row>
    <row r="7" spans="1:2" x14ac:dyDescent="0.25">
      <c r="A7" s="137" t="s">
        <v>1066</v>
      </c>
    </row>
    <row r="8" spans="1:2" x14ac:dyDescent="0.25">
      <c r="A8" s="107" t="s">
        <v>1067</v>
      </c>
      <c r="B8" s="107"/>
    </row>
    <row r="9" spans="1:2" x14ac:dyDescent="0.25">
      <c r="A9" s="108" t="s">
        <v>1068</v>
      </c>
      <c r="B9" s="109">
        <f>1-B10</f>
        <v>0.62</v>
      </c>
    </row>
    <row r="10" spans="1:2" x14ac:dyDescent="0.25">
      <c r="A10" s="108" t="s">
        <v>1069</v>
      </c>
      <c r="B10" s="109">
        <f>B2</f>
        <v>0.38</v>
      </c>
    </row>
    <row r="12" spans="1:2" x14ac:dyDescent="0.25">
      <c r="A12" s="107" t="s">
        <v>1070</v>
      </c>
      <c r="B12" s="107"/>
    </row>
    <row r="13" spans="1:2" x14ac:dyDescent="0.25">
      <c r="A13" s="139" t="s">
        <v>1060</v>
      </c>
      <c r="B13" s="139" t="s">
        <v>1061</v>
      </c>
    </row>
    <row r="14" spans="1:2" x14ac:dyDescent="0.25">
      <c r="A14" s="108">
        <v>0</v>
      </c>
      <c r="B14" s="108">
        <v>1</v>
      </c>
    </row>
    <row r="15" spans="1:2" x14ac:dyDescent="0.25">
      <c r="A15" s="108">
        <v>-0.66581075833651082</v>
      </c>
      <c r="B15" s="108">
        <v>-0.74612065651834159</v>
      </c>
    </row>
  </sheetData>
  <dataValidations count="1">
    <dataValidation type="decimal" allowBlank="1" showInputMessage="1" showErrorMessage="1" sqref="B2" xr:uid="{51F7D925-1C5F-4D95-B58D-4D952F74964E}">
      <formula1>0</formula1>
      <formula2>1</formula2>
    </dataValidation>
  </dataValidations>
  <pageMargins left="0.7" right="0.7" top="0.75" bottom="0.75" header="0.3" footer="0.3"/>
  <pageSetup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E774A-15F1-435D-BEFD-C5A2F399297A}">
  <sheetPr codeName="Hoja72">
    <tabColor theme="9" tint="-0.249977111117893"/>
  </sheetPr>
  <dimension ref="A1:B15"/>
  <sheetViews>
    <sheetView showGridLines="0" zoomScale="90" zoomScaleNormal="90" zoomScaleSheetLayoutView="50" workbookViewId="0">
      <selection activeCell="N24" sqref="N24"/>
    </sheetView>
  </sheetViews>
  <sheetFormatPr baseColWidth="10" defaultColWidth="11.7109375" defaultRowHeight="15.75" x14ac:dyDescent="0.25"/>
  <cols>
    <col min="1" max="1" width="24.85546875" style="137" customWidth="1"/>
    <col min="2" max="2" width="11.7109375" style="137"/>
    <col min="3" max="4" width="5.140625" style="137" customWidth="1"/>
    <col min="5" max="16384" width="11.7109375" style="137"/>
  </cols>
  <sheetData>
    <row r="1" spans="1:2" x14ac:dyDescent="0.25">
      <c r="A1" s="137" t="s">
        <v>1064</v>
      </c>
    </row>
    <row r="2" spans="1:2" x14ac:dyDescent="0.25">
      <c r="A2" s="137" t="s">
        <v>1065</v>
      </c>
      <c r="B2" s="138">
        <v>0.67</v>
      </c>
    </row>
    <row r="7" spans="1:2" x14ac:dyDescent="0.25">
      <c r="A7" s="137" t="s">
        <v>1066</v>
      </c>
    </row>
    <row r="8" spans="1:2" x14ac:dyDescent="0.25">
      <c r="A8" s="107" t="s">
        <v>1067</v>
      </c>
      <c r="B8" s="107"/>
    </row>
    <row r="9" spans="1:2" x14ac:dyDescent="0.25">
      <c r="A9" s="108" t="s">
        <v>1068</v>
      </c>
      <c r="B9" s="109">
        <f>1-B10</f>
        <v>0.32999999999999996</v>
      </c>
    </row>
    <row r="10" spans="1:2" x14ac:dyDescent="0.25">
      <c r="A10" s="108" t="s">
        <v>1069</v>
      </c>
      <c r="B10" s="109">
        <f>B2</f>
        <v>0.67</v>
      </c>
    </row>
    <row r="12" spans="1:2" x14ac:dyDescent="0.25">
      <c r="A12" s="107" t="s">
        <v>1070</v>
      </c>
      <c r="B12" s="107"/>
    </row>
    <row r="13" spans="1:2" x14ac:dyDescent="0.25">
      <c r="A13" s="139" t="s">
        <v>1060</v>
      </c>
      <c r="B13" s="139" t="s">
        <v>1061</v>
      </c>
    </row>
    <row r="14" spans="1:2" x14ac:dyDescent="0.25">
      <c r="A14" s="108">
        <v>0</v>
      </c>
      <c r="B14" s="108">
        <v>1</v>
      </c>
    </row>
    <row r="15" spans="1:2" x14ac:dyDescent="0.25">
      <c r="A15" s="108">
        <v>0.8727450898448561</v>
      </c>
      <c r="B15" s="108">
        <v>-0.4881762060482811</v>
      </c>
    </row>
  </sheetData>
  <dataValidations count="1">
    <dataValidation type="decimal" allowBlank="1" showInputMessage="1" showErrorMessage="1" sqref="B2" xr:uid="{377F7FDA-46E2-4DA4-A8E1-7BACF2B599A5}">
      <formula1>0</formula1>
      <formula2>1</formula2>
    </dataValidation>
  </dataValidations>
  <pageMargins left="0.7" right="0.7" top="0.75" bottom="0.75" header="0.3" footer="0.3"/>
  <pageSetup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B3BF0-E40D-4E5B-9FA2-A8DA1649AC46}">
  <sheetPr codeName="Hoja24">
    <tabColor theme="9" tint="-0.249977111117893"/>
  </sheetPr>
  <dimension ref="A1:B15"/>
  <sheetViews>
    <sheetView showGridLines="0" zoomScale="80" zoomScaleNormal="80" workbookViewId="0">
      <selection activeCell="O18" sqref="O18"/>
    </sheetView>
  </sheetViews>
  <sheetFormatPr baseColWidth="10" defaultColWidth="11.7109375" defaultRowHeight="15.75" x14ac:dyDescent="0.25"/>
  <cols>
    <col min="1" max="1" width="24.85546875" style="137" customWidth="1"/>
    <col min="2" max="2" width="11.7109375" style="137"/>
    <col min="3" max="4" width="5.140625" style="137" customWidth="1"/>
    <col min="5" max="16384" width="11.7109375" style="137"/>
  </cols>
  <sheetData>
    <row r="1" spans="1:2" x14ac:dyDescent="0.25">
      <c r="A1" s="137" t="s">
        <v>1064</v>
      </c>
    </row>
    <row r="2" spans="1:2" x14ac:dyDescent="0.25">
      <c r="A2" s="137" t="s">
        <v>1065</v>
      </c>
      <c r="B2" s="138">
        <v>0.43</v>
      </c>
    </row>
    <row r="7" spans="1:2" x14ac:dyDescent="0.25">
      <c r="A7" s="137" t="s">
        <v>1066</v>
      </c>
    </row>
    <row r="8" spans="1:2" x14ac:dyDescent="0.25">
      <c r="A8" s="107" t="s">
        <v>1067</v>
      </c>
      <c r="B8" s="107"/>
    </row>
    <row r="9" spans="1:2" x14ac:dyDescent="0.25">
      <c r="A9" s="108" t="s">
        <v>1068</v>
      </c>
      <c r="B9" s="109">
        <f>1-B10</f>
        <v>0.57000000000000006</v>
      </c>
    </row>
    <row r="10" spans="1:2" x14ac:dyDescent="0.25">
      <c r="A10" s="108" t="s">
        <v>1069</v>
      </c>
      <c r="B10" s="109">
        <f>B2</f>
        <v>0.43</v>
      </c>
    </row>
    <row r="12" spans="1:2" x14ac:dyDescent="0.25">
      <c r="A12" s="107" t="s">
        <v>1070</v>
      </c>
      <c r="B12" s="107"/>
    </row>
    <row r="13" spans="1:2" x14ac:dyDescent="0.25">
      <c r="A13" s="139" t="s">
        <v>1060</v>
      </c>
      <c r="B13" s="139" t="s">
        <v>1061</v>
      </c>
    </row>
    <row r="14" spans="1:2" x14ac:dyDescent="0.25">
      <c r="A14" s="108">
        <v>0</v>
      </c>
      <c r="B14" s="108">
        <v>1</v>
      </c>
    </row>
    <row r="15" spans="1:2" x14ac:dyDescent="0.25">
      <c r="A15" s="108">
        <v>-0.42643401678503728</v>
      </c>
      <c r="B15" s="108">
        <v>-0.9045186727362674</v>
      </c>
    </row>
  </sheetData>
  <dataValidations count="1">
    <dataValidation type="decimal" allowBlank="1" showInputMessage="1" showErrorMessage="1" sqref="B2" xr:uid="{3E7878A2-8443-4D1C-8E78-73A2D4169DD7}">
      <formula1>0</formula1>
      <formula2>1</formula2>
    </dataValidation>
  </dataValidation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73278B-244F-4B2F-AE50-3175B91E2A6A}">
  <sheetPr codeName="Hoja73">
    <tabColor theme="9" tint="-0.249977111117893"/>
  </sheetPr>
  <dimension ref="A1:B15"/>
  <sheetViews>
    <sheetView showGridLines="0" topLeftCell="A3" zoomScale="80" zoomScaleNormal="80" workbookViewId="0">
      <selection activeCell="A22" sqref="A22"/>
    </sheetView>
  </sheetViews>
  <sheetFormatPr baseColWidth="10" defaultColWidth="11.7109375" defaultRowHeight="15.75" x14ac:dyDescent="0.25"/>
  <cols>
    <col min="1" max="1" width="24.85546875" style="137" customWidth="1"/>
    <col min="2" max="2" width="11.7109375" style="137"/>
    <col min="3" max="4" width="5.140625" style="137" customWidth="1"/>
    <col min="5" max="16384" width="11.7109375" style="137"/>
  </cols>
  <sheetData>
    <row r="1" spans="1:2" x14ac:dyDescent="0.25">
      <c r="A1" s="137" t="s">
        <v>1064</v>
      </c>
    </row>
    <row r="2" spans="1:2" x14ac:dyDescent="0.25">
      <c r="A2" s="137" t="s">
        <v>1065</v>
      </c>
      <c r="B2" s="138">
        <v>0.73</v>
      </c>
    </row>
    <row r="7" spans="1:2" x14ac:dyDescent="0.25">
      <c r="A7" s="137" t="s">
        <v>1066</v>
      </c>
    </row>
    <row r="8" spans="1:2" x14ac:dyDescent="0.25">
      <c r="A8" s="107" t="s">
        <v>1067</v>
      </c>
      <c r="B8" s="107"/>
    </row>
    <row r="9" spans="1:2" x14ac:dyDescent="0.25">
      <c r="A9" s="108" t="s">
        <v>1068</v>
      </c>
      <c r="B9" s="109">
        <f>1-B10</f>
        <v>0.27</v>
      </c>
    </row>
    <row r="10" spans="1:2" x14ac:dyDescent="0.25">
      <c r="A10" s="108" t="s">
        <v>1069</v>
      </c>
      <c r="B10" s="109">
        <f>B2</f>
        <v>0.73</v>
      </c>
    </row>
    <row r="12" spans="1:2" x14ac:dyDescent="0.25">
      <c r="A12" s="107" t="s">
        <v>1070</v>
      </c>
      <c r="B12" s="107"/>
    </row>
    <row r="13" spans="1:2" x14ac:dyDescent="0.25">
      <c r="A13" s="139" t="s">
        <v>1060</v>
      </c>
      <c r="B13" s="139" t="s">
        <v>1061</v>
      </c>
    </row>
    <row r="14" spans="1:2" x14ac:dyDescent="0.25">
      <c r="A14" s="108">
        <v>0</v>
      </c>
      <c r="B14" s="108">
        <v>1</v>
      </c>
    </row>
    <row r="15" spans="1:2" x14ac:dyDescent="0.25">
      <c r="A15" s="108">
        <v>0.99040792547973744</v>
      </c>
      <c r="B15" s="108">
        <v>-0.13817431435300345</v>
      </c>
    </row>
  </sheetData>
  <dataValidations disablePrompts="1" count="1">
    <dataValidation type="decimal" allowBlank="1" showInputMessage="1" showErrorMessage="1" sqref="B2" xr:uid="{2BC96FD9-0062-458B-98E8-C08248E0AC6E}">
      <formula1>0</formula1>
      <formula2>1</formula2>
    </dataValidation>
  </dataValidation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8147A-88A8-44BD-8547-1036118846DA}">
  <sheetPr codeName="Hoja25">
    <tabColor theme="9" tint="-0.249977111117893"/>
  </sheetPr>
  <dimension ref="A1:B15"/>
  <sheetViews>
    <sheetView showGridLines="0" zoomScale="80" zoomScaleNormal="80" workbookViewId="0">
      <selection activeCell="L16" sqref="L16"/>
    </sheetView>
  </sheetViews>
  <sheetFormatPr baseColWidth="10" defaultColWidth="11.7109375" defaultRowHeight="15.75" x14ac:dyDescent="0.25"/>
  <cols>
    <col min="1" max="1" width="24.85546875" style="137" customWidth="1"/>
    <col min="2" max="2" width="11.7109375" style="137"/>
    <col min="3" max="4" width="5.140625" style="137" customWidth="1"/>
    <col min="5" max="16384" width="11.7109375" style="137"/>
  </cols>
  <sheetData>
    <row r="1" spans="1:2" x14ac:dyDescent="0.25">
      <c r="A1" s="137" t="s">
        <v>1064</v>
      </c>
    </row>
    <row r="2" spans="1:2" x14ac:dyDescent="0.25">
      <c r="A2" s="137" t="s">
        <v>1065</v>
      </c>
      <c r="B2" s="138">
        <v>0.54</v>
      </c>
    </row>
    <row r="7" spans="1:2" x14ac:dyDescent="0.25">
      <c r="A7" s="137" t="s">
        <v>1066</v>
      </c>
    </row>
    <row r="8" spans="1:2" x14ac:dyDescent="0.25">
      <c r="A8" s="107" t="s">
        <v>1067</v>
      </c>
      <c r="B8" s="107"/>
    </row>
    <row r="9" spans="1:2" x14ac:dyDescent="0.25">
      <c r="A9" s="108" t="s">
        <v>1068</v>
      </c>
      <c r="B9" s="109">
        <f>1-B10</f>
        <v>0.45999999999999996</v>
      </c>
    </row>
    <row r="10" spans="1:2" x14ac:dyDescent="0.25">
      <c r="A10" s="108" t="s">
        <v>1069</v>
      </c>
      <c r="B10" s="109">
        <f>B2</f>
        <v>0.54</v>
      </c>
    </row>
    <row r="12" spans="1:2" x14ac:dyDescent="0.25">
      <c r="A12" s="107" t="s">
        <v>1070</v>
      </c>
      <c r="B12" s="107"/>
    </row>
    <row r="13" spans="1:2" x14ac:dyDescent="0.25">
      <c r="A13" s="139" t="s">
        <v>1060</v>
      </c>
      <c r="B13" s="139" t="s">
        <v>1061</v>
      </c>
    </row>
    <row r="14" spans="1:2" x14ac:dyDescent="0.25">
      <c r="A14" s="108">
        <v>0</v>
      </c>
      <c r="B14" s="108">
        <v>1</v>
      </c>
    </row>
    <row r="15" spans="1:2" x14ac:dyDescent="0.25">
      <c r="A15" s="108">
        <v>0.26346210021584476</v>
      </c>
      <c r="B15" s="108">
        <v>-0.9646697475042203</v>
      </c>
    </row>
  </sheetData>
  <dataValidations count="1">
    <dataValidation type="decimal" allowBlank="1" showInputMessage="1" showErrorMessage="1" sqref="B2" xr:uid="{608BA528-2186-4A3C-A411-D7F2EE503F2B}">
      <formula1>0</formula1>
      <formula2>1</formula2>
    </dataValidation>
  </dataValidation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2F2CA6-4127-4208-A07D-AC11982B4E4A}">
  <sheetPr codeName="Hoja74">
    <tabColor theme="9" tint="-0.249977111117893"/>
  </sheetPr>
  <dimension ref="A1:B15"/>
  <sheetViews>
    <sheetView showGridLines="0" zoomScale="80" zoomScaleNormal="80" workbookViewId="0">
      <selection activeCell="M15" sqref="M15"/>
    </sheetView>
  </sheetViews>
  <sheetFormatPr baseColWidth="10" defaultColWidth="11.7109375" defaultRowHeight="15.75" x14ac:dyDescent="0.25"/>
  <cols>
    <col min="1" max="1" width="24.85546875" style="137" customWidth="1"/>
    <col min="2" max="2" width="11.7109375" style="137"/>
    <col min="3" max="4" width="5.140625" style="137" customWidth="1"/>
    <col min="5" max="16384" width="11.7109375" style="137"/>
  </cols>
  <sheetData>
    <row r="1" spans="1:2" x14ac:dyDescent="0.25">
      <c r="A1" s="137" t="s">
        <v>1064</v>
      </c>
    </row>
    <row r="2" spans="1:2" x14ac:dyDescent="0.25">
      <c r="A2" s="137" t="s">
        <v>1065</v>
      </c>
      <c r="B2" s="138">
        <v>0.84</v>
      </c>
    </row>
    <row r="7" spans="1:2" x14ac:dyDescent="0.25">
      <c r="A7" s="137" t="s">
        <v>1066</v>
      </c>
    </row>
    <row r="8" spans="1:2" x14ac:dyDescent="0.25">
      <c r="A8" s="107" t="s">
        <v>1067</v>
      </c>
      <c r="B8" s="107"/>
    </row>
    <row r="9" spans="1:2" x14ac:dyDescent="0.25">
      <c r="A9" s="108" t="s">
        <v>1068</v>
      </c>
      <c r="B9" s="109">
        <f>1-B10</f>
        <v>0.16000000000000003</v>
      </c>
    </row>
    <row r="10" spans="1:2" x14ac:dyDescent="0.25">
      <c r="A10" s="108" t="s">
        <v>1069</v>
      </c>
      <c r="B10" s="109">
        <f>B2</f>
        <v>0.84</v>
      </c>
    </row>
    <row r="12" spans="1:2" x14ac:dyDescent="0.25">
      <c r="A12" s="107" t="s">
        <v>1070</v>
      </c>
      <c r="B12" s="107"/>
    </row>
    <row r="13" spans="1:2" x14ac:dyDescent="0.25">
      <c r="A13" s="139" t="s">
        <v>1060</v>
      </c>
      <c r="B13" s="139" t="s">
        <v>1061</v>
      </c>
    </row>
    <row r="14" spans="1:2" x14ac:dyDescent="0.25">
      <c r="A14" s="108">
        <v>0</v>
      </c>
      <c r="B14" s="108">
        <v>1</v>
      </c>
    </row>
    <row r="15" spans="1:2" x14ac:dyDescent="0.25">
      <c r="A15" s="108">
        <v>0.83867056794542427</v>
      </c>
      <c r="B15" s="108">
        <v>0.5446390350150272</v>
      </c>
    </row>
  </sheetData>
  <dataValidations count="1">
    <dataValidation type="decimal" allowBlank="1" showInputMessage="1" showErrorMessage="1" sqref="B2" xr:uid="{009D8133-D600-40D1-BCEA-CF399033C545}">
      <formula1>0</formula1>
      <formula2>1</formula2>
    </dataValidation>
  </dataValidation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8B5BB3-7F1C-4C2F-9788-5F17C9ED4630}">
  <sheetPr codeName="Hoja26">
    <tabColor theme="9" tint="-0.249977111117893"/>
  </sheetPr>
  <dimension ref="A1:B15"/>
  <sheetViews>
    <sheetView showGridLines="0" zoomScale="80" zoomScaleNormal="80" workbookViewId="0">
      <selection activeCell="P16" sqref="P16"/>
    </sheetView>
  </sheetViews>
  <sheetFormatPr baseColWidth="10" defaultColWidth="11.7109375" defaultRowHeight="15.75" x14ac:dyDescent="0.25"/>
  <cols>
    <col min="1" max="1" width="24.85546875" style="137" customWidth="1"/>
    <col min="2" max="2" width="11.7109375" style="137"/>
    <col min="3" max="4" width="5.140625" style="137" customWidth="1"/>
    <col min="5" max="16384" width="11.7109375" style="137"/>
  </cols>
  <sheetData>
    <row r="1" spans="1:2" x14ac:dyDescent="0.25">
      <c r="A1" s="137" t="s">
        <v>1064</v>
      </c>
    </row>
    <row r="2" spans="1:2" x14ac:dyDescent="0.25">
      <c r="A2" s="137" t="s">
        <v>1065</v>
      </c>
      <c r="B2" s="138">
        <v>0.46</v>
      </c>
    </row>
    <row r="7" spans="1:2" x14ac:dyDescent="0.25">
      <c r="A7" s="137" t="s">
        <v>1066</v>
      </c>
    </row>
    <row r="8" spans="1:2" x14ac:dyDescent="0.25">
      <c r="A8" s="107" t="s">
        <v>1067</v>
      </c>
      <c r="B8" s="107"/>
    </row>
    <row r="9" spans="1:2" x14ac:dyDescent="0.25">
      <c r="A9" s="108" t="s">
        <v>1068</v>
      </c>
      <c r="B9" s="109">
        <f>1-B10</f>
        <v>0.54</v>
      </c>
    </row>
    <row r="10" spans="1:2" x14ac:dyDescent="0.25">
      <c r="A10" s="108" t="s">
        <v>1069</v>
      </c>
      <c r="B10" s="109">
        <f>B2</f>
        <v>0.46</v>
      </c>
    </row>
    <row r="12" spans="1:2" x14ac:dyDescent="0.25">
      <c r="A12" s="107" t="s">
        <v>1070</v>
      </c>
      <c r="B12" s="107"/>
    </row>
    <row r="13" spans="1:2" x14ac:dyDescent="0.25">
      <c r="A13" s="139" t="s">
        <v>1060</v>
      </c>
      <c r="B13" s="139" t="s">
        <v>1061</v>
      </c>
    </row>
    <row r="14" spans="1:2" x14ac:dyDescent="0.25">
      <c r="A14" s="108">
        <v>0</v>
      </c>
      <c r="B14" s="108">
        <v>1</v>
      </c>
    </row>
    <row r="15" spans="1:2" x14ac:dyDescent="0.25">
      <c r="A15" s="108">
        <v>-0.27556186708608649</v>
      </c>
      <c r="B15" s="108">
        <v>-0.96128333877584182</v>
      </c>
    </row>
  </sheetData>
  <dataValidations count="1">
    <dataValidation type="decimal" allowBlank="1" showInputMessage="1" showErrorMessage="1" sqref="B2" xr:uid="{0609C431-C56D-4122-8BDD-2FE3EE45DA3B}">
      <formula1>0</formula1>
      <formula2>1</formula2>
    </dataValidation>
  </dataValidation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DBE966-4472-4D4F-852A-4F28FB11013C}">
  <sheetPr codeName="Hoja75">
    <tabColor theme="9" tint="-0.249977111117893"/>
  </sheetPr>
  <dimension ref="A1:B15"/>
  <sheetViews>
    <sheetView showGridLines="0" zoomScale="80" zoomScaleNormal="80" workbookViewId="0">
      <selection activeCell="B3" sqref="B3"/>
    </sheetView>
  </sheetViews>
  <sheetFormatPr baseColWidth="10" defaultColWidth="11.7109375" defaultRowHeight="15.75" x14ac:dyDescent="0.25"/>
  <cols>
    <col min="1" max="1" width="24.85546875" style="137" customWidth="1"/>
    <col min="2" max="2" width="11.7109375" style="137"/>
    <col min="3" max="4" width="5.140625" style="137" customWidth="1"/>
    <col min="5" max="16384" width="11.7109375" style="137"/>
  </cols>
  <sheetData>
    <row r="1" spans="1:2" x14ac:dyDescent="0.25">
      <c r="A1" s="137" t="s">
        <v>1064</v>
      </c>
    </row>
    <row r="2" spans="1:2" x14ac:dyDescent="0.25">
      <c r="A2" s="137" t="s">
        <v>1065</v>
      </c>
      <c r="B2" s="138">
        <v>0.76</v>
      </c>
    </row>
    <row r="7" spans="1:2" x14ac:dyDescent="0.25">
      <c r="A7" s="137" t="s">
        <v>1066</v>
      </c>
    </row>
    <row r="8" spans="1:2" x14ac:dyDescent="0.25">
      <c r="A8" s="107" t="s">
        <v>1067</v>
      </c>
      <c r="B8" s="107"/>
    </row>
    <row r="9" spans="1:2" x14ac:dyDescent="0.25">
      <c r="A9" s="108" t="s">
        <v>1068</v>
      </c>
      <c r="B9" s="109">
        <f>1-B10</f>
        <v>0.24</v>
      </c>
    </row>
    <row r="10" spans="1:2" x14ac:dyDescent="0.25">
      <c r="A10" s="108" t="s">
        <v>1069</v>
      </c>
      <c r="B10" s="109">
        <f>B2</f>
        <v>0.76</v>
      </c>
    </row>
    <row r="12" spans="1:2" x14ac:dyDescent="0.25">
      <c r="A12" s="107" t="s">
        <v>1070</v>
      </c>
      <c r="B12" s="107"/>
    </row>
    <row r="13" spans="1:2" x14ac:dyDescent="0.25">
      <c r="A13" s="139" t="s">
        <v>1060</v>
      </c>
      <c r="B13" s="139" t="s">
        <v>1061</v>
      </c>
    </row>
    <row r="14" spans="1:2" x14ac:dyDescent="0.25">
      <c r="A14" s="108">
        <v>0</v>
      </c>
      <c r="B14" s="108">
        <v>1</v>
      </c>
    </row>
    <row r="15" spans="1:2" x14ac:dyDescent="0.25">
      <c r="A15" s="108">
        <v>0.9989930665413147</v>
      </c>
      <c r="B15" s="108">
        <v>4.4864830350514764E-2</v>
      </c>
    </row>
  </sheetData>
  <dataValidations count="1">
    <dataValidation type="decimal" allowBlank="1" showInputMessage="1" showErrorMessage="1" sqref="B2" xr:uid="{308606D4-9DF2-4324-B7F5-AA2E744787DD}">
      <formula1>0</formula1>
      <formula2>1</formula2>
    </dataValidation>
  </dataValidation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0F9D8-9A47-4A36-8547-786F3BD2341C}">
  <sheetPr codeName="Hoja27">
    <tabColor theme="9" tint="-0.249977111117893"/>
  </sheetPr>
  <dimension ref="A1:B15"/>
  <sheetViews>
    <sheetView showGridLines="0" zoomScale="80" zoomScaleNormal="80" workbookViewId="0">
      <selection activeCell="L10" sqref="L10"/>
    </sheetView>
  </sheetViews>
  <sheetFormatPr baseColWidth="10" defaultColWidth="11.7109375" defaultRowHeight="15.75" x14ac:dyDescent="0.25"/>
  <cols>
    <col min="1" max="1" width="24.85546875" style="137" customWidth="1"/>
    <col min="2" max="2" width="11.7109375" style="137"/>
    <col min="3" max="4" width="5.140625" style="137" customWidth="1"/>
    <col min="5" max="16384" width="11.7109375" style="137"/>
  </cols>
  <sheetData>
    <row r="1" spans="1:2" x14ac:dyDescent="0.25">
      <c r="A1" s="137" t="s">
        <v>1064</v>
      </c>
    </row>
    <row r="2" spans="1:2" x14ac:dyDescent="0.25">
      <c r="A2" s="137" t="s">
        <v>1065</v>
      </c>
      <c r="B2" s="138">
        <v>0.56000000000000005</v>
      </c>
    </row>
    <row r="7" spans="1:2" x14ac:dyDescent="0.25">
      <c r="A7" s="137" t="s">
        <v>1066</v>
      </c>
    </row>
    <row r="8" spans="1:2" x14ac:dyDescent="0.25">
      <c r="A8" s="107" t="s">
        <v>1067</v>
      </c>
      <c r="B8" s="107"/>
    </row>
    <row r="9" spans="1:2" x14ac:dyDescent="0.25">
      <c r="A9" s="108" t="s">
        <v>1068</v>
      </c>
      <c r="B9" s="109">
        <f>1-B10</f>
        <v>0.43999999999999995</v>
      </c>
    </row>
    <row r="10" spans="1:2" x14ac:dyDescent="0.25">
      <c r="A10" s="108" t="s">
        <v>1069</v>
      </c>
      <c r="B10" s="109">
        <f>B2</f>
        <v>0.56000000000000005</v>
      </c>
    </row>
    <row r="12" spans="1:2" x14ac:dyDescent="0.25">
      <c r="A12" s="107" t="s">
        <v>1070</v>
      </c>
      <c r="B12" s="107"/>
    </row>
    <row r="13" spans="1:2" x14ac:dyDescent="0.25">
      <c r="A13" s="139" t="s">
        <v>1060</v>
      </c>
      <c r="B13" s="139" t="s">
        <v>1061</v>
      </c>
    </row>
    <row r="14" spans="1:2" x14ac:dyDescent="0.25">
      <c r="A14" s="108">
        <v>0</v>
      </c>
      <c r="B14" s="108">
        <v>1</v>
      </c>
    </row>
    <row r="15" spans="1:2" x14ac:dyDescent="0.25">
      <c r="A15" s="108">
        <v>0.39313334470102357</v>
      </c>
      <c r="B15" s="108">
        <v>-0.91948146978837264</v>
      </c>
    </row>
  </sheetData>
  <dataValidations count="1">
    <dataValidation type="decimal" allowBlank="1" showInputMessage="1" showErrorMessage="1" sqref="B2" xr:uid="{F9D6ECDA-149C-4CF0-BE04-4FF4708BA6DA}">
      <formula1>0</formula1>
      <formula2>1</formula2>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N47"/>
  <sheetViews>
    <sheetView showGridLines="0" workbookViewId="0">
      <pane ySplit="3" topLeftCell="A28" activePane="bottomLeft" state="frozen"/>
      <selection pane="bottomLeft" activeCell="E4" sqref="E4"/>
    </sheetView>
  </sheetViews>
  <sheetFormatPr baseColWidth="10" defaultColWidth="9.140625" defaultRowHeight="15" x14ac:dyDescent="0.25"/>
  <cols>
    <col min="1" max="1" width="11" customWidth="1"/>
    <col min="2" max="2" width="9.140625" style="144"/>
    <col min="3" max="3" width="16.7109375" style="144" customWidth="1"/>
    <col min="4" max="4" width="15" customWidth="1"/>
    <col min="5" max="5" width="12.42578125" style="144" customWidth="1"/>
    <col min="6" max="6" width="19.140625" customWidth="1"/>
    <col min="7" max="7" width="14.85546875" style="144" customWidth="1"/>
    <col min="8" max="8" width="12.85546875" style="151" customWidth="1"/>
    <col min="9" max="9" width="15.28515625" style="151" customWidth="1"/>
    <col min="10" max="13" width="19.140625" customWidth="1"/>
    <col min="14" max="14" width="33" customWidth="1"/>
  </cols>
  <sheetData>
    <row r="1" spans="1:14" ht="21" x14ac:dyDescent="0.35">
      <c r="A1" s="334" t="s">
        <v>617</v>
      </c>
      <c r="B1" s="334"/>
      <c r="C1" s="334"/>
      <c r="D1" s="334"/>
      <c r="E1" s="334"/>
      <c r="F1" s="334"/>
      <c r="G1" s="334"/>
      <c r="H1" s="334"/>
      <c r="I1" s="334"/>
      <c r="J1" s="334"/>
      <c r="K1" s="334"/>
      <c r="L1" s="334"/>
      <c r="M1" s="334"/>
      <c r="N1" s="334"/>
    </row>
    <row r="2" spans="1:14" s="145" customFormat="1" ht="18" customHeight="1" x14ac:dyDescent="0.2">
      <c r="A2" s="335" t="s">
        <v>618</v>
      </c>
      <c r="B2" s="335" t="s">
        <v>619</v>
      </c>
      <c r="C2" s="335" t="s">
        <v>20</v>
      </c>
      <c r="D2" s="335" t="s">
        <v>620</v>
      </c>
      <c r="E2" s="335" t="s">
        <v>621</v>
      </c>
      <c r="F2" s="335" t="s">
        <v>29</v>
      </c>
      <c r="G2" s="335" t="s">
        <v>1191</v>
      </c>
      <c r="H2" s="333" t="s">
        <v>622</v>
      </c>
      <c r="I2" s="333" t="s">
        <v>623</v>
      </c>
      <c r="J2" s="332" t="s">
        <v>624</v>
      </c>
      <c r="K2" s="332"/>
      <c r="L2" s="332"/>
      <c r="M2" s="332"/>
      <c r="N2" s="333" t="s">
        <v>625</v>
      </c>
    </row>
    <row r="3" spans="1:14" s="145" customFormat="1" ht="28.5" customHeight="1" x14ac:dyDescent="0.2">
      <c r="A3" s="335"/>
      <c r="B3" s="335"/>
      <c r="C3" s="335"/>
      <c r="D3" s="335"/>
      <c r="E3" s="335"/>
      <c r="F3" s="335"/>
      <c r="G3" s="335"/>
      <c r="H3" s="333"/>
      <c r="I3" s="333"/>
      <c r="J3" s="154" t="s">
        <v>626</v>
      </c>
      <c r="K3" s="154" t="s">
        <v>627</v>
      </c>
      <c r="L3" s="154" t="s">
        <v>628</v>
      </c>
      <c r="M3" s="154" t="s">
        <v>629</v>
      </c>
      <c r="N3" s="333"/>
    </row>
    <row r="4" spans="1:14" ht="90" customHeight="1" x14ac:dyDescent="0.25">
      <c r="A4" s="146" t="s">
        <v>1186</v>
      </c>
      <c r="B4" s="146">
        <v>1</v>
      </c>
      <c r="C4" s="146" t="s">
        <v>538</v>
      </c>
      <c r="D4" s="147" t="s">
        <v>630</v>
      </c>
      <c r="E4" s="148">
        <v>114</v>
      </c>
      <c r="F4" s="147" t="s">
        <v>631</v>
      </c>
      <c r="G4" s="146">
        <v>2</v>
      </c>
      <c r="H4" s="149">
        <v>43862</v>
      </c>
      <c r="I4" s="149">
        <v>44191</v>
      </c>
      <c r="J4" s="147" t="s">
        <v>632</v>
      </c>
      <c r="K4" s="147" t="s">
        <v>633</v>
      </c>
      <c r="L4" s="147" t="s">
        <v>634</v>
      </c>
      <c r="M4" s="147" t="s">
        <v>635</v>
      </c>
      <c r="N4" s="147" t="s">
        <v>636</v>
      </c>
    </row>
    <row r="5" spans="1:14" ht="66" customHeight="1" x14ac:dyDescent="0.25">
      <c r="A5" s="146" t="s">
        <v>1186</v>
      </c>
      <c r="B5" s="146">
        <v>1</v>
      </c>
      <c r="C5" s="146" t="s">
        <v>538</v>
      </c>
      <c r="D5" s="147" t="s">
        <v>630</v>
      </c>
      <c r="E5" s="148">
        <v>115</v>
      </c>
      <c r="F5" s="147" t="s">
        <v>637</v>
      </c>
      <c r="G5" s="146">
        <v>1</v>
      </c>
      <c r="H5" s="149">
        <v>43845</v>
      </c>
      <c r="I5" s="149">
        <v>44191</v>
      </c>
      <c r="J5" s="147" t="s">
        <v>61</v>
      </c>
      <c r="K5" s="147" t="s">
        <v>638</v>
      </c>
      <c r="L5" s="147" t="s">
        <v>639</v>
      </c>
      <c r="M5" s="147" t="s">
        <v>640</v>
      </c>
      <c r="N5" s="147"/>
    </row>
    <row r="6" spans="1:14" ht="85.5" customHeight="1" x14ac:dyDescent="0.25">
      <c r="A6" s="146" t="s">
        <v>1186</v>
      </c>
      <c r="B6" s="146">
        <v>1</v>
      </c>
      <c r="C6" s="146" t="s">
        <v>538</v>
      </c>
      <c r="D6" s="147" t="s">
        <v>641</v>
      </c>
      <c r="E6" s="148">
        <v>117</v>
      </c>
      <c r="F6" s="147" t="s">
        <v>642</v>
      </c>
      <c r="G6" s="146">
        <v>3</v>
      </c>
      <c r="H6" s="149" t="s">
        <v>641</v>
      </c>
      <c r="I6" s="149" t="s">
        <v>641</v>
      </c>
      <c r="J6" s="147" t="s">
        <v>641</v>
      </c>
      <c r="K6" s="147" t="s">
        <v>641</v>
      </c>
      <c r="L6" s="147" t="s">
        <v>641</v>
      </c>
      <c r="M6" s="147" t="s">
        <v>641</v>
      </c>
      <c r="N6" s="147"/>
    </row>
    <row r="7" spans="1:14" ht="85.5" customHeight="1" x14ac:dyDescent="0.25">
      <c r="A7" s="146" t="s">
        <v>1186</v>
      </c>
      <c r="B7" s="146">
        <v>1</v>
      </c>
      <c r="C7" s="146" t="s">
        <v>538</v>
      </c>
      <c r="D7" s="147" t="s">
        <v>630</v>
      </c>
      <c r="E7" s="148">
        <v>118</v>
      </c>
      <c r="F7" s="147" t="s">
        <v>643</v>
      </c>
      <c r="G7" s="146">
        <v>1</v>
      </c>
      <c r="H7" s="149">
        <v>43934</v>
      </c>
      <c r="I7" s="149">
        <v>44191</v>
      </c>
      <c r="J7" s="147" t="s">
        <v>644</v>
      </c>
      <c r="K7" s="147" t="s">
        <v>645</v>
      </c>
      <c r="L7" s="147" t="s">
        <v>646</v>
      </c>
      <c r="M7" s="147" t="s">
        <v>647</v>
      </c>
      <c r="N7" s="147"/>
    </row>
    <row r="8" spans="1:14" ht="150" x14ac:dyDescent="0.25">
      <c r="A8" s="146" t="s">
        <v>1186</v>
      </c>
      <c r="B8" s="146">
        <v>1</v>
      </c>
      <c r="C8" s="146" t="s">
        <v>538</v>
      </c>
      <c r="D8" s="147" t="s">
        <v>630</v>
      </c>
      <c r="E8" s="148">
        <v>124</v>
      </c>
      <c r="F8" s="147" t="s">
        <v>648</v>
      </c>
      <c r="G8" s="146">
        <v>1</v>
      </c>
      <c r="H8" s="149">
        <v>44013</v>
      </c>
      <c r="I8" s="149">
        <v>44196</v>
      </c>
      <c r="J8" s="147" t="s">
        <v>645</v>
      </c>
      <c r="K8" s="147" t="s">
        <v>571</v>
      </c>
      <c r="L8" s="147" t="s">
        <v>649</v>
      </c>
      <c r="M8" s="147" t="s">
        <v>650</v>
      </c>
      <c r="N8" s="147"/>
    </row>
    <row r="9" spans="1:14" ht="120" x14ac:dyDescent="0.25">
      <c r="A9" s="146" t="s">
        <v>1186</v>
      </c>
      <c r="B9" s="146">
        <v>1</v>
      </c>
      <c r="C9" s="146" t="s">
        <v>538</v>
      </c>
      <c r="D9" s="147" t="s">
        <v>630</v>
      </c>
      <c r="E9" s="148">
        <v>125</v>
      </c>
      <c r="F9" s="147" t="s">
        <v>651</v>
      </c>
      <c r="G9" s="146">
        <v>1</v>
      </c>
      <c r="H9" s="149">
        <v>44013</v>
      </c>
      <c r="I9" s="149">
        <v>44196</v>
      </c>
      <c r="J9" s="147" t="s">
        <v>61</v>
      </c>
      <c r="K9" s="147" t="s">
        <v>61</v>
      </c>
      <c r="L9" s="147" t="s">
        <v>652</v>
      </c>
      <c r="M9" s="147" t="s">
        <v>653</v>
      </c>
      <c r="N9" s="147"/>
    </row>
    <row r="10" spans="1:14" ht="105" x14ac:dyDescent="0.25">
      <c r="A10" s="146" t="s">
        <v>1186</v>
      </c>
      <c r="B10" s="146">
        <v>1</v>
      </c>
      <c r="C10" s="146" t="s">
        <v>538</v>
      </c>
      <c r="D10" s="147" t="s">
        <v>630</v>
      </c>
      <c r="E10" s="148">
        <v>127</v>
      </c>
      <c r="F10" s="147" t="s">
        <v>654</v>
      </c>
      <c r="G10" s="146">
        <v>1</v>
      </c>
      <c r="H10" s="149">
        <v>44013</v>
      </c>
      <c r="I10" s="149">
        <v>44196</v>
      </c>
      <c r="J10" s="147" t="s">
        <v>61</v>
      </c>
      <c r="K10" s="147" t="s">
        <v>61</v>
      </c>
      <c r="L10" s="147" t="s">
        <v>655</v>
      </c>
      <c r="M10" s="147" t="s">
        <v>656</v>
      </c>
      <c r="N10" s="147"/>
    </row>
    <row r="11" spans="1:14" ht="150" x14ac:dyDescent="0.25">
      <c r="A11" s="146" t="s">
        <v>1186</v>
      </c>
      <c r="B11" s="146">
        <v>2</v>
      </c>
      <c r="C11" s="146" t="s">
        <v>220</v>
      </c>
      <c r="D11" s="147" t="s">
        <v>630</v>
      </c>
      <c r="E11" s="148">
        <v>29</v>
      </c>
      <c r="F11" s="147" t="s">
        <v>657</v>
      </c>
      <c r="G11" s="146">
        <v>1</v>
      </c>
      <c r="H11" s="149">
        <v>44105</v>
      </c>
      <c r="I11" s="149">
        <v>44196</v>
      </c>
      <c r="J11" s="147" t="s">
        <v>61</v>
      </c>
      <c r="K11" s="147" t="s">
        <v>61</v>
      </c>
      <c r="L11" s="147" t="s">
        <v>61</v>
      </c>
      <c r="M11" s="147" t="s">
        <v>658</v>
      </c>
      <c r="N11" s="147" t="s">
        <v>659</v>
      </c>
    </row>
    <row r="12" spans="1:14" ht="409.5" x14ac:dyDescent="0.25">
      <c r="A12" s="146" t="s">
        <v>1186</v>
      </c>
      <c r="B12" s="146">
        <v>3</v>
      </c>
      <c r="C12" s="146" t="s">
        <v>660</v>
      </c>
      <c r="D12" s="147" t="s">
        <v>630</v>
      </c>
      <c r="E12" s="148">
        <v>87</v>
      </c>
      <c r="F12" s="147" t="s">
        <v>661</v>
      </c>
      <c r="G12" s="146">
        <v>1</v>
      </c>
      <c r="H12" s="149">
        <v>43831</v>
      </c>
      <c r="I12" s="149">
        <v>44180</v>
      </c>
      <c r="J12" s="147" t="s">
        <v>662</v>
      </c>
      <c r="K12" s="147" t="s">
        <v>663</v>
      </c>
      <c r="L12" s="147" t="s">
        <v>664</v>
      </c>
      <c r="M12" s="147" t="s">
        <v>665</v>
      </c>
      <c r="N12" s="147" t="s">
        <v>666</v>
      </c>
    </row>
    <row r="13" spans="1:14" ht="120" x14ac:dyDescent="0.25">
      <c r="A13" s="146" t="s">
        <v>1186</v>
      </c>
      <c r="B13" s="146">
        <v>3</v>
      </c>
      <c r="C13" s="146" t="s">
        <v>660</v>
      </c>
      <c r="D13" s="147" t="s">
        <v>641</v>
      </c>
      <c r="E13" s="148">
        <v>89</v>
      </c>
      <c r="F13" s="147" t="s">
        <v>667</v>
      </c>
      <c r="G13" s="146">
        <v>2</v>
      </c>
      <c r="H13" s="149"/>
      <c r="I13" s="149"/>
      <c r="J13" s="147" t="s">
        <v>151</v>
      </c>
      <c r="K13" s="147" t="s">
        <v>151</v>
      </c>
      <c r="L13" s="147" t="s">
        <v>151</v>
      </c>
      <c r="M13" s="147" t="s">
        <v>151</v>
      </c>
      <c r="N13" s="147"/>
    </row>
    <row r="14" spans="1:14" ht="120" x14ac:dyDescent="0.25">
      <c r="A14" s="146" t="s">
        <v>1186</v>
      </c>
      <c r="B14" s="146">
        <v>3</v>
      </c>
      <c r="C14" s="146" t="s">
        <v>660</v>
      </c>
      <c r="D14" s="147" t="s">
        <v>668</v>
      </c>
      <c r="E14" s="148">
        <v>131</v>
      </c>
      <c r="F14" s="147" t="s">
        <v>609</v>
      </c>
      <c r="G14" s="146">
        <v>1</v>
      </c>
      <c r="H14" s="149">
        <v>43859</v>
      </c>
      <c r="I14" s="149">
        <v>44151</v>
      </c>
      <c r="J14" s="147" t="s">
        <v>669</v>
      </c>
      <c r="K14" s="147" t="s">
        <v>670</v>
      </c>
      <c r="L14" s="147" t="s">
        <v>671</v>
      </c>
      <c r="M14" s="147" t="s">
        <v>672</v>
      </c>
      <c r="N14" s="147"/>
    </row>
    <row r="15" spans="1:14" ht="120" x14ac:dyDescent="0.25">
      <c r="A15" s="146" t="s">
        <v>1186</v>
      </c>
      <c r="B15" s="146">
        <v>3</v>
      </c>
      <c r="C15" s="146" t="s">
        <v>660</v>
      </c>
      <c r="D15" s="147" t="s">
        <v>668</v>
      </c>
      <c r="E15" s="148">
        <v>132</v>
      </c>
      <c r="F15" s="147" t="s">
        <v>612</v>
      </c>
      <c r="G15" s="146">
        <v>2</v>
      </c>
      <c r="H15" s="149">
        <v>43847</v>
      </c>
      <c r="I15" s="149">
        <v>44151</v>
      </c>
      <c r="J15" s="147" t="s">
        <v>673</v>
      </c>
      <c r="K15" s="147" t="s">
        <v>674</v>
      </c>
      <c r="L15" s="147" t="s">
        <v>673</v>
      </c>
      <c r="M15" s="147" t="s">
        <v>675</v>
      </c>
      <c r="N15" s="147"/>
    </row>
    <row r="16" spans="1:14" ht="135" x14ac:dyDescent="0.25">
      <c r="A16" s="146" t="s">
        <v>1186</v>
      </c>
      <c r="B16" s="146">
        <v>3</v>
      </c>
      <c r="C16" s="146" t="s">
        <v>660</v>
      </c>
      <c r="D16" s="147" t="s">
        <v>668</v>
      </c>
      <c r="E16" s="148">
        <v>133</v>
      </c>
      <c r="F16" s="147" t="s">
        <v>613</v>
      </c>
      <c r="G16" s="146">
        <v>1</v>
      </c>
      <c r="H16" s="149">
        <v>43862</v>
      </c>
      <c r="I16" s="149">
        <v>44151</v>
      </c>
      <c r="J16" s="147" t="s">
        <v>676</v>
      </c>
      <c r="K16" s="147" t="s">
        <v>677</v>
      </c>
      <c r="L16" s="147" t="s">
        <v>61</v>
      </c>
      <c r="M16" s="147" t="s">
        <v>678</v>
      </c>
      <c r="N16" s="147"/>
    </row>
    <row r="17" spans="1:14" ht="195" x14ac:dyDescent="0.25">
      <c r="A17" s="146" t="s">
        <v>1186</v>
      </c>
      <c r="B17" s="146">
        <v>4</v>
      </c>
      <c r="C17" s="146" t="s">
        <v>398</v>
      </c>
      <c r="D17" s="147" t="s">
        <v>641</v>
      </c>
      <c r="E17" s="148">
        <v>77</v>
      </c>
      <c r="F17" s="147" t="s">
        <v>679</v>
      </c>
      <c r="G17" s="146">
        <v>2</v>
      </c>
      <c r="H17" s="149"/>
      <c r="I17" s="149"/>
      <c r="J17" s="147" t="s">
        <v>151</v>
      </c>
      <c r="K17" s="147" t="s">
        <v>151</v>
      </c>
      <c r="L17" s="147" t="s">
        <v>151</v>
      </c>
      <c r="M17" s="147" t="s">
        <v>151</v>
      </c>
      <c r="N17" s="147" t="s">
        <v>680</v>
      </c>
    </row>
    <row r="18" spans="1:14" ht="409.5" x14ac:dyDescent="0.25">
      <c r="A18" s="146" t="s">
        <v>1186</v>
      </c>
      <c r="B18" s="146">
        <v>5</v>
      </c>
      <c r="C18" s="146" t="s">
        <v>315</v>
      </c>
      <c r="D18" s="147" t="s">
        <v>641</v>
      </c>
      <c r="E18" s="148">
        <v>54</v>
      </c>
      <c r="F18" s="147" t="s">
        <v>681</v>
      </c>
      <c r="G18" s="146">
        <v>1</v>
      </c>
      <c r="H18" s="149">
        <v>43845</v>
      </c>
      <c r="I18" s="149"/>
      <c r="J18" s="147" t="s">
        <v>151</v>
      </c>
      <c r="K18" s="147" t="s">
        <v>151</v>
      </c>
      <c r="L18" s="147" t="s">
        <v>151</v>
      </c>
      <c r="M18" s="147" t="s">
        <v>151</v>
      </c>
      <c r="N18" s="147" t="s">
        <v>682</v>
      </c>
    </row>
    <row r="19" spans="1:14" ht="45" x14ac:dyDescent="0.25">
      <c r="A19" s="146" t="s">
        <v>1186</v>
      </c>
      <c r="B19" s="146">
        <v>5</v>
      </c>
      <c r="C19" s="146" t="s">
        <v>315</v>
      </c>
      <c r="D19" s="147" t="s">
        <v>641</v>
      </c>
      <c r="E19" s="148">
        <v>56</v>
      </c>
      <c r="F19" s="147" t="s">
        <v>683</v>
      </c>
      <c r="G19" s="146">
        <v>3</v>
      </c>
      <c r="H19" s="149">
        <v>44013</v>
      </c>
      <c r="I19" s="149"/>
      <c r="J19" s="147" t="s">
        <v>151</v>
      </c>
      <c r="K19" s="147" t="s">
        <v>151</v>
      </c>
      <c r="L19" s="147" t="s">
        <v>151</v>
      </c>
      <c r="M19" s="147" t="s">
        <v>151</v>
      </c>
      <c r="N19" s="147"/>
    </row>
    <row r="20" spans="1:14" ht="90" x14ac:dyDescent="0.25">
      <c r="A20" s="146" t="s">
        <v>1186</v>
      </c>
      <c r="B20" s="146">
        <v>5</v>
      </c>
      <c r="C20" s="146" t="s">
        <v>315</v>
      </c>
      <c r="D20" s="147" t="s">
        <v>630</v>
      </c>
      <c r="E20" s="148">
        <v>57</v>
      </c>
      <c r="F20" s="147" t="s">
        <v>684</v>
      </c>
      <c r="G20" s="146">
        <v>4</v>
      </c>
      <c r="H20" s="149">
        <v>43845</v>
      </c>
      <c r="I20" s="149">
        <v>44166</v>
      </c>
      <c r="J20" s="147" t="s">
        <v>61</v>
      </c>
      <c r="K20" s="147" t="s">
        <v>61</v>
      </c>
      <c r="L20" s="147" t="s">
        <v>685</v>
      </c>
      <c r="M20" s="147" t="s">
        <v>686</v>
      </c>
      <c r="N20" s="147"/>
    </row>
    <row r="21" spans="1:14" ht="75" x14ac:dyDescent="0.25">
      <c r="A21" s="146" t="s">
        <v>1186</v>
      </c>
      <c r="B21" s="146">
        <v>5</v>
      </c>
      <c r="C21" s="146" t="s">
        <v>315</v>
      </c>
      <c r="D21" s="147" t="s">
        <v>630</v>
      </c>
      <c r="E21" s="148">
        <v>58</v>
      </c>
      <c r="F21" s="147" t="s">
        <v>687</v>
      </c>
      <c r="G21" s="146">
        <v>500</v>
      </c>
      <c r="H21" s="149">
        <v>43845</v>
      </c>
      <c r="I21" s="149">
        <v>44166</v>
      </c>
      <c r="J21" s="147" t="s">
        <v>61</v>
      </c>
      <c r="K21" s="147" t="s">
        <v>61</v>
      </c>
      <c r="L21" s="147" t="s">
        <v>327</v>
      </c>
      <c r="M21" s="147" t="s">
        <v>327</v>
      </c>
      <c r="N21" s="147"/>
    </row>
    <row r="22" spans="1:14" ht="180" x14ac:dyDescent="0.25">
      <c r="A22" s="146" t="s">
        <v>1186</v>
      </c>
      <c r="B22" s="146">
        <v>6</v>
      </c>
      <c r="C22" s="146" t="s">
        <v>407</v>
      </c>
      <c r="D22" s="147" t="s">
        <v>630</v>
      </c>
      <c r="E22" s="148">
        <v>79</v>
      </c>
      <c r="F22" s="147" t="s">
        <v>688</v>
      </c>
      <c r="G22" s="146">
        <v>4</v>
      </c>
      <c r="H22" s="149">
        <v>43845</v>
      </c>
      <c r="I22" s="149">
        <v>44188</v>
      </c>
      <c r="J22" s="147" t="s">
        <v>689</v>
      </c>
      <c r="K22" s="147" t="s">
        <v>61</v>
      </c>
      <c r="L22" s="147" t="s">
        <v>689</v>
      </c>
      <c r="M22" s="147" t="s">
        <v>690</v>
      </c>
      <c r="N22" s="147" t="s">
        <v>691</v>
      </c>
    </row>
    <row r="23" spans="1:14" ht="405" x14ac:dyDescent="0.25">
      <c r="A23" s="146" t="s">
        <v>1186</v>
      </c>
      <c r="B23" s="146">
        <v>7</v>
      </c>
      <c r="C23" s="146" t="s">
        <v>103</v>
      </c>
      <c r="D23" s="147" t="s">
        <v>668</v>
      </c>
      <c r="E23" s="148">
        <v>8</v>
      </c>
      <c r="F23" s="147" t="s">
        <v>692</v>
      </c>
      <c r="G23" s="146">
        <v>14</v>
      </c>
      <c r="H23" s="149">
        <v>43845</v>
      </c>
      <c r="I23" s="149">
        <v>44180</v>
      </c>
      <c r="J23" s="147" t="s">
        <v>693</v>
      </c>
      <c r="K23" s="147" t="s">
        <v>694</v>
      </c>
      <c r="L23" s="147" t="s">
        <v>694</v>
      </c>
      <c r="M23" s="147" t="s">
        <v>694</v>
      </c>
      <c r="N23" s="147" t="s">
        <v>695</v>
      </c>
    </row>
    <row r="24" spans="1:14" ht="165" x14ac:dyDescent="0.25">
      <c r="A24" s="146" t="s">
        <v>1186</v>
      </c>
      <c r="B24" s="146">
        <v>7</v>
      </c>
      <c r="C24" s="146" t="s">
        <v>103</v>
      </c>
      <c r="D24" s="147" t="s">
        <v>668</v>
      </c>
      <c r="E24" s="148">
        <v>9</v>
      </c>
      <c r="F24" s="147" t="s">
        <v>696</v>
      </c>
      <c r="G24" s="146">
        <v>12</v>
      </c>
      <c r="H24" s="149">
        <v>43845</v>
      </c>
      <c r="I24" s="149">
        <v>44180</v>
      </c>
      <c r="J24" s="147" t="s">
        <v>114</v>
      </c>
      <c r="K24" s="147" t="s">
        <v>115</v>
      </c>
      <c r="L24" s="147" t="s">
        <v>114</v>
      </c>
      <c r="M24" s="147" t="s">
        <v>114</v>
      </c>
      <c r="N24" s="147"/>
    </row>
    <row r="25" spans="1:14" ht="120" x14ac:dyDescent="0.25">
      <c r="A25" s="146" t="s">
        <v>1186</v>
      </c>
      <c r="B25" s="146">
        <v>7</v>
      </c>
      <c r="C25" s="146" t="s">
        <v>103</v>
      </c>
      <c r="D25" s="147" t="s">
        <v>668</v>
      </c>
      <c r="E25" s="148">
        <v>10</v>
      </c>
      <c r="F25" s="147" t="s">
        <v>697</v>
      </c>
      <c r="G25" s="146">
        <v>65</v>
      </c>
      <c r="H25" s="149">
        <v>43845</v>
      </c>
      <c r="I25" s="149">
        <v>44180</v>
      </c>
      <c r="J25" s="147" t="s">
        <v>120</v>
      </c>
      <c r="K25" s="147" t="s">
        <v>120</v>
      </c>
      <c r="L25" s="147" t="s">
        <v>120</v>
      </c>
      <c r="M25" s="147" t="s">
        <v>120</v>
      </c>
      <c r="N25" s="147"/>
    </row>
    <row r="26" spans="1:14" ht="135" x14ac:dyDescent="0.25">
      <c r="A26" s="146" t="s">
        <v>1186</v>
      </c>
      <c r="B26" s="146">
        <v>7</v>
      </c>
      <c r="C26" s="146" t="s">
        <v>103</v>
      </c>
      <c r="D26" s="147" t="s">
        <v>630</v>
      </c>
      <c r="E26" s="148">
        <v>11</v>
      </c>
      <c r="F26" s="147" t="s">
        <v>698</v>
      </c>
      <c r="G26" s="146">
        <v>1</v>
      </c>
      <c r="H26" s="149">
        <v>43845</v>
      </c>
      <c r="I26" s="149">
        <v>43921</v>
      </c>
      <c r="J26" s="147" t="s">
        <v>699</v>
      </c>
      <c r="K26" s="147" t="s">
        <v>61</v>
      </c>
      <c r="L26" s="147" t="s">
        <v>61</v>
      </c>
      <c r="M26" s="147" t="s">
        <v>61</v>
      </c>
      <c r="N26" s="147"/>
    </row>
    <row r="27" spans="1:14" ht="105" x14ac:dyDescent="0.25">
      <c r="A27" s="146" t="s">
        <v>1186</v>
      </c>
      <c r="B27" s="146">
        <v>7</v>
      </c>
      <c r="C27" s="146" t="s">
        <v>103</v>
      </c>
      <c r="D27" s="147" t="s">
        <v>668</v>
      </c>
      <c r="E27" s="148">
        <v>12</v>
      </c>
      <c r="F27" s="147" t="s">
        <v>700</v>
      </c>
      <c r="G27" s="146">
        <v>2</v>
      </c>
      <c r="H27" s="149">
        <v>43845</v>
      </c>
      <c r="I27" s="149">
        <v>44180</v>
      </c>
      <c r="J27" s="147" t="s">
        <v>130</v>
      </c>
      <c r="K27" s="147" t="s">
        <v>61</v>
      </c>
      <c r="L27" s="147" t="s">
        <v>61</v>
      </c>
      <c r="M27" s="147" t="s">
        <v>130</v>
      </c>
      <c r="N27" s="147"/>
    </row>
    <row r="28" spans="1:14" ht="180" x14ac:dyDescent="0.25">
      <c r="A28" s="146" t="s">
        <v>1186</v>
      </c>
      <c r="B28" s="146">
        <v>7</v>
      </c>
      <c r="C28" s="146" t="s">
        <v>103</v>
      </c>
      <c r="D28" s="147" t="s">
        <v>668</v>
      </c>
      <c r="E28" s="148">
        <v>13</v>
      </c>
      <c r="F28" s="147" t="s">
        <v>701</v>
      </c>
      <c r="G28" s="146">
        <v>60</v>
      </c>
      <c r="H28" s="149">
        <v>43845</v>
      </c>
      <c r="I28" s="149">
        <v>44180</v>
      </c>
      <c r="J28" s="147" t="s">
        <v>135</v>
      </c>
      <c r="K28" s="147" t="s">
        <v>135</v>
      </c>
      <c r="L28" s="147" t="s">
        <v>135</v>
      </c>
      <c r="M28" s="147" t="s">
        <v>135</v>
      </c>
      <c r="N28" s="147"/>
    </row>
    <row r="29" spans="1:14" ht="120" x14ac:dyDescent="0.25">
      <c r="A29" s="146" t="s">
        <v>1186</v>
      </c>
      <c r="B29" s="146">
        <v>7</v>
      </c>
      <c r="C29" s="146" t="s">
        <v>103</v>
      </c>
      <c r="D29" s="147" t="s">
        <v>630</v>
      </c>
      <c r="E29" s="148">
        <v>14</v>
      </c>
      <c r="F29" s="147" t="s">
        <v>702</v>
      </c>
      <c r="G29" s="146">
        <v>4</v>
      </c>
      <c r="H29" s="149">
        <v>43862</v>
      </c>
      <c r="I29" s="149">
        <v>44196</v>
      </c>
      <c r="J29" s="147" t="s">
        <v>703</v>
      </c>
      <c r="K29" s="147" t="s">
        <v>703</v>
      </c>
      <c r="L29" s="147" t="s">
        <v>703</v>
      </c>
      <c r="M29" s="147" t="s">
        <v>704</v>
      </c>
      <c r="N29" s="147"/>
    </row>
    <row r="30" spans="1:14" ht="75" x14ac:dyDescent="0.25">
      <c r="A30" s="146" t="s">
        <v>1186</v>
      </c>
      <c r="B30" s="146">
        <v>7</v>
      </c>
      <c r="C30" s="146" t="s">
        <v>103</v>
      </c>
      <c r="D30" s="147" t="s">
        <v>630</v>
      </c>
      <c r="E30" s="148">
        <v>15</v>
      </c>
      <c r="F30" s="147" t="s">
        <v>705</v>
      </c>
      <c r="G30" s="146">
        <v>1</v>
      </c>
      <c r="H30" s="149">
        <v>43862</v>
      </c>
      <c r="I30" s="149">
        <v>44104</v>
      </c>
      <c r="J30" s="147" t="s">
        <v>61</v>
      </c>
      <c r="K30" s="147" t="s">
        <v>61</v>
      </c>
      <c r="L30" s="147" t="s">
        <v>706</v>
      </c>
      <c r="M30" s="147" t="s">
        <v>61</v>
      </c>
      <c r="N30" s="147"/>
    </row>
    <row r="31" spans="1:14" ht="165" x14ac:dyDescent="0.25">
      <c r="A31" s="146" t="s">
        <v>1186</v>
      </c>
      <c r="B31" s="146">
        <v>7</v>
      </c>
      <c r="C31" s="146" t="s">
        <v>103</v>
      </c>
      <c r="D31" s="147" t="s">
        <v>641</v>
      </c>
      <c r="E31" s="148">
        <v>16</v>
      </c>
      <c r="F31" s="147" t="s">
        <v>707</v>
      </c>
      <c r="G31" s="146">
        <v>1</v>
      </c>
      <c r="H31" s="149"/>
      <c r="I31" s="149"/>
      <c r="J31" s="147" t="s">
        <v>151</v>
      </c>
      <c r="K31" s="147" t="s">
        <v>151</v>
      </c>
      <c r="L31" s="147" t="s">
        <v>151</v>
      </c>
      <c r="M31" s="147" t="s">
        <v>151</v>
      </c>
      <c r="N31" s="147"/>
    </row>
    <row r="32" spans="1:14" ht="409.5" x14ac:dyDescent="0.25">
      <c r="A32" s="146" t="s">
        <v>1186</v>
      </c>
      <c r="B32" s="146">
        <v>8</v>
      </c>
      <c r="C32" s="146" t="s">
        <v>178</v>
      </c>
      <c r="D32" s="147" t="s">
        <v>708</v>
      </c>
      <c r="E32" s="148">
        <v>21</v>
      </c>
      <c r="F32" s="147" t="s">
        <v>709</v>
      </c>
      <c r="G32" s="146">
        <v>8</v>
      </c>
      <c r="H32" s="149">
        <v>43997</v>
      </c>
      <c r="I32" s="149">
        <v>44180</v>
      </c>
      <c r="J32" s="147" t="s">
        <v>61</v>
      </c>
      <c r="K32" s="147" t="s">
        <v>61</v>
      </c>
      <c r="L32" s="147" t="s">
        <v>710</v>
      </c>
      <c r="M32" s="147" t="s">
        <v>711</v>
      </c>
      <c r="N32" s="147" t="s">
        <v>712</v>
      </c>
    </row>
    <row r="33" spans="1:14" ht="75" x14ac:dyDescent="0.25">
      <c r="A33" s="146" t="s">
        <v>1186</v>
      </c>
      <c r="B33" s="146">
        <v>8</v>
      </c>
      <c r="C33" s="146" t="s">
        <v>178</v>
      </c>
      <c r="D33" s="147" t="s">
        <v>708</v>
      </c>
      <c r="E33" s="148">
        <v>22</v>
      </c>
      <c r="F33" s="147" t="s">
        <v>713</v>
      </c>
      <c r="G33" s="146">
        <v>2</v>
      </c>
      <c r="H33" s="149">
        <v>43997</v>
      </c>
      <c r="I33" s="149">
        <v>44089</v>
      </c>
      <c r="J33" s="147" t="s">
        <v>61</v>
      </c>
      <c r="K33" s="147" t="s">
        <v>714</v>
      </c>
      <c r="L33" s="147" t="s">
        <v>715</v>
      </c>
      <c r="M33" s="147" t="s">
        <v>61</v>
      </c>
      <c r="N33" s="147"/>
    </row>
    <row r="34" spans="1:14" ht="75" x14ac:dyDescent="0.25">
      <c r="A34" s="146" t="s">
        <v>1186</v>
      </c>
      <c r="B34" s="146">
        <v>8</v>
      </c>
      <c r="C34" s="146" t="s">
        <v>178</v>
      </c>
      <c r="D34" s="147" t="s">
        <v>708</v>
      </c>
      <c r="E34" s="148">
        <v>23</v>
      </c>
      <c r="F34" s="147" t="s">
        <v>716</v>
      </c>
      <c r="G34" s="146">
        <v>4</v>
      </c>
      <c r="H34" s="149">
        <v>44013</v>
      </c>
      <c r="I34" s="149">
        <v>44134</v>
      </c>
      <c r="J34" s="147" t="s">
        <v>61</v>
      </c>
      <c r="K34" s="147" t="s">
        <v>61</v>
      </c>
      <c r="L34" s="147" t="s">
        <v>710</v>
      </c>
      <c r="M34" s="147" t="s">
        <v>711</v>
      </c>
      <c r="N34" s="147"/>
    </row>
    <row r="35" spans="1:14" ht="75" x14ac:dyDescent="0.25">
      <c r="A35" s="146" t="s">
        <v>1186</v>
      </c>
      <c r="B35" s="146">
        <v>8</v>
      </c>
      <c r="C35" s="146" t="s">
        <v>178</v>
      </c>
      <c r="D35" s="147" t="s">
        <v>717</v>
      </c>
      <c r="E35" s="148">
        <v>24</v>
      </c>
      <c r="F35" s="147" t="s">
        <v>718</v>
      </c>
      <c r="G35" s="146">
        <v>5</v>
      </c>
      <c r="H35" s="149"/>
      <c r="I35" s="149"/>
      <c r="J35" s="147" t="s">
        <v>151</v>
      </c>
      <c r="K35" s="147" t="s">
        <v>151</v>
      </c>
      <c r="L35" s="147" t="s">
        <v>151</v>
      </c>
      <c r="M35" s="147" t="s">
        <v>151</v>
      </c>
      <c r="N35" s="147"/>
    </row>
    <row r="36" spans="1:14" ht="105" x14ac:dyDescent="0.25">
      <c r="A36" s="146" t="s">
        <v>1186</v>
      </c>
      <c r="B36" s="146">
        <v>8</v>
      </c>
      <c r="C36" s="146" t="s">
        <v>178</v>
      </c>
      <c r="D36" s="147" t="s">
        <v>708</v>
      </c>
      <c r="E36" s="148">
        <v>25</v>
      </c>
      <c r="F36" s="147" t="s">
        <v>719</v>
      </c>
      <c r="G36" s="146">
        <v>2</v>
      </c>
      <c r="H36" s="149">
        <v>43692</v>
      </c>
      <c r="I36" s="149">
        <v>43826</v>
      </c>
      <c r="J36" s="147" t="s">
        <v>61</v>
      </c>
      <c r="K36" s="147" t="s">
        <v>61</v>
      </c>
      <c r="L36" s="147" t="s">
        <v>720</v>
      </c>
      <c r="M36" s="147" t="s">
        <v>721</v>
      </c>
      <c r="N36" s="147"/>
    </row>
    <row r="37" spans="1:14" ht="409.5" x14ac:dyDescent="0.25">
      <c r="A37" s="146" t="s">
        <v>1186</v>
      </c>
      <c r="B37" s="146">
        <v>9</v>
      </c>
      <c r="C37" s="146" t="s">
        <v>260</v>
      </c>
      <c r="D37" s="147" t="s">
        <v>630</v>
      </c>
      <c r="E37" s="148">
        <v>40</v>
      </c>
      <c r="F37" s="147" t="s">
        <v>722</v>
      </c>
      <c r="G37" s="146">
        <v>130</v>
      </c>
      <c r="H37" s="149">
        <v>43862</v>
      </c>
      <c r="I37" s="149">
        <v>44185</v>
      </c>
      <c r="J37" s="147" t="s">
        <v>723</v>
      </c>
      <c r="K37" s="147" t="s">
        <v>723</v>
      </c>
      <c r="L37" s="147" t="s">
        <v>723</v>
      </c>
      <c r="M37" s="147" t="s">
        <v>724</v>
      </c>
      <c r="N37" s="147" t="s">
        <v>725</v>
      </c>
    </row>
    <row r="38" spans="1:14" ht="120" x14ac:dyDescent="0.25">
      <c r="A38" s="146" t="s">
        <v>1186</v>
      </c>
      <c r="B38" s="146">
        <v>9</v>
      </c>
      <c r="C38" s="146" t="s">
        <v>260</v>
      </c>
      <c r="D38" s="147" t="s">
        <v>630</v>
      </c>
      <c r="E38" s="148">
        <v>44</v>
      </c>
      <c r="F38" s="147" t="s">
        <v>726</v>
      </c>
      <c r="G38" s="146">
        <v>370</v>
      </c>
      <c r="H38" s="149">
        <v>43832</v>
      </c>
      <c r="I38" s="149">
        <v>44196</v>
      </c>
      <c r="J38" s="147" t="s">
        <v>727</v>
      </c>
      <c r="K38" s="147" t="s">
        <v>279</v>
      </c>
      <c r="L38" s="147" t="s">
        <v>728</v>
      </c>
      <c r="M38" s="147" t="s">
        <v>727</v>
      </c>
      <c r="N38" s="147"/>
    </row>
    <row r="39" spans="1:14" ht="105" x14ac:dyDescent="0.25">
      <c r="A39" s="146" t="s">
        <v>1186</v>
      </c>
      <c r="B39" s="146">
        <v>9</v>
      </c>
      <c r="C39" s="146" t="s">
        <v>260</v>
      </c>
      <c r="D39" s="147" t="s">
        <v>630</v>
      </c>
      <c r="E39" s="148">
        <v>45</v>
      </c>
      <c r="F39" s="147" t="s">
        <v>729</v>
      </c>
      <c r="G39" s="146">
        <v>756</v>
      </c>
      <c r="H39" s="149">
        <v>43863</v>
      </c>
      <c r="I39" s="149">
        <v>44196</v>
      </c>
      <c r="J39" s="147" t="s">
        <v>730</v>
      </c>
      <c r="K39" s="147" t="s">
        <v>731</v>
      </c>
      <c r="L39" s="147" t="s">
        <v>732</v>
      </c>
      <c r="M39" s="147" t="s">
        <v>732</v>
      </c>
      <c r="N39" s="147"/>
    </row>
    <row r="40" spans="1:14" ht="75" x14ac:dyDescent="0.25">
      <c r="A40" s="146" t="s">
        <v>1186</v>
      </c>
      <c r="B40" s="146">
        <v>9</v>
      </c>
      <c r="C40" s="146" t="s">
        <v>260</v>
      </c>
      <c r="D40" s="147" t="s">
        <v>630</v>
      </c>
      <c r="E40" s="148">
        <v>46</v>
      </c>
      <c r="F40" s="147" t="s">
        <v>733</v>
      </c>
      <c r="G40" s="150">
        <v>1148</v>
      </c>
      <c r="H40" s="149">
        <v>43832</v>
      </c>
      <c r="I40" s="149">
        <v>44196</v>
      </c>
      <c r="J40" s="147" t="s">
        <v>734</v>
      </c>
      <c r="K40" s="147" t="s">
        <v>731</v>
      </c>
      <c r="L40" s="147" t="s">
        <v>735</v>
      </c>
      <c r="M40" s="147" t="s">
        <v>736</v>
      </c>
      <c r="N40" s="147"/>
    </row>
    <row r="41" spans="1:14" ht="210" x14ac:dyDescent="0.25">
      <c r="A41" s="146" t="s">
        <v>1186</v>
      </c>
      <c r="B41" s="146">
        <v>9</v>
      </c>
      <c r="C41" s="146" t="s">
        <v>260</v>
      </c>
      <c r="D41" s="147" t="s">
        <v>630</v>
      </c>
      <c r="E41" s="148">
        <v>47</v>
      </c>
      <c r="F41" s="147" t="s">
        <v>737</v>
      </c>
      <c r="G41" s="146" t="s">
        <v>738</v>
      </c>
      <c r="H41" s="149">
        <v>43832</v>
      </c>
      <c r="I41" s="149">
        <v>44196</v>
      </c>
      <c r="J41" s="147" t="s">
        <v>739</v>
      </c>
      <c r="K41" s="147" t="s">
        <v>739</v>
      </c>
      <c r="L41" s="147" t="s">
        <v>740</v>
      </c>
      <c r="M41" s="147" t="s">
        <v>731</v>
      </c>
      <c r="N41" s="147"/>
    </row>
    <row r="42" spans="1:14" ht="240" x14ac:dyDescent="0.25">
      <c r="A42" s="146" t="s">
        <v>1186</v>
      </c>
      <c r="B42" s="146">
        <v>9</v>
      </c>
      <c r="C42" s="146" t="s">
        <v>260</v>
      </c>
      <c r="D42" s="147" t="s">
        <v>630</v>
      </c>
      <c r="E42" s="148">
        <v>48</v>
      </c>
      <c r="F42" s="147" t="s">
        <v>741</v>
      </c>
      <c r="G42" s="150">
        <v>1296</v>
      </c>
      <c r="H42" s="149">
        <v>43832</v>
      </c>
      <c r="I42" s="149">
        <v>44196</v>
      </c>
      <c r="J42" s="147" t="s">
        <v>742</v>
      </c>
      <c r="K42" s="147" t="s">
        <v>731</v>
      </c>
      <c r="L42" s="147" t="s">
        <v>743</v>
      </c>
      <c r="M42" s="147" t="s">
        <v>744</v>
      </c>
      <c r="N42" s="147"/>
    </row>
    <row r="43" spans="1:14" ht="210" x14ac:dyDescent="0.25">
      <c r="A43" s="146" t="s">
        <v>1186</v>
      </c>
      <c r="B43" s="146">
        <v>9</v>
      </c>
      <c r="C43" s="146" t="s">
        <v>260</v>
      </c>
      <c r="D43" s="147" t="s">
        <v>630</v>
      </c>
      <c r="E43" s="148">
        <v>50</v>
      </c>
      <c r="F43" s="147" t="s">
        <v>745</v>
      </c>
      <c r="G43" s="146">
        <v>266</v>
      </c>
      <c r="H43" s="149">
        <v>43832</v>
      </c>
      <c r="I43" s="149">
        <v>44196</v>
      </c>
      <c r="J43" s="147" t="s">
        <v>723</v>
      </c>
      <c r="K43" s="147" t="s">
        <v>746</v>
      </c>
      <c r="L43" s="147" t="s">
        <v>723</v>
      </c>
      <c r="M43" s="147" t="s">
        <v>723</v>
      </c>
      <c r="N43" s="147"/>
    </row>
    <row r="44" spans="1:14" ht="75" x14ac:dyDescent="0.25">
      <c r="A44" s="146" t="s">
        <v>1186</v>
      </c>
      <c r="B44" s="146">
        <v>9</v>
      </c>
      <c r="C44" s="146" t="s">
        <v>260</v>
      </c>
      <c r="D44" s="147" t="s">
        <v>630</v>
      </c>
      <c r="E44" s="148">
        <v>51</v>
      </c>
      <c r="F44" s="147" t="s">
        <v>747</v>
      </c>
      <c r="G44" s="150">
        <v>2335</v>
      </c>
      <c r="H44" s="149">
        <v>43832</v>
      </c>
      <c r="I44" s="149">
        <v>44196</v>
      </c>
      <c r="J44" s="147" t="s">
        <v>748</v>
      </c>
      <c r="K44" s="147" t="s">
        <v>723</v>
      </c>
      <c r="L44" s="147" t="s">
        <v>723</v>
      </c>
      <c r="M44" s="147" t="s">
        <v>749</v>
      </c>
      <c r="N44" s="147"/>
    </row>
    <row r="45" spans="1:14" ht="180" x14ac:dyDescent="0.25">
      <c r="A45" s="146" t="s">
        <v>1186</v>
      </c>
      <c r="B45" s="146">
        <v>9</v>
      </c>
      <c r="C45" s="146" t="s">
        <v>260</v>
      </c>
      <c r="D45" s="147" t="s">
        <v>630</v>
      </c>
      <c r="E45" s="148">
        <v>52</v>
      </c>
      <c r="F45" s="147" t="s">
        <v>750</v>
      </c>
      <c r="G45" s="146">
        <v>644</v>
      </c>
      <c r="H45" s="149">
        <v>43832</v>
      </c>
      <c r="I45" s="149">
        <v>44196</v>
      </c>
      <c r="J45" s="147" t="s">
        <v>751</v>
      </c>
      <c r="K45" s="147" t="s">
        <v>752</v>
      </c>
      <c r="L45" s="147" t="s">
        <v>753</v>
      </c>
      <c r="M45" s="147" t="s">
        <v>754</v>
      </c>
      <c r="N45" s="147"/>
    </row>
    <row r="46" spans="1:14" ht="345" x14ac:dyDescent="0.25">
      <c r="A46" s="146" t="s">
        <v>1186</v>
      </c>
      <c r="B46" s="146">
        <v>9</v>
      </c>
      <c r="C46" s="146" t="s">
        <v>260</v>
      </c>
      <c r="D46" s="147" t="s">
        <v>668</v>
      </c>
      <c r="E46" s="148">
        <v>134</v>
      </c>
      <c r="F46" s="147" t="s">
        <v>755</v>
      </c>
      <c r="G46" s="150">
        <v>1370</v>
      </c>
      <c r="H46" s="149">
        <v>44105</v>
      </c>
      <c r="I46" s="149">
        <v>44196</v>
      </c>
      <c r="J46" s="147" t="s">
        <v>723</v>
      </c>
      <c r="K46" s="147" t="s">
        <v>723</v>
      </c>
      <c r="L46" s="147" t="s">
        <v>723</v>
      </c>
      <c r="M46" s="147" t="s">
        <v>616</v>
      </c>
      <c r="N46" s="147"/>
    </row>
    <row r="47" spans="1:14" x14ac:dyDescent="0.25">
      <c r="A47" s="152"/>
      <c r="B47" s="152"/>
      <c r="C47" s="152"/>
      <c r="E47" s="152"/>
      <c r="G47" s="152"/>
    </row>
  </sheetData>
  <protectedRanges>
    <protectedRange algorithmName="SHA-512" hashValue="1bE6WEZxpR8iURaxQWrHeAb9WPZ87IrxaI/gu+Nub353bHuCBEm94lGv8IUiEa2TiGfKPNKlAKX4sZrhwEDxqg==" saltValue="G1GOezE/MvHH7GbKCw3+Wg==" spinCount="100000" sqref="D2:M3" name="Rango1"/>
  </protectedRanges>
  <autoFilter ref="A2:N46" xr:uid="{00000000-0009-0000-0000-000002000000}">
    <filterColumn colId="9" showButton="0"/>
    <filterColumn colId="10" showButton="0"/>
    <filterColumn colId="11" showButton="0"/>
  </autoFilter>
  <mergeCells count="12">
    <mergeCell ref="J2:M2"/>
    <mergeCell ref="N2:N3"/>
    <mergeCell ref="A1:N1"/>
    <mergeCell ref="A2:A3"/>
    <mergeCell ref="B2:B3"/>
    <mergeCell ref="C2:C3"/>
    <mergeCell ref="D2:D3"/>
    <mergeCell ref="E2:E3"/>
    <mergeCell ref="F2:F3"/>
    <mergeCell ref="G2:G3"/>
    <mergeCell ref="H2:H3"/>
    <mergeCell ref="I2:I3"/>
  </mergeCells>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B4C2D-5368-46E6-86C9-5646D7D0F7CB}">
  <sheetPr codeName="Hoja76">
    <tabColor theme="9" tint="-0.249977111117893"/>
  </sheetPr>
  <dimension ref="A1:B15"/>
  <sheetViews>
    <sheetView showGridLines="0" zoomScale="80" zoomScaleNormal="80" workbookViewId="0">
      <selection activeCell="N9" sqref="N9"/>
    </sheetView>
  </sheetViews>
  <sheetFormatPr baseColWidth="10" defaultColWidth="11.7109375" defaultRowHeight="15.75" x14ac:dyDescent="0.25"/>
  <cols>
    <col min="1" max="1" width="24.85546875" style="137" customWidth="1"/>
    <col min="2" max="2" width="11.7109375" style="137"/>
    <col min="3" max="4" width="5.140625" style="137" customWidth="1"/>
    <col min="5" max="16384" width="11.7109375" style="137"/>
  </cols>
  <sheetData>
    <row r="1" spans="1:2" x14ac:dyDescent="0.25">
      <c r="A1" s="137" t="s">
        <v>1064</v>
      </c>
    </row>
    <row r="2" spans="1:2" x14ac:dyDescent="0.25">
      <c r="A2" s="137" t="s">
        <v>1065</v>
      </c>
      <c r="B2" s="138">
        <v>0.9</v>
      </c>
    </row>
    <row r="7" spans="1:2" x14ac:dyDescent="0.25">
      <c r="A7" s="137" t="s">
        <v>1066</v>
      </c>
    </row>
    <row r="8" spans="1:2" x14ac:dyDescent="0.25">
      <c r="A8" s="107" t="s">
        <v>1067</v>
      </c>
      <c r="B8" s="107"/>
    </row>
    <row r="9" spans="1:2" x14ac:dyDescent="0.25">
      <c r="A9" s="108" t="s">
        <v>1068</v>
      </c>
      <c r="B9" s="109">
        <f>1-B10</f>
        <v>9.9999999999999978E-2</v>
      </c>
    </row>
    <row r="10" spans="1:2" x14ac:dyDescent="0.25">
      <c r="A10" s="108" t="s">
        <v>1069</v>
      </c>
      <c r="B10" s="109">
        <f>B2</f>
        <v>0.9</v>
      </c>
    </row>
    <row r="12" spans="1:2" x14ac:dyDescent="0.25">
      <c r="A12" s="107" t="s">
        <v>1070</v>
      </c>
      <c r="B12" s="107"/>
    </row>
    <row r="13" spans="1:2" x14ac:dyDescent="0.25">
      <c r="A13" s="139" t="s">
        <v>1060</v>
      </c>
      <c r="B13" s="139" t="s">
        <v>1061</v>
      </c>
    </row>
    <row r="14" spans="1:2" x14ac:dyDescent="0.25">
      <c r="A14" s="108">
        <v>0</v>
      </c>
      <c r="B14" s="108">
        <v>1</v>
      </c>
    </row>
    <row r="15" spans="1:2" x14ac:dyDescent="0.25">
      <c r="A15" s="108">
        <v>0.58778525229247336</v>
      </c>
      <c r="B15" s="108">
        <v>0.80901699437494745</v>
      </c>
    </row>
  </sheetData>
  <dataValidations count="1">
    <dataValidation type="decimal" allowBlank="1" showInputMessage="1" showErrorMessage="1" sqref="B2" xr:uid="{97621DC4-A24E-4819-81C1-295175F3A613}">
      <formula1>0</formula1>
      <formula2>1</formula2>
    </dataValidation>
  </dataValidations>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7ACCB-E348-4107-AE1B-5C1154D637F3}">
  <sheetPr codeName="Hoja28"/>
  <dimension ref="C2:S7"/>
  <sheetViews>
    <sheetView topLeftCell="B7" workbookViewId="0">
      <selection activeCell="P3" sqref="C3:S7"/>
    </sheetView>
  </sheetViews>
  <sheetFormatPr baseColWidth="10" defaultRowHeight="15" x14ac:dyDescent="0.25"/>
  <cols>
    <col min="1" max="2" width="11.42578125" style="79"/>
    <col min="3" max="3" width="16.5703125" style="79" customWidth="1"/>
    <col min="4" max="4" width="19" style="79" customWidth="1"/>
    <col min="5" max="5" width="20.28515625" style="79" customWidth="1"/>
    <col min="6" max="6" width="19" style="79" customWidth="1"/>
    <col min="7" max="7" width="19.7109375" style="79" customWidth="1"/>
    <col min="8" max="8" width="9.42578125" style="79" customWidth="1"/>
    <col min="9" max="10" width="10.140625" style="79" customWidth="1"/>
    <col min="11" max="11" width="10.42578125" style="79" customWidth="1"/>
    <col min="12" max="14" width="10" style="79" customWidth="1"/>
    <col min="15" max="15" width="9.42578125" style="79" customWidth="1"/>
    <col min="16" max="16" width="25.28515625" style="79" customWidth="1"/>
    <col min="17" max="17" width="25.5703125" style="79" customWidth="1"/>
    <col min="18" max="19" width="16" style="79" customWidth="1"/>
    <col min="20" max="16384" width="11.42578125" style="79"/>
  </cols>
  <sheetData>
    <row r="2" spans="3:19" ht="15.75" thickBot="1" x14ac:dyDescent="0.3"/>
    <row r="3" spans="3:19" x14ac:dyDescent="0.25">
      <c r="C3" s="374" t="s">
        <v>29</v>
      </c>
      <c r="D3" s="369" t="s">
        <v>1103</v>
      </c>
      <c r="E3" s="369"/>
      <c r="F3" s="369"/>
      <c r="G3" s="370"/>
      <c r="H3" s="376" t="s">
        <v>1104</v>
      </c>
      <c r="I3" s="377"/>
      <c r="J3" s="377"/>
      <c r="K3" s="378"/>
      <c r="L3" s="371" t="s">
        <v>1104</v>
      </c>
      <c r="M3" s="372"/>
      <c r="N3" s="372"/>
      <c r="O3" s="373"/>
      <c r="P3" s="371" t="s">
        <v>1105</v>
      </c>
      <c r="Q3" s="372"/>
      <c r="R3" s="372"/>
      <c r="S3" s="373"/>
    </row>
    <row r="4" spans="3:19" ht="45" x14ac:dyDescent="0.25">
      <c r="C4" s="375"/>
      <c r="D4" s="173" t="s">
        <v>36</v>
      </c>
      <c r="E4" s="173" t="s">
        <v>37</v>
      </c>
      <c r="F4" s="173" t="s">
        <v>38</v>
      </c>
      <c r="G4" s="183" t="s">
        <v>39</v>
      </c>
      <c r="H4" s="182" t="s">
        <v>1087</v>
      </c>
      <c r="I4" s="178" t="s">
        <v>1088</v>
      </c>
      <c r="J4" s="178" t="s">
        <v>1089</v>
      </c>
      <c r="K4" s="183" t="s">
        <v>1090</v>
      </c>
      <c r="L4" s="175" t="s">
        <v>1087</v>
      </c>
      <c r="M4" s="176" t="s">
        <v>1088</v>
      </c>
      <c r="N4" s="176" t="s">
        <v>1089</v>
      </c>
      <c r="O4" s="177" t="s">
        <v>1090</v>
      </c>
      <c r="P4" s="175" t="s">
        <v>1106</v>
      </c>
      <c r="Q4" s="176" t="s">
        <v>1107</v>
      </c>
      <c r="R4" s="176" t="s">
        <v>1108</v>
      </c>
      <c r="S4" s="177" t="s">
        <v>1109</v>
      </c>
    </row>
    <row r="5" spans="3:19" ht="162.75" customHeight="1" x14ac:dyDescent="0.25">
      <c r="C5" s="196" t="s">
        <v>491</v>
      </c>
      <c r="D5" s="174" t="s">
        <v>1119</v>
      </c>
      <c r="E5" s="174" t="s">
        <v>1117</v>
      </c>
      <c r="F5" s="174" t="s">
        <v>1116</v>
      </c>
      <c r="G5" s="197" t="s">
        <v>1118</v>
      </c>
      <c r="H5" s="184">
        <v>3</v>
      </c>
      <c r="I5" s="172">
        <v>2</v>
      </c>
      <c r="J5" s="172">
        <v>2</v>
      </c>
      <c r="K5" s="185">
        <v>2</v>
      </c>
      <c r="L5" s="184">
        <v>3</v>
      </c>
      <c r="M5" s="172">
        <v>2</v>
      </c>
      <c r="N5" s="179"/>
      <c r="O5" s="185"/>
      <c r="P5" s="190" t="s">
        <v>1110</v>
      </c>
      <c r="Q5" s="14" t="s">
        <v>1111</v>
      </c>
      <c r="R5" s="180"/>
      <c r="S5" s="191"/>
    </row>
    <row r="6" spans="3:19" ht="195" x14ac:dyDescent="0.25">
      <c r="C6" s="196" t="s">
        <v>517</v>
      </c>
      <c r="D6" s="174" t="s">
        <v>520</v>
      </c>
      <c r="E6" s="174" t="s">
        <v>521</v>
      </c>
      <c r="F6" s="174" t="s">
        <v>521</v>
      </c>
      <c r="G6" s="197" t="s">
        <v>522</v>
      </c>
      <c r="H6" s="184">
        <v>2</v>
      </c>
      <c r="I6" s="172">
        <v>17</v>
      </c>
      <c r="J6" s="172">
        <v>17</v>
      </c>
      <c r="K6" s="185">
        <v>16</v>
      </c>
      <c r="L6" s="184">
        <v>1</v>
      </c>
      <c r="M6" s="181">
        <v>18</v>
      </c>
      <c r="N6" s="179"/>
      <c r="O6" s="185"/>
      <c r="P6" s="190" t="s">
        <v>1112</v>
      </c>
      <c r="Q6" s="14" t="s">
        <v>1113</v>
      </c>
      <c r="R6" s="180"/>
      <c r="S6" s="191"/>
    </row>
    <row r="7" spans="3:19" ht="180.75" thickBot="1" x14ac:dyDescent="0.3">
      <c r="C7" s="198" t="s">
        <v>111</v>
      </c>
      <c r="D7" s="199" t="s">
        <v>114</v>
      </c>
      <c r="E7" s="199" t="s">
        <v>115</v>
      </c>
      <c r="F7" s="199" t="s">
        <v>114</v>
      </c>
      <c r="G7" s="200" t="s">
        <v>114</v>
      </c>
      <c r="H7" s="186">
        <v>2</v>
      </c>
      <c r="I7" s="187">
        <v>4</v>
      </c>
      <c r="J7" s="187">
        <v>2</v>
      </c>
      <c r="K7" s="188">
        <v>2</v>
      </c>
      <c r="L7" s="186">
        <v>2</v>
      </c>
      <c r="M7" s="187">
        <v>4</v>
      </c>
      <c r="N7" s="189"/>
      <c r="O7" s="188"/>
      <c r="P7" s="192" t="s">
        <v>1114</v>
      </c>
      <c r="Q7" s="193" t="s">
        <v>1115</v>
      </c>
      <c r="R7" s="194"/>
      <c r="S7" s="195"/>
    </row>
  </sheetData>
  <mergeCells count="5">
    <mergeCell ref="D3:G3"/>
    <mergeCell ref="L3:O3"/>
    <mergeCell ref="P3:S3"/>
    <mergeCell ref="C3:C4"/>
    <mergeCell ref="H3:K3"/>
  </mergeCells>
  <conditionalFormatting sqref="D5:G5">
    <cfRule type="cellIs" dxfId="17" priority="3" operator="equal">
      <formula>""</formula>
    </cfRule>
  </conditionalFormatting>
  <conditionalFormatting sqref="D7:G7">
    <cfRule type="cellIs" dxfId="16" priority="1" operator="equal">
      <formula>""</formula>
    </cfRule>
  </conditionalFormatting>
  <conditionalFormatting sqref="D6:G6">
    <cfRule type="cellIs" dxfId="15" priority="2" operator="equal">
      <formula>""</formula>
    </cfRule>
  </conditionalFormatting>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9"/>
  <dimension ref="A3:E92"/>
  <sheetViews>
    <sheetView showGridLines="0" workbookViewId="0">
      <selection activeCell="F20" sqref="F20"/>
    </sheetView>
  </sheetViews>
  <sheetFormatPr baseColWidth="10" defaultRowHeight="15" x14ac:dyDescent="0.25"/>
  <cols>
    <col min="1" max="1" width="32.85546875" bestFit="1" customWidth="1"/>
    <col min="2" max="2" width="38.42578125" customWidth="1"/>
    <col min="3" max="3" width="28.42578125" customWidth="1"/>
    <col min="4" max="4" width="22.140625" customWidth="1"/>
    <col min="5" max="5" width="18.140625" customWidth="1"/>
  </cols>
  <sheetData>
    <row r="3" spans="1:4" x14ac:dyDescent="0.25">
      <c r="A3" s="78" t="s">
        <v>1006</v>
      </c>
      <c r="B3" t="s">
        <v>1092</v>
      </c>
      <c r="C3" t="s">
        <v>1091</v>
      </c>
      <c r="D3" t="s">
        <v>1094</v>
      </c>
    </row>
    <row r="4" spans="1:4" x14ac:dyDescent="0.25">
      <c r="A4" s="99" t="s">
        <v>315</v>
      </c>
      <c r="B4" s="170">
        <v>3.937007874015748E-3</v>
      </c>
      <c r="C4" s="170">
        <v>3.937007874015748E-3</v>
      </c>
      <c r="D4" s="171">
        <v>1</v>
      </c>
    </row>
    <row r="5" spans="1:4" x14ac:dyDescent="0.25">
      <c r="A5" s="99" t="s">
        <v>103</v>
      </c>
      <c r="B5" s="170">
        <v>2.1653543307086614E-2</v>
      </c>
      <c r="C5" s="170">
        <v>2.1653543307086614E-2</v>
      </c>
      <c r="D5" s="171">
        <v>1</v>
      </c>
    </row>
    <row r="6" spans="1:4" x14ac:dyDescent="0.25">
      <c r="A6" s="99" t="s">
        <v>791</v>
      </c>
      <c r="B6" s="170">
        <v>2.6246719160104987E-3</v>
      </c>
      <c r="C6" s="170">
        <v>2.6246719160104987E-3</v>
      </c>
      <c r="D6" s="171">
        <v>1</v>
      </c>
    </row>
    <row r="7" spans="1:4" x14ac:dyDescent="0.25">
      <c r="A7" s="99" t="s">
        <v>69</v>
      </c>
      <c r="B7" s="170">
        <v>9.8425196850393699E-3</v>
      </c>
      <c r="C7" s="170">
        <v>9.8425196850393699E-3</v>
      </c>
      <c r="D7" s="171">
        <v>1</v>
      </c>
    </row>
    <row r="8" spans="1:4" x14ac:dyDescent="0.25">
      <c r="A8" s="99" t="s">
        <v>201</v>
      </c>
      <c r="B8" s="170">
        <v>1.968503937007874E-3</v>
      </c>
      <c r="C8" s="170">
        <v>1.968503937007874E-3</v>
      </c>
      <c r="D8" s="171">
        <v>1</v>
      </c>
    </row>
    <row r="9" spans="1:4" x14ac:dyDescent="0.25">
      <c r="A9" s="99" t="s">
        <v>418</v>
      </c>
      <c r="B9" s="170">
        <v>1.2467191601049869E-2</v>
      </c>
      <c r="C9" s="170">
        <v>1.2007874015748031E-2</v>
      </c>
      <c r="D9" s="171">
        <v>0.96</v>
      </c>
    </row>
    <row r="10" spans="1:4" x14ac:dyDescent="0.25">
      <c r="A10" s="99" t="s">
        <v>489</v>
      </c>
      <c r="B10" s="170">
        <v>1.1154855643044619E-2</v>
      </c>
      <c r="C10" s="170">
        <v>1.0498687664041995E-2</v>
      </c>
      <c r="D10" s="171">
        <v>0.95</v>
      </c>
    </row>
    <row r="11" spans="1:4" x14ac:dyDescent="0.25">
      <c r="A11" s="99" t="s">
        <v>220</v>
      </c>
      <c r="B11" s="170">
        <v>9.1863517060367453E-3</v>
      </c>
      <c r="C11" s="170">
        <v>8.3989501312335957E-3</v>
      </c>
      <c r="D11" s="171">
        <v>0.93333333333333324</v>
      </c>
    </row>
    <row r="12" spans="1:4" x14ac:dyDescent="0.25">
      <c r="A12" s="99" t="s">
        <v>407</v>
      </c>
      <c r="B12" s="170">
        <v>2.2965879265091863E-2</v>
      </c>
      <c r="C12" s="170">
        <v>1.9291338582677165E-2</v>
      </c>
      <c r="D12" s="171">
        <v>0.88571428571428579</v>
      </c>
    </row>
    <row r="13" spans="1:4" x14ac:dyDescent="0.25">
      <c r="A13" s="99" t="s">
        <v>87</v>
      </c>
      <c r="B13" s="170">
        <v>1.968503937007874E-2</v>
      </c>
      <c r="C13" s="170">
        <v>1.7716771662992504E-2</v>
      </c>
      <c r="D13" s="171">
        <v>0.85716000068574172</v>
      </c>
    </row>
    <row r="14" spans="1:4" x14ac:dyDescent="0.25">
      <c r="A14" s="99" t="s">
        <v>260</v>
      </c>
      <c r="B14" s="170">
        <v>2.8215223097112861E-2</v>
      </c>
      <c r="C14" s="170">
        <v>2.1299212598425196E-2</v>
      </c>
      <c r="D14" s="171">
        <v>0.71833333333333327</v>
      </c>
    </row>
    <row r="15" spans="1:4" x14ac:dyDescent="0.25">
      <c r="A15" s="99" t="s">
        <v>162</v>
      </c>
      <c r="B15" s="170">
        <v>5.905511811023622E-3</v>
      </c>
      <c r="C15" s="170">
        <v>3.937007874015748E-3</v>
      </c>
      <c r="D15" s="171">
        <v>0.66666666666666663</v>
      </c>
    </row>
    <row r="16" spans="1:4" x14ac:dyDescent="0.25">
      <c r="A16" s="99" t="s">
        <v>538</v>
      </c>
      <c r="B16" s="170">
        <v>1.9028871391076115E-2</v>
      </c>
      <c r="C16" s="170">
        <v>1.1351706036745407E-2</v>
      </c>
      <c r="D16" s="171">
        <v>0.61111111111111116</v>
      </c>
    </row>
    <row r="17" spans="1:5" x14ac:dyDescent="0.25">
      <c r="A17" s="99" t="s">
        <v>357</v>
      </c>
      <c r="B17" s="170">
        <v>1.6404199475065617E-2</v>
      </c>
      <c r="C17" s="170">
        <v>1.0793963254593177E-2</v>
      </c>
      <c r="D17" s="170">
        <v>0.60833333333333328</v>
      </c>
    </row>
    <row r="18" spans="1:5" x14ac:dyDescent="0.25">
      <c r="A18" s="99" t="s">
        <v>441</v>
      </c>
      <c r="B18" s="170">
        <v>3.4120734908136482E-2</v>
      </c>
      <c r="C18" s="170">
        <v>2.3359580052493438E-2</v>
      </c>
      <c r="D18" s="170">
        <v>0.48888888888888893</v>
      </c>
    </row>
    <row r="19" spans="1:5" x14ac:dyDescent="0.25">
      <c r="A19" s="99" t="s">
        <v>380</v>
      </c>
      <c r="B19" s="170">
        <v>5.905511811023622E-3</v>
      </c>
      <c r="C19" s="170">
        <v>1.968503937007874E-3</v>
      </c>
      <c r="D19" s="170">
        <v>0.33333333333333331</v>
      </c>
    </row>
    <row r="20" spans="1:5" x14ac:dyDescent="0.25">
      <c r="A20" s="99" t="s">
        <v>50</v>
      </c>
      <c r="B20" s="170">
        <v>0</v>
      </c>
      <c r="C20" s="170">
        <v>0</v>
      </c>
      <c r="D20" s="170" t="e">
        <v>#DIV/0!</v>
      </c>
      <c r="E20" s="163"/>
    </row>
    <row r="21" spans="1:5" x14ac:dyDescent="0.25">
      <c r="A21" s="99" t="s">
        <v>398</v>
      </c>
      <c r="B21" s="170">
        <v>0</v>
      </c>
      <c r="C21" s="170">
        <v>0</v>
      </c>
      <c r="D21" s="170" t="e">
        <v>#DIV/0!</v>
      </c>
    </row>
    <row r="22" spans="1:5" x14ac:dyDescent="0.25">
      <c r="A22" s="99" t="s">
        <v>178</v>
      </c>
      <c r="B22" s="170">
        <v>0</v>
      </c>
      <c r="C22" s="170">
        <v>0</v>
      </c>
      <c r="D22" s="170" t="e">
        <v>#DIV/0!</v>
      </c>
    </row>
    <row r="23" spans="1:5" x14ac:dyDescent="0.25">
      <c r="A23" s="99" t="s">
        <v>813</v>
      </c>
      <c r="B23" s="170">
        <v>0.22506561679790021</v>
      </c>
      <c r="C23" s="170">
        <v>0.18064984252913407</v>
      </c>
      <c r="D23" s="170">
        <v>0.7704776191047642</v>
      </c>
    </row>
    <row r="26" spans="1:5" x14ac:dyDescent="0.25">
      <c r="A26" s="78" t="s">
        <v>1006</v>
      </c>
      <c r="B26" t="s">
        <v>1095</v>
      </c>
      <c r="C26" t="s">
        <v>1096</v>
      </c>
      <c r="D26" t="s">
        <v>1097</v>
      </c>
    </row>
    <row r="27" spans="1:5" x14ac:dyDescent="0.25">
      <c r="A27" s="99" t="s">
        <v>398</v>
      </c>
      <c r="B27" s="162">
        <v>2.6246719160104987E-3</v>
      </c>
      <c r="C27" s="162">
        <v>2.6246719160104987E-3</v>
      </c>
      <c r="D27" s="169">
        <v>1</v>
      </c>
    </row>
    <row r="28" spans="1:5" x14ac:dyDescent="0.25">
      <c r="A28" s="99" t="s">
        <v>50</v>
      </c>
      <c r="B28" s="162">
        <v>3.937007874015748E-3</v>
      </c>
      <c r="C28" s="162">
        <v>3.937007874015748E-3</v>
      </c>
      <c r="D28" s="169">
        <v>1</v>
      </c>
    </row>
    <row r="29" spans="1:5" x14ac:dyDescent="0.25">
      <c r="A29" s="99" t="s">
        <v>791</v>
      </c>
      <c r="B29" s="162">
        <v>5.2493438320209973E-3</v>
      </c>
      <c r="C29" s="162">
        <v>5.2493438320209973E-3</v>
      </c>
      <c r="D29" s="169">
        <v>1</v>
      </c>
    </row>
    <row r="30" spans="1:5" x14ac:dyDescent="0.25">
      <c r="A30" s="99" t="s">
        <v>103</v>
      </c>
      <c r="B30" s="162">
        <v>3.1496062992125984E-2</v>
      </c>
      <c r="C30" s="162">
        <v>3.1496062992125984E-2</v>
      </c>
      <c r="D30" s="169">
        <v>1</v>
      </c>
    </row>
    <row r="31" spans="1:5" x14ac:dyDescent="0.25">
      <c r="A31" s="99" t="s">
        <v>315</v>
      </c>
      <c r="B31" s="162">
        <v>7.874015748031496E-3</v>
      </c>
      <c r="C31" s="162">
        <v>7.874015748031496E-3</v>
      </c>
      <c r="D31" s="169">
        <v>1</v>
      </c>
    </row>
    <row r="32" spans="1:5" x14ac:dyDescent="0.25">
      <c r="A32" s="99" t="s">
        <v>489</v>
      </c>
      <c r="B32" s="162">
        <v>2.6246719160104987E-2</v>
      </c>
      <c r="C32" s="162">
        <v>2.5218722659667542E-2</v>
      </c>
      <c r="D32" s="169">
        <v>0.96111111111111114</v>
      </c>
    </row>
    <row r="33" spans="1:4" x14ac:dyDescent="0.25">
      <c r="A33" s="99" t="s">
        <v>69</v>
      </c>
      <c r="B33" s="162">
        <v>2.7559055118110236E-2</v>
      </c>
      <c r="C33" s="162">
        <v>2.513628104179285E-2</v>
      </c>
      <c r="D33" s="169">
        <v>0.89743589743589747</v>
      </c>
    </row>
    <row r="34" spans="1:4" x14ac:dyDescent="0.25">
      <c r="A34" s="99" t="s">
        <v>441</v>
      </c>
      <c r="B34" s="162">
        <v>8.2677165354330701E-2</v>
      </c>
      <c r="C34" s="162">
        <v>7.1784776902887135E-2</v>
      </c>
      <c r="D34" s="169">
        <v>0.83690476190476182</v>
      </c>
    </row>
    <row r="35" spans="1:4" x14ac:dyDescent="0.25">
      <c r="A35" s="99" t="s">
        <v>418</v>
      </c>
      <c r="B35" s="162">
        <v>2.4934383202099737E-2</v>
      </c>
      <c r="C35" s="162">
        <v>2.033808273965754E-2</v>
      </c>
      <c r="D35" s="169">
        <v>0.82460317460317467</v>
      </c>
    </row>
    <row r="36" spans="1:4" x14ac:dyDescent="0.25">
      <c r="A36" s="99" t="s">
        <v>220</v>
      </c>
      <c r="B36" s="162">
        <v>4.1994750656167978E-2</v>
      </c>
      <c r="C36" s="162">
        <v>3.2152230971128612E-2</v>
      </c>
      <c r="D36" s="169">
        <v>0.79166666666666663</v>
      </c>
    </row>
    <row r="37" spans="1:4" x14ac:dyDescent="0.25">
      <c r="A37" s="99" t="s">
        <v>87</v>
      </c>
      <c r="B37" s="162">
        <v>3.1496062992125984E-2</v>
      </c>
      <c r="C37" s="162">
        <v>2.5591023640945638E-2</v>
      </c>
      <c r="D37" s="169">
        <v>0.78573142925717032</v>
      </c>
    </row>
    <row r="38" spans="1:4" x14ac:dyDescent="0.25">
      <c r="A38" s="99" t="s">
        <v>407</v>
      </c>
      <c r="B38" s="162">
        <v>3.805774278215223E-2</v>
      </c>
      <c r="C38" s="162">
        <v>2.836832895888014E-2</v>
      </c>
      <c r="D38" s="169">
        <v>0.73333333333333328</v>
      </c>
    </row>
    <row r="39" spans="1:4" x14ac:dyDescent="0.25">
      <c r="A39" s="99" t="s">
        <v>260</v>
      </c>
      <c r="B39" s="162">
        <v>5.2493438320209973E-2</v>
      </c>
      <c r="C39" s="162">
        <v>3.3480354930253003E-2</v>
      </c>
      <c r="D39" s="169">
        <v>0.7105648835090459</v>
      </c>
    </row>
    <row r="40" spans="1:4" x14ac:dyDescent="0.25">
      <c r="A40" s="99" t="s">
        <v>201</v>
      </c>
      <c r="B40" s="162">
        <v>9.1863517060367453E-3</v>
      </c>
      <c r="C40" s="162">
        <v>6.5616797900262466E-3</v>
      </c>
      <c r="D40" s="169">
        <v>0.66666666666666663</v>
      </c>
    </row>
    <row r="41" spans="1:4" x14ac:dyDescent="0.25">
      <c r="A41" s="99" t="s">
        <v>162</v>
      </c>
      <c r="B41" s="162">
        <v>1.1811023622047244E-2</v>
      </c>
      <c r="C41" s="162">
        <v>7.874015748031496E-3</v>
      </c>
      <c r="D41" s="169">
        <v>0.66666666666666663</v>
      </c>
    </row>
    <row r="42" spans="1:4" x14ac:dyDescent="0.25">
      <c r="A42" s="99" t="s">
        <v>357</v>
      </c>
      <c r="B42" s="162">
        <v>3.2808398950131233E-2</v>
      </c>
      <c r="C42" s="162">
        <v>2.0177165354330708E-2</v>
      </c>
      <c r="D42" s="169">
        <v>0.61249999999999993</v>
      </c>
    </row>
    <row r="43" spans="1:4" x14ac:dyDescent="0.25">
      <c r="A43" s="99" t="s">
        <v>538</v>
      </c>
      <c r="B43" s="162">
        <v>4.5931758530183726E-2</v>
      </c>
      <c r="C43" s="162">
        <v>2.6571522309711285E-2</v>
      </c>
      <c r="D43" s="169">
        <v>0.56798611111111119</v>
      </c>
    </row>
    <row r="44" spans="1:4" x14ac:dyDescent="0.25">
      <c r="A44" s="99" t="s">
        <v>178</v>
      </c>
      <c r="B44" s="162">
        <v>3.937007874015748E-3</v>
      </c>
      <c r="C44" s="162">
        <v>1.968503937007874E-3</v>
      </c>
      <c r="D44" s="169">
        <v>0.5</v>
      </c>
    </row>
    <row r="45" spans="1:4" x14ac:dyDescent="0.25">
      <c r="A45" s="99" t="s">
        <v>380</v>
      </c>
      <c r="B45" s="162">
        <v>1.1811023622047244E-2</v>
      </c>
      <c r="C45" s="162">
        <v>4.921259842519685E-3</v>
      </c>
      <c r="D45" s="169">
        <v>0.41666666666666669</v>
      </c>
    </row>
    <row r="46" spans="1:4" x14ac:dyDescent="0.25">
      <c r="A46" s="99" t="s">
        <v>813</v>
      </c>
      <c r="B46" s="162">
        <v>0.4921259842519683</v>
      </c>
      <c r="C46" s="162">
        <v>0.3813250511890442</v>
      </c>
      <c r="D46" s="162">
        <v>0.76748502934649898</v>
      </c>
    </row>
    <row r="49" spans="1:4" x14ac:dyDescent="0.25">
      <c r="A49" s="78" t="s">
        <v>1006</v>
      </c>
      <c r="B49" t="s">
        <v>1098</v>
      </c>
      <c r="C49" t="s">
        <v>1099</v>
      </c>
      <c r="D49" t="s">
        <v>1100</v>
      </c>
    </row>
    <row r="50" spans="1:4" x14ac:dyDescent="0.25">
      <c r="A50" s="99" t="s">
        <v>50</v>
      </c>
      <c r="B50" s="162">
        <v>3.937007874015748E-3</v>
      </c>
      <c r="C50" s="162">
        <v>3.937007874015748E-3</v>
      </c>
      <c r="D50" s="162">
        <v>1</v>
      </c>
    </row>
    <row r="51" spans="1:4" x14ac:dyDescent="0.25">
      <c r="A51" s="99" t="s">
        <v>441</v>
      </c>
      <c r="B51" s="162">
        <v>9.8425196850393706E-2</v>
      </c>
      <c r="C51" s="162">
        <v>7.1522309711286092E-2</v>
      </c>
      <c r="D51" s="162">
        <v>0.70238095238095244</v>
      </c>
    </row>
    <row r="52" spans="1:4" x14ac:dyDescent="0.25">
      <c r="A52" s="99" t="s">
        <v>103</v>
      </c>
      <c r="B52" s="162">
        <v>4.9212598425196846E-2</v>
      </c>
      <c r="C52" s="162">
        <v>3.2016310461192354E-2</v>
      </c>
      <c r="D52" s="162">
        <v>0.67767857142857146</v>
      </c>
    </row>
    <row r="53" spans="1:4" x14ac:dyDescent="0.25">
      <c r="A53" s="99" t="s">
        <v>791</v>
      </c>
      <c r="B53" s="162">
        <v>7.874015748031496E-3</v>
      </c>
      <c r="C53" s="162">
        <v>5.2493438320209973E-3</v>
      </c>
      <c r="D53" s="162">
        <v>0.66666666666666663</v>
      </c>
    </row>
    <row r="54" spans="1:4" x14ac:dyDescent="0.25">
      <c r="A54" s="99" t="s">
        <v>418</v>
      </c>
      <c r="B54" s="162">
        <v>3.3464566929133854E-2</v>
      </c>
      <c r="C54" s="162">
        <v>2.075646794150731E-2</v>
      </c>
      <c r="D54" s="162">
        <v>0.63028571428571423</v>
      </c>
    </row>
    <row r="55" spans="1:4" x14ac:dyDescent="0.25">
      <c r="A55" s="99" t="s">
        <v>69</v>
      </c>
      <c r="B55" s="162">
        <v>4.133858267716535E-2</v>
      </c>
      <c r="C55" s="162">
        <v>2.4709003765833619E-2</v>
      </c>
      <c r="D55" s="162">
        <v>0.61539855072463767</v>
      </c>
    </row>
    <row r="56" spans="1:4" x14ac:dyDescent="0.25">
      <c r="A56" s="99" t="s">
        <v>87</v>
      </c>
      <c r="B56" s="162">
        <v>4.3307086614173235E-2</v>
      </c>
      <c r="C56" s="162">
        <v>2.5383812700207967E-2</v>
      </c>
      <c r="D56" s="162">
        <v>0.56642746912884034</v>
      </c>
    </row>
    <row r="57" spans="1:4" x14ac:dyDescent="0.25">
      <c r="A57" s="99" t="s">
        <v>407</v>
      </c>
      <c r="B57" s="162">
        <v>5.1837270341207345E-2</v>
      </c>
      <c r="C57" s="162">
        <v>2.8805774278215224E-2</v>
      </c>
      <c r="D57" s="162">
        <v>0.53541666666666665</v>
      </c>
    </row>
    <row r="58" spans="1:4" x14ac:dyDescent="0.25">
      <c r="A58" s="99" t="s">
        <v>220</v>
      </c>
      <c r="B58" s="162">
        <v>6.2992125984251968E-2</v>
      </c>
      <c r="C58" s="162">
        <v>3.1884407306229573E-2</v>
      </c>
      <c r="D58" s="162">
        <v>0.50616496598639449</v>
      </c>
    </row>
    <row r="59" spans="1:4" x14ac:dyDescent="0.25">
      <c r="A59" s="99" t="s">
        <v>260</v>
      </c>
      <c r="B59" s="162">
        <v>7.6771653543307089E-2</v>
      </c>
      <c r="C59" s="162">
        <v>3.6340817810907491E-2</v>
      </c>
      <c r="D59" s="162">
        <v>0.50238073575884901</v>
      </c>
    </row>
    <row r="60" spans="1:4" x14ac:dyDescent="0.25">
      <c r="A60" s="99" t="s">
        <v>398</v>
      </c>
      <c r="B60" s="162">
        <v>5.2493438320209973E-3</v>
      </c>
      <c r="C60" s="162">
        <v>2.6246719160104987E-3</v>
      </c>
      <c r="D60" s="162">
        <v>0.5</v>
      </c>
    </row>
    <row r="61" spans="1:4" x14ac:dyDescent="0.25">
      <c r="A61" s="99" t="s">
        <v>357</v>
      </c>
      <c r="B61" s="162">
        <v>4.133858267716535E-2</v>
      </c>
      <c r="C61" s="162">
        <v>2.092238470191226E-2</v>
      </c>
      <c r="D61" s="162">
        <v>0.49325396825396828</v>
      </c>
    </row>
    <row r="62" spans="1:4" x14ac:dyDescent="0.25">
      <c r="A62" s="99" t="s">
        <v>489</v>
      </c>
      <c r="B62" s="162">
        <v>4.5275590551181105E-2</v>
      </c>
      <c r="C62" s="162">
        <v>2.3097112860892388E-2</v>
      </c>
      <c r="D62" s="162">
        <v>0.48809523809523808</v>
      </c>
    </row>
    <row r="63" spans="1:4" x14ac:dyDescent="0.25">
      <c r="A63" s="99" t="s">
        <v>162</v>
      </c>
      <c r="B63" s="162">
        <v>1.7716535433070866E-2</v>
      </c>
      <c r="C63" s="162">
        <v>7.874015748031496E-3</v>
      </c>
      <c r="D63" s="162">
        <v>0.44444444444444442</v>
      </c>
    </row>
    <row r="64" spans="1:4" x14ac:dyDescent="0.25">
      <c r="A64" s="99" t="s">
        <v>201</v>
      </c>
      <c r="B64" s="162">
        <v>1.6404199475065617E-2</v>
      </c>
      <c r="C64" s="162">
        <v>6.6108923884514439E-3</v>
      </c>
      <c r="D64" s="162">
        <v>0.39166666666666666</v>
      </c>
    </row>
    <row r="65" spans="1:4" x14ac:dyDescent="0.25">
      <c r="A65" s="99" t="s">
        <v>315</v>
      </c>
      <c r="B65" s="162">
        <v>1.968503937007874E-2</v>
      </c>
      <c r="C65" s="162">
        <v>7.9634931997136713E-3</v>
      </c>
      <c r="D65" s="162">
        <v>0.33712121212121215</v>
      </c>
    </row>
    <row r="66" spans="1:4" x14ac:dyDescent="0.25">
      <c r="A66" s="99" t="s">
        <v>380</v>
      </c>
      <c r="B66" s="162">
        <v>1.7716535433070866E-2</v>
      </c>
      <c r="C66" s="162">
        <v>4.921259842519685E-3</v>
      </c>
      <c r="D66" s="162">
        <v>0.27777777777777773</v>
      </c>
    </row>
    <row r="67" spans="1:4" x14ac:dyDescent="0.25">
      <c r="A67" s="99" t="s">
        <v>538</v>
      </c>
      <c r="B67" s="162">
        <v>8.7270341207349084E-2</v>
      </c>
      <c r="C67" s="162">
        <v>2.6003390201224847E-2</v>
      </c>
      <c r="D67" s="162">
        <v>0.27527777777777779</v>
      </c>
    </row>
    <row r="68" spans="1:4" x14ac:dyDescent="0.25">
      <c r="A68" s="99" t="s">
        <v>178</v>
      </c>
      <c r="B68" s="162">
        <v>1.968503937007874E-2</v>
      </c>
      <c r="C68" s="162">
        <v>1.968503937007874E-3</v>
      </c>
      <c r="D68" s="162">
        <v>6.25E-2</v>
      </c>
    </row>
    <row r="69" spans="1:4" x14ac:dyDescent="0.25">
      <c r="A69" s="99" t="s">
        <v>813</v>
      </c>
      <c r="B69" s="162">
        <v>0.73950131233595728</v>
      </c>
      <c r="C69" s="162">
        <v>0.38259098047718038</v>
      </c>
      <c r="D69" s="162">
        <v>0.50033634201029964</v>
      </c>
    </row>
    <row r="72" spans="1:4" x14ac:dyDescent="0.25">
      <c r="A72" s="78" t="s">
        <v>1006</v>
      </c>
      <c r="B72" t="s">
        <v>1101</v>
      </c>
      <c r="C72" t="s">
        <v>1102</v>
      </c>
      <c r="D72" t="s">
        <v>1093</v>
      </c>
    </row>
    <row r="73" spans="1:4" x14ac:dyDescent="0.25">
      <c r="A73" s="99" t="s">
        <v>791</v>
      </c>
      <c r="B73" s="162">
        <v>7.874015748031496E-3</v>
      </c>
      <c r="C73" s="162">
        <v>5.2493438320209973E-3</v>
      </c>
      <c r="D73" s="162">
        <v>0.66666666666666663</v>
      </c>
    </row>
    <row r="74" spans="1:4" x14ac:dyDescent="0.25">
      <c r="A74" s="99" t="s">
        <v>441</v>
      </c>
      <c r="B74" s="162">
        <v>0.13385826771653542</v>
      </c>
      <c r="C74" s="162">
        <v>7.1409823772028494E-2</v>
      </c>
      <c r="D74" s="162">
        <v>0.53347338935574229</v>
      </c>
    </row>
    <row r="75" spans="1:4" x14ac:dyDescent="0.25">
      <c r="A75" s="99" t="s">
        <v>418</v>
      </c>
      <c r="B75" s="162">
        <v>3.937007874015748E-2</v>
      </c>
      <c r="C75" s="162">
        <v>2.0916259901901404E-2</v>
      </c>
      <c r="D75" s="162">
        <v>0.53127300150829559</v>
      </c>
    </row>
    <row r="76" spans="1:4" x14ac:dyDescent="0.25">
      <c r="A76" s="99" t="s">
        <v>69</v>
      </c>
      <c r="B76" s="162">
        <v>4.7244094488188976E-2</v>
      </c>
      <c r="C76" s="162">
        <v>2.5032138839787881E-2</v>
      </c>
      <c r="D76" s="162">
        <v>0.52984693877551015</v>
      </c>
    </row>
    <row r="77" spans="1:4" x14ac:dyDescent="0.25">
      <c r="A77" s="99" t="s">
        <v>103</v>
      </c>
      <c r="B77" s="162">
        <v>6.2992125984251968E-2</v>
      </c>
      <c r="C77" s="162">
        <v>3.2325797984929301E-2</v>
      </c>
      <c r="D77" s="162">
        <v>0.5131720430107527</v>
      </c>
    </row>
    <row r="78" spans="1:4" x14ac:dyDescent="0.25">
      <c r="A78" s="99" t="s">
        <v>50</v>
      </c>
      <c r="B78" s="162">
        <v>7.874015748031496E-3</v>
      </c>
      <c r="C78" s="162">
        <v>3.937007874015748E-3</v>
      </c>
      <c r="D78" s="162">
        <v>0.5</v>
      </c>
    </row>
    <row r="79" spans="1:4" x14ac:dyDescent="0.25">
      <c r="A79" s="99" t="s">
        <v>87</v>
      </c>
      <c r="B79" s="162">
        <v>5.5118110236220472E-2</v>
      </c>
      <c r="C79" s="162">
        <v>2.5591023640945638E-2</v>
      </c>
      <c r="D79" s="162">
        <v>0.46429428605715656</v>
      </c>
    </row>
    <row r="80" spans="1:4" x14ac:dyDescent="0.25">
      <c r="A80" s="99" t="s">
        <v>357</v>
      </c>
      <c r="B80" s="162">
        <v>4.7244094488188976E-2</v>
      </c>
      <c r="C80" s="162">
        <v>2.1150481189851269E-2</v>
      </c>
      <c r="D80" s="162">
        <v>0.44768518518518513</v>
      </c>
    </row>
    <row r="81" spans="1:4" x14ac:dyDescent="0.25">
      <c r="A81" s="99" t="s">
        <v>489</v>
      </c>
      <c r="B81" s="162">
        <v>5.5118110236220472E-2</v>
      </c>
      <c r="C81" s="162">
        <v>2.2928383952005998E-2</v>
      </c>
      <c r="D81" s="162">
        <v>0.41598639455782316</v>
      </c>
    </row>
    <row r="82" spans="1:4" x14ac:dyDescent="0.25">
      <c r="A82" s="99" t="s">
        <v>407</v>
      </c>
      <c r="B82" s="162">
        <v>7.0866141732283464E-2</v>
      </c>
      <c r="C82" s="162">
        <v>2.847769028871391E-2</v>
      </c>
      <c r="D82" s="162">
        <v>0.4018518518518519</v>
      </c>
    </row>
    <row r="83" spans="1:4" x14ac:dyDescent="0.25">
      <c r="A83" s="99" t="s">
        <v>260</v>
      </c>
      <c r="B83" s="162">
        <v>0.11811023622047244</v>
      </c>
      <c r="C83" s="162">
        <v>4.0620928185298964E-2</v>
      </c>
      <c r="D83" s="162">
        <v>0.34392385863553121</v>
      </c>
    </row>
    <row r="84" spans="1:4" x14ac:dyDescent="0.25">
      <c r="A84" s="99" t="s">
        <v>220</v>
      </c>
      <c r="B84" s="162">
        <v>9.4488188976377951E-2</v>
      </c>
      <c r="C84" s="162">
        <v>3.1884407306229573E-2</v>
      </c>
      <c r="D84" s="162">
        <v>0.33744331065759631</v>
      </c>
    </row>
    <row r="85" spans="1:4" x14ac:dyDescent="0.25">
      <c r="A85" s="99" t="s">
        <v>162</v>
      </c>
      <c r="B85" s="162">
        <v>2.3622047244094488E-2</v>
      </c>
      <c r="C85" s="162">
        <v>7.874015748031496E-3</v>
      </c>
      <c r="D85" s="162">
        <v>0.33333333333333331</v>
      </c>
    </row>
    <row r="86" spans="1:4" x14ac:dyDescent="0.25">
      <c r="A86" s="99" t="s">
        <v>398</v>
      </c>
      <c r="B86" s="162">
        <v>7.874015748031496E-3</v>
      </c>
      <c r="C86" s="162">
        <v>2.6246719160104987E-3</v>
      </c>
      <c r="D86" s="162">
        <v>0.33333333333333331</v>
      </c>
    </row>
    <row r="87" spans="1:4" x14ac:dyDescent="0.25">
      <c r="A87" s="99" t="s">
        <v>201</v>
      </c>
      <c r="B87" s="162">
        <v>2.3622047244094488E-2</v>
      </c>
      <c r="C87" s="162">
        <v>6.7527966771143899E-3</v>
      </c>
      <c r="D87" s="162">
        <v>0.28586839266450914</v>
      </c>
    </row>
    <row r="88" spans="1:4" x14ac:dyDescent="0.25">
      <c r="A88" s="99" t="s">
        <v>315</v>
      </c>
      <c r="B88" s="162">
        <v>3.1496062992125984E-2</v>
      </c>
      <c r="C88" s="162">
        <v>7.874015748031496E-3</v>
      </c>
      <c r="D88" s="162">
        <v>0.25</v>
      </c>
    </row>
    <row r="89" spans="1:4" x14ac:dyDescent="0.25">
      <c r="A89" s="99" t="s">
        <v>538</v>
      </c>
      <c r="B89" s="162">
        <v>0.11811023622047244</v>
      </c>
      <c r="C89" s="162">
        <v>2.5144356955380576E-2</v>
      </c>
      <c r="D89" s="162">
        <v>0.21288888888888888</v>
      </c>
    </row>
    <row r="90" spans="1:4" x14ac:dyDescent="0.25">
      <c r="A90" s="99" t="s">
        <v>380</v>
      </c>
      <c r="B90" s="162">
        <v>2.3622047244094488E-2</v>
      </c>
      <c r="C90" s="162">
        <v>4.921259842519685E-3</v>
      </c>
      <c r="D90" s="162">
        <v>0.20833333333333334</v>
      </c>
    </row>
    <row r="91" spans="1:4" x14ac:dyDescent="0.25">
      <c r="A91" s="99" t="s">
        <v>178</v>
      </c>
      <c r="B91" s="162">
        <v>3.1496062992125984E-2</v>
      </c>
      <c r="C91" s="162">
        <v>1.968503937007874E-3</v>
      </c>
      <c r="D91" s="162">
        <v>6.25E-2</v>
      </c>
    </row>
    <row r="92" spans="1:4" x14ac:dyDescent="0.25">
      <c r="A92" s="99" t="s">
        <v>813</v>
      </c>
      <c r="B92" s="162">
        <v>0.99999999999999845</v>
      </c>
      <c r="C92" s="162">
        <v>0.38668290759182505</v>
      </c>
      <c r="D92" s="162">
        <v>0.38668290759182533</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33"/>
  <dimension ref="A1:T33"/>
  <sheetViews>
    <sheetView zoomScale="93" zoomScaleNormal="93" workbookViewId="0">
      <selection activeCell="B4" sqref="B4:B5"/>
    </sheetView>
  </sheetViews>
  <sheetFormatPr baseColWidth="10" defaultColWidth="0" defaultRowHeight="15" zeroHeight="1" x14ac:dyDescent="0.25"/>
  <cols>
    <col min="1" max="1" width="11.42578125" customWidth="1"/>
    <col min="2" max="2" width="29.42578125" customWidth="1"/>
    <col min="3" max="17" width="11.42578125" customWidth="1"/>
    <col min="18" max="18" width="37.28515625" customWidth="1"/>
    <col min="19" max="20" width="0" hidden="1" customWidth="1"/>
    <col min="21" max="16384" width="11.42578125" hidden="1"/>
  </cols>
  <sheetData>
    <row r="1" spans="2:20" ht="168.75" customHeight="1" x14ac:dyDescent="0.25">
      <c r="B1" s="26"/>
      <c r="C1" s="382" t="s">
        <v>587</v>
      </c>
      <c r="D1" s="383"/>
      <c r="E1" s="383"/>
      <c r="F1" s="383"/>
      <c r="G1" s="383"/>
      <c r="H1" s="383"/>
      <c r="I1" s="383"/>
      <c r="J1" s="383"/>
      <c r="K1" s="383"/>
      <c r="L1" s="383"/>
      <c r="M1" s="383"/>
      <c r="N1" s="383"/>
      <c r="O1" s="383"/>
      <c r="P1" s="383"/>
      <c r="Q1" s="383"/>
      <c r="R1" s="383"/>
    </row>
    <row r="2" spans="2:20" x14ac:dyDescent="0.25"/>
    <row r="3" spans="2:20" ht="15.75" thickBot="1" x14ac:dyDescent="0.3"/>
    <row r="4" spans="2:20" ht="15.75" customHeight="1" thickBot="1" x14ac:dyDescent="0.3">
      <c r="B4" s="387" t="s">
        <v>29</v>
      </c>
      <c r="C4" s="389" t="s">
        <v>1007</v>
      </c>
      <c r="D4" s="389" t="s">
        <v>1008</v>
      </c>
      <c r="E4" s="391" t="s">
        <v>1009</v>
      </c>
      <c r="F4" s="393" t="s">
        <v>1010</v>
      </c>
      <c r="G4" s="394"/>
      <c r="H4" s="395"/>
      <c r="I4" s="385" t="s">
        <v>1011</v>
      </c>
      <c r="J4" s="385"/>
      <c r="K4" s="385"/>
      <c r="L4" s="384" t="s">
        <v>1012</v>
      </c>
      <c r="M4" s="385"/>
      <c r="N4" s="386"/>
      <c r="O4" s="384" t="s">
        <v>1013</v>
      </c>
      <c r="P4" s="385"/>
      <c r="Q4" s="385"/>
      <c r="R4" s="379" t="s">
        <v>1014</v>
      </c>
      <c r="S4" s="155"/>
      <c r="T4" s="156"/>
    </row>
    <row r="5" spans="2:20" ht="28.5" customHeight="1" thickBot="1" x14ac:dyDescent="0.3">
      <c r="B5" s="388"/>
      <c r="C5" s="390"/>
      <c r="D5" s="390"/>
      <c r="E5" s="392"/>
      <c r="F5" s="61" t="s">
        <v>781</v>
      </c>
      <c r="G5" s="61" t="s">
        <v>784</v>
      </c>
      <c r="H5" s="61" t="s">
        <v>786</v>
      </c>
      <c r="I5" s="61" t="s">
        <v>788</v>
      </c>
      <c r="J5" s="61" t="s">
        <v>793</v>
      </c>
      <c r="K5" s="61" t="s">
        <v>797</v>
      </c>
      <c r="L5" s="61" t="s">
        <v>798</v>
      </c>
      <c r="M5" s="61" t="s">
        <v>799</v>
      </c>
      <c r="N5" s="61" t="s">
        <v>800</v>
      </c>
      <c r="O5" s="61" t="s">
        <v>801</v>
      </c>
      <c r="P5" s="61" t="s">
        <v>802</v>
      </c>
      <c r="Q5" s="261" t="s">
        <v>804</v>
      </c>
      <c r="R5" s="380"/>
    </row>
    <row r="6" spans="2:20" ht="45.75" thickBot="1" x14ac:dyDescent="0.3">
      <c r="B6" s="39" t="s">
        <v>1015</v>
      </c>
      <c r="C6" s="40" t="s">
        <v>1016</v>
      </c>
      <c r="D6" s="41">
        <v>43847</v>
      </c>
      <c r="E6" s="42">
        <v>44151.791666666664</v>
      </c>
      <c r="F6" s="43"/>
      <c r="G6" s="44"/>
      <c r="H6" s="45"/>
      <c r="I6" s="43"/>
      <c r="J6" s="44"/>
      <c r="K6" s="45"/>
      <c r="L6" s="43"/>
      <c r="M6" s="44"/>
      <c r="N6" s="45"/>
      <c r="O6" s="43"/>
      <c r="P6" s="44"/>
      <c r="Q6" s="62"/>
      <c r="R6" s="381"/>
    </row>
    <row r="7" spans="2:20" x14ac:dyDescent="0.25">
      <c r="B7" s="77" t="s">
        <v>1017</v>
      </c>
      <c r="C7" s="74" t="s">
        <v>1018</v>
      </c>
      <c r="D7" s="75">
        <v>43847</v>
      </c>
      <c r="E7" s="76">
        <v>43860</v>
      </c>
      <c r="F7" s="70"/>
      <c r="G7" s="71"/>
      <c r="H7" s="72"/>
      <c r="I7" s="70"/>
      <c r="J7" s="71"/>
      <c r="K7" s="72"/>
      <c r="L7" s="70"/>
      <c r="M7" s="71"/>
      <c r="N7" s="72"/>
      <c r="O7" s="70"/>
      <c r="P7" s="71"/>
      <c r="Q7" s="73"/>
      <c r="R7" s="262"/>
    </row>
    <row r="8" spans="2:20" ht="105" x14ac:dyDescent="0.25">
      <c r="B8" s="47" t="s">
        <v>1019</v>
      </c>
      <c r="C8" s="48" t="s">
        <v>1020</v>
      </c>
      <c r="D8" s="49">
        <v>43847</v>
      </c>
      <c r="E8" s="50">
        <v>43857</v>
      </c>
      <c r="F8" s="51"/>
      <c r="G8" s="1"/>
      <c r="H8" s="4"/>
      <c r="I8" s="46"/>
      <c r="J8" s="1"/>
      <c r="K8" s="4"/>
      <c r="L8" s="46"/>
      <c r="M8" s="1"/>
      <c r="N8" s="4"/>
      <c r="O8" s="46"/>
      <c r="P8" s="1"/>
      <c r="Q8" s="63"/>
      <c r="R8" s="263" t="s">
        <v>1021</v>
      </c>
    </row>
    <row r="9" spans="2:20" ht="60" x14ac:dyDescent="0.25">
      <c r="B9" s="52" t="s">
        <v>1022</v>
      </c>
      <c r="C9" s="48" t="s">
        <v>1023</v>
      </c>
      <c r="D9" s="49">
        <v>43858</v>
      </c>
      <c r="E9" s="50">
        <v>43860</v>
      </c>
      <c r="F9" s="51"/>
      <c r="G9" s="1"/>
      <c r="H9" s="4"/>
      <c r="I9" s="46"/>
      <c r="J9" s="1"/>
      <c r="K9" s="4"/>
      <c r="L9" s="46"/>
      <c r="M9" s="1"/>
      <c r="N9" s="4"/>
      <c r="O9" s="46"/>
      <c r="P9" s="1"/>
      <c r="Q9" s="63"/>
      <c r="R9" s="263" t="s">
        <v>1021</v>
      </c>
    </row>
    <row r="10" spans="2:20" x14ac:dyDescent="0.25">
      <c r="B10" s="66" t="s">
        <v>1024</v>
      </c>
      <c r="C10" s="74" t="s">
        <v>1025</v>
      </c>
      <c r="D10" s="75">
        <v>43847</v>
      </c>
      <c r="E10" s="76">
        <v>43900</v>
      </c>
      <c r="F10" s="70"/>
      <c r="G10" s="71"/>
      <c r="H10" s="72"/>
      <c r="I10" s="70"/>
      <c r="J10" s="71"/>
      <c r="K10" s="72"/>
      <c r="L10" s="70"/>
      <c r="M10" s="71"/>
      <c r="N10" s="72"/>
      <c r="O10" s="70"/>
      <c r="P10" s="71"/>
      <c r="Q10" s="73"/>
      <c r="R10" s="264"/>
    </row>
    <row r="11" spans="2:20" ht="75" x14ac:dyDescent="0.25">
      <c r="B11" s="52" t="s">
        <v>1026</v>
      </c>
      <c r="C11" s="48" t="s">
        <v>1027</v>
      </c>
      <c r="D11" s="49">
        <v>43847</v>
      </c>
      <c r="E11" s="50">
        <v>43854</v>
      </c>
      <c r="F11" s="51"/>
      <c r="G11" s="1"/>
      <c r="H11" s="4"/>
      <c r="I11" s="46"/>
      <c r="J11" s="1"/>
      <c r="K11" s="4"/>
      <c r="L11" s="46"/>
      <c r="M11" s="1"/>
      <c r="N11" s="4"/>
      <c r="O11" s="46"/>
      <c r="P11" s="1"/>
      <c r="Q11" s="63"/>
      <c r="R11" s="263" t="s">
        <v>1021</v>
      </c>
    </row>
    <row r="12" spans="2:20" ht="60" x14ac:dyDescent="0.25">
      <c r="B12" s="52" t="s">
        <v>1028</v>
      </c>
      <c r="C12" s="48" t="s">
        <v>1029</v>
      </c>
      <c r="D12" s="49">
        <v>43857</v>
      </c>
      <c r="E12" s="50">
        <v>43858</v>
      </c>
      <c r="F12" s="51"/>
      <c r="G12" s="1"/>
      <c r="H12" s="4"/>
      <c r="I12" s="46"/>
      <c r="J12" s="1"/>
      <c r="K12" s="4"/>
      <c r="L12" s="46"/>
      <c r="M12" s="1"/>
      <c r="N12" s="4"/>
      <c r="O12" s="46"/>
      <c r="P12" s="1"/>
      <c r="Q12" s="63"/>
      <c r="R12" s="263" t="s">
        <v>1021</v>
      </c>
    </row>
    <row r="13" spans="2:20" ht="60" x14ac:dyDescent="0.25">
      <c r="B13" s="52" t="s">
        <v>1030</v>
      </c>
      <c r="C13" s="48" t="s">
        <v>1031</v>
      </c>
      <c r="D13" s="49">
        <v>43859</v>
      </c>
      <c r="E13" s="50">
        <v>43879</v>
      </c>
      <c r="F13" s="51"/>
      <c r="G13" s="53"/>
      <c r="H13" s="4"/>
      <c r="I13" s="46"/>
      <c r="J13" s="1"/>
      <c r="K13" s="4"/>
      <c r="L13" s="46"/>
      <c r="M13" s="1"/>
      <c r="N13" s="4"/>
      <c r="O13" s="46"/>
      <c r="P13" s="1"/>
      <c r="Q13" s="63"/>
      <c r="R13" s="263" t="s">
        <v>1021</v>
      </c>
    </row>
    <row r="14" spans="2:20" ht="45" x14ac:dyDescent="0.25">
      <c r="B14" s="52" t="s">
        <v>1032</v>
      </c>
      <c r="C14" s="48" t="s">
        <v>1023</v>
      </c>
      <c r="D14" s="49">
        <v>43880</v>
      </c>
      <c r="E14" s="50">
        <v>43882</v>
      </c>
      <c r="F14" s="46"/>
      <c r="G14" s="53"/>
      <c r="H14" s="4"/>
      <c r="I14" s="46"/>
      <c r="J14" s="1"/>
      <c r="K14" s="4"/>
      <c r="L14" s="46"/>
      <c r="M14" s="1"/>
      <c r="N14" s="4"/>
      <c r="O14" s="46"/>
      <c r="P14" s="1"/>
      <c r="Q14" s="63"/>
      <c r="R14" s="263" t="s">
        <v>1021</v>
      </c>
    </row>
    <row r="15" spans="2:20" ht="60" x14ac:dyDescent="0.25">
      <c r="B15" s="52" t="s">
        <v>1033</v>
      </c>
      <c r="C15" s="48" t="s">
        <v>1031</v>
      </c>
      <c r="D15" s="49">
        <v>43880</v>
      </c>
      <c r="E15" s="50">
        <v>43900</v>
      </c>
      <c r="F15" s="46"/>
      <c r="G15" s="53"/>
      <c r="H15" s="54"/>
      <c r="I15" s="46"/>
      <c r="J15" s="1"/>
      <c r="K15" s="4"/>
      <c r="L15" s="46"/>
      <c r="M15" s="1"/>
      <c r="N15" s="4"/>
      <c r="O15" s="46"/>
      <c r="P15" s="1"/>
      <c r="Q15" s="63"/>
      <c r="R15" s="263" t="s">
        <v>1021</v>
      </c>
    </row>
    <row r="16" spans="2:20" x14ac:dyDescent="0.25">
      <c r="B16" s="66" t="s">
        <v>1034</v>
      </c>
      <c r="C16" s="67" t="s">
        <v>1035</v>
      </c>
      <c r="D16" s="68">
        <v>43864</v>
      </c>
      <c r="E16" s="69">
        <v>44151</v>
      </c>
      <c r="F16" s="70"/>
      <c r="G16" s="71"/>
      <c r="H16" s="72"/>
      <c r="I16" s="70"/>
      <c r="J16" s="71"/>
      <c r="K16" s="72"/>
      <c r="L16" s="70"/>
      <c r="M16" s="71"/>
      <c r="N16" s="72"/>
      <c r="O16" s="70"/>
      <c r="P16" s="71"/>
      <c r="Q16" s="73"/>
      <c r="R16" s="264"/>
    </row>
    <row r="17" spans="2:18" ht="45" x14ac:dyDescent="0.25">
      <c r="B17" s="52" t="s">
        <v>1036</v>
      </c>
      <c r="C17" s="48" t="s">
        <v>1037</v>
      </c>
      <c r="D17" s="49">
        <v>43864</v>
      </c>
      <c r="E17" s="50">
        <v>43866</v>
      </c>
      <c r="F17" s="46"/>
      <c r="G17" s="53"/>
      <c r="H17" s="4"/>
      <c r="I17" s="46"/>
      <c r="J17" s="1"/>
      <c r="K17" s="4"/>
      <c r="L17" s="46"/>
      <c r="M17" s="1"/>
      <c r="N17" s="4"/>
      <c r="O17" s="46"/>
      <c r="P17" s="1"/>
      <c r="Q17" s="63"/>
      <c r="R17" s="263" t="s">
        <v>1021</v>
      </c>
    </row>
    <row r="18" spans="2:18" ht="75" x14ac:dyDescent="0.25">
      <c r="B18" s="52" t="s">
        <v>1038</v>
      </c>
      <c r="C18" s="48" t="s">
        <v>1039</v>
      </c>
      <c r="D18" s="49">
        <v>43873</v>
      </c>
      <c r="E18" s="50">
        <v>43900</v>
      </c>
      <c r="F18" s="46"/>
      <c r="G18" s="53"/>
      <c r="H18" s="54"/>
      <c r="I18" s="46"/>
      <c r="J18" s="1"/>
      <c r="K18" s="4"/>
      <c r="L18" s="46"/>
      <c r="M18" s="1"/>
      <c r="N18" s="4"/>
      <c r="O18" s="46"/>
      <c r="P18" s="1"/>
      <c r="Q18" s="63"/>
      <c r="R18" s="263" t="s">
        <v>1021</v>
      </c>
    </row>
    <row r="19" spans="2:18" ht="90" x14ac:dyDescent="0.25">
      <c r="B19" s="52" t="s">
        <v>1040</v>
      </c>
      <c r="C19" s="48" t="s">
        <v>1041</v>
      </c>
      <c r="D19" s="49">
        <v>43901</v>
      </c>
      <c r="E19" s="50">
        <v>44119</v>
      </c>
      <c r="F19" s="46"/>
      <c r="G19" s="1"/>
      <c r="H19" s="54"/>
      <c r="I19" s="51"/>
      <c r="J19" s="53"/>
      <c r="K19" s="54"/>
      <c r="L19" s="51"/>
      <c r="M19" s="53"/>
      <c r="N19" s="54"/>
      <c r="O19" s="51"/>
      <c r="P19" s="1"/>
      <c r="Q19" s="63"/>
      <c r="R19" s="263" t="s">
        <v>1021</v>
      </c>
    </row>
    <row r="20" spans="2:18" ht="60" x14ac:dyDescent="0.25">
      <c r="B20" s="52" t="s">
        <v>1042</v>
      </c>
      <c r="C20" s="48" t="s">
        <v>1043</v>
      </c>
      <c r="D20" s="49">
        <v>43901</v>
      </c>
      <c r="E20" s="50">
        <v>43901</v>
      </c>
      <c r="F20" s="46"/>
      <c r="G20" s="1"/>
      <c r="H20" s="54"/>
      <c r="I20" s="46"/>
      <c r="J20" s="1"/>
      <c r="K20" s="4"/>
      <c r="L20" s="46"/>
      <c r="M20" s="1"/>
      <c r="N20" s="4"/>
      <c r="O20" s="46"/>
      <c r="P20" s="1"/>
      <c r="Q20" s="63"/>
      <c r="R20" s="263" t="s">
        <v>1021</v>
      </c>
    </row>
    <row r="21" spans="2:18" ht="45" x14ac:dyDescent="0.25">
      <c r="B21" s="52" t="s">
        <v>1044</v>
      </c>
      <c r="C21" s="48" t="s">
        <v>1045</v>
      </c>
      <c r="D21" s="49">
        <v>43902</v>
      </c>
      <c r="E21" s="50">
        <v>43936</v>
      </c>
      <c r="F21" s="46"/>
      <c r="G21" s="1"/>
      <c r="H21" s="54"/>
      <c r="I21" s="51"/>
      <c r="J21" s="1"/>
      <c r="K21" s="4"/>
      <c r="L21" s="46"/>
      <c r="M21" s="1"/>
      <c r="N21" s="4"/>
      <c r="O21" s="46"/>
      <c r="P21" s="1"/>
      <c r="Q21" s="63"/>
      <c r="R21" s="263" t="s">
        <v>1021</v>
      </c>
    </row>
    <row r="22" spans="2:18" ht="60" x14ac:dyDescent="0.25">
      <c r="B22" s="52" t="s">
        <v>1046</v>
      </c>
      <c r="C22" s="48" t="s">
        <v>1027</v>
      </c>
      <c r="D22" s="49">
        <v>43971</v>
      </c>
      <c r="E22" s="50">
        <v>43978</v>
      </c>
      <c r="F22" s="46"/>
      <c r="G22" s="1"/>
      <c r="H22" s="4"/>
      <c r="I22" s="46"/>
      <c r="J22" s="53"/>
      <c r="K22" s="4"/>
      <c r="L22" s="46"/>
      <c r="M22" s="1"/>
      <c r="N22" s="4"/>
      <c r="O22" s="46"/>
      <c r="P22" s="1"/>
      <c r="Q22" s="63"/>
      <c r="R22" s="263" t="s">
        <v>1021</v>
      </c>
    </row>
    <row r="23" spans="2:18" ht="60" x14ac:dyDescent="0.25">
      <c r="B23" s="52" t="s">
        <v>1047</v>
      </c>
      <c r="C23" s="48" t="s">
        <v>1043</v>
      </c>
      <c r="D23" s="49">
        <v>43962</v>
      </c>
      <c r="E23" s="50">
        <v>43962</v>
      </c>
      <c r="F23" s="46"/>
      <c r="G23" s="1"/>
      <c r="H23" s="4"/>
      <c r="I23" s="46"/>
      <c r="J23" s="53"/>
      <c r="K23" s="4"/>
      <c r="L23" s="46"/>
      <c r="M23" s="1"/>
      <c r="N23" s="4"/>
      <c r="O23" s="46"/>
      <c r="P23" s="1"/>
      <c r="Q23" s="63"/>
      <c r="R23" s="263" t="s">
        <v>1021</v>
      </c>
    </row>
    <row r="24" spans="2:18" ht="45" x14ac:dyDescent="0.25">
      <c r="B24" s="52" t="s">
        <v>1048</v>
      </c>
      <c r="C24" s="48" t="s">
        <v>1049</v>
      </c>
      <c r="D24" s="49">
        <v>43937</v>
      </c>
      <c r="E24" s="50">
        <v>44020</v>
      </c>
      <c r="F24" s="46"/>
      <c r="G24" s="1"/>
      <c r="H24" s="4"/>
      <c r="I24" s="51"/>
      <c r="J24" s="53"/>
      <c r="K24" s="54"/>
      <c r="L24" s="51"/>
      <c r="M24" s="1"/>
      <c r="N24" s="4"/>
      <c r="O24" s="46"/>
      <c r="P24" s="1"/>
      <c r="Q24" s="63"/>
      <c r="R24" s="263" t="s">
        <v>1021</v>
      </c>
    </row>
    <row r="25" spans="2:18" ht="60" x14ac:dyDescent="0.25">
      <c r="B25" s="52" t="s">
        <v>1042</v>
      </c>
      <c r="C25" s="48" t="s">
        <v>1043</v>
      </c>
      <c r="D25" s="49">
        <v>43993</v>
      </c>
      <c r="E25" s="50">
        <v>43993</v>
      </c>
      <c r="F25" s="46"/>
      <c r="G25" s="1"/>
      <c r="H25" s="4"/>
      <c r="I25" s="46"/>
      <c r="J25" s="1"/>
      <c r="K25" s="54"/>
      <c r="L25" s="46"/>
      <c r="M25" s="1"/>
      <c r="N25" s="4"/>
      <c r="O25" s="46"/>
      <c r="P25" s="1"/>
      <c r="Q25" s="63"/>
      <c r="R25" s="263" t="s">
        <v>1021</v>
      </c>
    </row>
    <row r="26" spans="2:18" ht="90" x14ac:dyDescent="0.25">
      <c r="B26" s="52" t="s">
        <v>1050</v>
      </c>
      <c r="C26" s="48" t="s">
        <v>1031</v>
      </c>
      <c r="D26" s="49">
        <v>44021</v>
      </c>
      <c r="E26" s="50">
        <v>44041</v>
      </c>
      <c r="F26" s="46"/>
      <c r="G26" s="1"/>
      <c r="H26" s="4"/>
      <c r="I26" s="46"/>
      <c r="J26" s="1"/>
      <c r="K26" s="4"/>
      <c r="L26" s="51"/>
      <c r="M26" s="1"/>
      <c r="N26" s="4"/>
      <c r="O26" s="46"/>
      <c r="P26" s="1"/>
      <c r="Q26" s="63"/>
      <c r="R26" s="263" t="s">
        <v>1021</v>
      </c>
    </row>
    <row r="27" spans="2:18" ht="105" x14ac:dyDescent="0.25">
      <c r="B27" s="52" t="s">
        <v>1051</v>
      </c>
      <c r="C27" s="48" t="s">
        <v>1039</v>
      </c>
      <c r="D27" s="49">
        <v>44012</v>
      </c>
      <c r="E27" s="50">
        <v>44039</v>
      </c>
      <c r="F27" s="46"/>
      <c r="G27" s="1"/>
      <c r="H27" s="4"/>
      <c r="I27" s="46"/>
      <c r="J27" s="1"/>
      <c r="K27" s="54"/>
      <c r="L27" s="51"/>
      <c r="M27" s="1"/>
      <c r="N27" s="4"/>
      <c r="O27" s="46"/>
      <c r="P27" s="1"/>
      <c r="Q27" s="63"/>
      <c r="R27" s="263" t="s">
        <v>1021</v>
      </c>
    </row>
    <row r="28" spans="2:18" ht="60" x14ac:dyDescent="0.25">
      <c r="B28" s="52" t="s">
        <v>1052</v>
      </c>
      <c r="C28" s="48" t="s">
        <v>1039</v>
      </c>
      <c r="D28" s="49">
        <v>44040</v>
      </c>
      <c r="E28" s="50">
        <v>44067</v>
      </c>
      <c r="F28" s="46"/>
      <c r="G28" s="1"/>
      <c r="H28" s="4"/>
      <c r="I28" s="46"/>
      <c r="J28" s="1"/>
      <c r="K28" s="4"/>
      <c r="L28" s="51"/>
      <c r="M28" s="53"/>
      <c r="N28" s="4"/>
      <c r="O28" s="46"/>
      <c r="P28" s="1"/>
      <c r="Q28" s="63"/>
      <c r="R28" s="263" t="s">
        <v>1021</v>
      </c>
    </row>
    <row r="29" spans="2:18" ht="60" x14ac:dyDescent="0.25">
      <c r="B29" s="52" t="s">
        <v>1042</v>
      </c>
      <c r="C29" s="48" t="s">
        <v>1043</v>
      </c>
      <c r="D29" s="49">
        <v>44085</v>
      </c>
      <c r="E29" s="50">
        <v>44085</v>
      </c>
      <c r="F29" s="46"/>
      <c r="G29" s="1"/>
      <c r="H29" s="4"/>
      <c r="I29" s="46"/>
      <c r="J29" s="1"/>
      <c r="K29" s="4"/>
      <c r="L29" s="46"/>
      <c r="M29" s="1"/>
      <c r="N29" s="54"/>
      <c r="O29" s="46"/>
      <c r="P29" s="1"/>
      <c r="Q29" s="63"/>
      <c r="R29" s="263" t="s">
        <v>1021</v>
      </c>
    </row>
    <row r="30" spans="2:18" ht="60" x14ac:dyDescent="0.25">
      <c r="B30" s="52" t="s">
        <v>1053</v>
      </c>
      <c r="C30" s="48" t="s">
        <v>1054</v>
      </c>
      <c r="D30" s="49">
        <v>44105</v>
      </c>
      <c r="E30" s="50">
        <v>44146</v>
      </c>
      <c r="F30" s="46"/>
      <c r="G30" s="1"/>
      <c r="H30" s="4"/>
      <c r="I30" s="46"/>
      <c r="J30" s="1"/>
      <c r="K30" s="4"/>
      <c r="L30" s="46"/>
      <c r="M30" s="1"/>
      <c r="N30" s="4"/>
      <c r="O30" s="51"/>
      <c r="P30" s="53"/>
      <c r="Q30" s="63"/>
      <c r="R30" s="263" t="s">
        <v>1021</v>
      </c>
    </row>
    <row r="31" spans="2:18" ht="60" x14ac:dyDescent="0.25">
      <c r="B31" s="52" t="s">
        <v>1047</v>
      </c>
      <c r="C31" s="48" t="s">
        <v>1043</v>
      </c>
      <c r="D31" s="49">
        <v>44140</v>
      </c>
      <c r="E31" s="50">
        <v>44140</v>
      </c>
      <c r="F31" s="46"/>
      <c r="G31" s="1"/>
      <c r="H31" s="4"/>
      <c r="I31" s="46"/>
      <c r="J31" s="1"/>
      <c r="K31" s="4"/>
      <c r="L31" s="46"/>
      <c r="M31" s="1"/>
      <c r="N31" s="4"/>
      <c r="O31" s="46"/>
      <c r="P31" s="53"/>
      <c r="Q31" s="64"/>
      <c r="R31" s="263" t="s">
        <v>1021</v>
      </c>
    </row>
    <row r="32" spans="2:18" ht="60.75" thickBot="1" x14ac:dyDescent="0.3">
      <c r="B32" s="55" t="s">
        <v>1046</v>
      </c>
      <c r="C32" s="56" t="s">
        <v>1027</v>
      </c>
      <c r="D32" s="57">
        <v>44144</v>
      </c>
      <c r="E32" s="58">
        <v>44151</v>
      </c>
      <c r="F32" s="59"/>
      <c r="G32" s="6"/>
      <c r="H32" s="5"/>
      <c r="I32" s="59"/>
      <c r="J32" s="6"/>
      <c r="K32" s="5"/>
      <c r="L32" s="59"/>
      <c r="M32" s="6"/>
      <c r="N32" s="5"/>
      <c r="O32" s="59"/>
      <c r="P32" s="60"/>
      <c r="Q32" s="65"/>
      <c r="R32" s="265" t="s">
        <v>1021</v>
      </c>
    </row>
    <row r="33" x14ac:dyDescent="0.25"/>
  </sheetData>
  <mergeCells count="10">
    <mergeCell ref="R4:R6"/>
    <mergeCell ref="C1:R1"/>
    <mergeCell ref="L4:N4"/>
    <mergeCell ref="O4:Q4"/>
    <mergeCell ref="B4:B5"/>
    <mergeCell ref="C4:C5"/>
    <mergeCell ref="D4:D5"/>
    <mergeCell ref="E4:E5"/>
    <mergeCell ref="F4:H4"/>
    <mergeCell ref="I4:K4"/>
  </mergeCells>
  <pageMargins left="0.7" right="0.7" top="0.75" bottom="0.75" header="0.3" footer="0.3"/>
  <pageSetup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E517E-B2E0-4F47-A320-E6A19AD17EA9}">
  <dimension ref="B2:G22"/>
  <sheetViews>
    <sheetView topLeftCell="B1" workbookViewId="0">
      <selection activeCell="B6" sqref="B6:B7"/>
    </sheetView>
  </sheetViews>
  <sheetFormatPr baseColWidth="10" defaultRowHeight="15" x14ac:dyDescent="0.25"/>
  <cols>
    <col min="2" max="5" width="48.85546875" customWidth="1"/>
    <col min="6" max="6" width="57.42578125" customWidth="1"/>
    <col min="7" max="7" width="48.85546875" customWidth="1"/>
  </cols>
  <sheetData>
    <row r="2" spans="2:7" ht="36" x14ac:dyDescent="0.25">
      <c r="B2" s="396" t="s">
        <v>1451</v>
      </c>
      <c r="C2" s="397"/>
      <c r="D2" s="397"/>
      <c r="E2" s="397"/>
      <c r="F2" s="397"/>
      <c r="G2" s="398"/>
    </row>
    <row r="3" spans="2:7" ht="33.75" x14ac:dyDescent="0.25">
      <c r="B3" s="407" t="s">
        <v>1452</v>
      </c>
      <c r="C3" s="407"/>
      <c r="D3" s="407"/>
      <c r="E3" s="407"/>
      <c r="F3" s="266" t="s">
        <v>1453</v>
      </c>
      <c r="G3" s="269"/>
    </row>
    <row r="4" spans="2:7" ht="42.75" customHeight="1" x14ac:dyDescent="0.25">
      <c r="B4" s="408" t="s">
        <v>1454</v>
      </c>
      <c r="C4" s="408"/>
      <c r="D4" s="408"/>
      <c r="E4" s="409" t="s">
        <v>1455</v>
      </c>
      <c r="F4" s="409"/>
      <c r="G4" s="48"/>
    </row>
    <row r="5" spans="2:7" ht="15.75" x14ac:dyDescent="0.25">
      <c r="B5" s="270" t="s">
        <v>1072</v>
      </c>
      <c r="C5" s="270" t="s">
        <v>1456</v>
      </c>
      <c r="D5" s="270" t="s">
        <v>1457</v>
      </c>
      <c r="E5" s="270" t="s">
        <v>1458</v>
      </c>
      <c r="F5" s="270" t="s">
        <v>1459</v>
      </c>
      <c r="G5" s="270" t="s">
        <v>1460</v>
      </c>
    </row>
    <row r="6" spans="2:7" ht="47.25" x14ac:dyDescent="0.25">
      <c r="B6" s="410" t="s">
        <v>1461</v>
      </c>
      <c r="C6" s="399" t="s">
        <v>1462</v>
      </c>
      <c r="D6" s="267" t="s">
        <v>1463</v>
      </c>
      <c r="E6" s="267" t="s">
        <v>1464</v>
      </c>
      <c r="F6" s="271" t="s">
        <v>1465</v>
      </c>
      <c r="G6" s="48"/>
    </row>
    <row r="7" spans="2:7" ht="78.75" x14ac:dyDescent="0.25">
      <c r="B7" s="410"/>
      <c r="C7" s="400"/>
      <c r="D7" s="267" t="s">
        <v>1466</v>
      </c>
      <c r="E7" s="267" t="s">
        <v>1467</v>
      </c>
      <c r="F7" s="271" t="s">
        <v>1468</v>
      </c>
      <c r="G7" s="48"/>
    </row>
    <row r="8" spans="2:7" ht="78.75" x14ac:dyDescent="0.25">
      <c r="B8" s="406" t="s">
        <v>1469</v>
      </c>
      <c r="C8" s="411" t="s">
        <v>1470</v>
      </c>
      <c r="D8" s="267" t="s">
        <v>1471</v>
      </c>
      <c r="E8" s="267" t="s">
        <v>1472</v>
      </c>
      <c r="F8" s="271" t="s">
        <v>1473</v>
      </c>
      <c r="G8" s="267" t="s">
        <v>1474</v>
      </c>
    </row>
    <row r="9" spans="2:7" ht="63" x14ac:dyDescent="0.25">
      <c r="B9" s="406"/>
      <c r="C9" s="411"/>
      <c r="D9" s="267" t="s">
        <v>1475</v>
      </c>
      <c r="E9" s="267" t="s">
        <v>1476</v>
      </c>
      <c r="F9" s="271" t="s">
        <v>1477</v>
      </c>
      <c r="G9" s="48"/>
    </row>
    <row r="10" spans="2:7" ht="94.5" x14ac:dyDescent="0.25">
      <c r="B10" s="406"/>
      <c r="C10" s="411"/>
      <c r="D10" s="267" t="s">
        <v>1478</v>
      </c>
      <c r="E10" s="267" t="s">
        <v>1479</v>
      </c>
      <c r="F10" s="271" t="s">
        <v>1473</v>
      </c>
      <c r="G10" s="267" t="s">
        <v>1480</v>
      </c>
    </row>
    <row r="11" spans="2:7" ht="47.25" x14ac:dyDescent="0.25">
      <c r="B11" s="406"/>
      <c r="C11" s="401" t="s">
        <v>1481</v>
      </c>
      <c r="D11" s="267" t="s">
        <v>1482</v>
      </c>
      <c r="E11" s="267" t="s">
        <v>1483</v>
      </c>
      <c r="F11" s="271" t="s">
        <v>1484</v>
      </c>
      <c r="G11" s="267" t="s">
        <v>1485</v>
      </c>
    </row>
    <row r="12" spans="2:7" ht="47.25" x14ac:dyDescent="0.25">
      <c r="B12" s="406"/>
      <c r="C12" s="402"/>
      <c r="D12" s="267" t="s">
        <v>1486</v>
      </c>
      <c r="E12" s="267" t="s">
        <v>1487</v>
      </c>
      <c r="F12" s="271" t="s">
        <v>1468</v>
      </c>
      <c r="G12" s="272" t="s">
        <v>1488</v>
      </c>
    </row>
    <row r="13" spans="2:7" ht="63" x14ac:dyDescent="0.25">
      <c r="B13" s="406"/>
      <c r="C13" s="402"/>
      <c r="D13" s="267" t="s">
        <v>1489</v>
      </c>
      <c r="E13" s="267" t="s">
        <v>1490</v>
      </c>
      <c r="F13" s="271" t="s">
        <v>1491</v>
      </c>
      <c r="G13" s="267" t="s">
        <v>1492</v>
      </c>
    </row>
    <row r="14" spans="2:7" ht="63" x14ac:dyDescent="0.25">
      <c r="B14" s="406"/>
      <c r="C14" s="403"/>
      <c r="D14" s="267" t="s">
        <v>1493</v>
      </c>
      <c r="E14" s="267" t="s">
        <v>1487</v>
      </c>
      <c r="F14" s="271" t="s">
        <v>1468</v>
      </c>
      <c r="G14" s="267" t="s">
        <v>1494</v>
      </c>
    </row>
    <row r="15" spans="2:7" ht="63" x14ac:dyDescent="0.25">
      <c r="B15" s="404" t="s">
        <v>1495</v>
      </c>
      <c r="C15" s="405" t="s">
        <v>1496</v>
      </c>
      <c r="D15" s="267" t="s">
        <v>1497</v>
      </c>
      <c r="E15" s="267" t="s">
        <v>1498</v>
      </c>
      <c r="F15" s="267" t="s">
        <v>1468</v>
      </c>
      <c r="G15" s="267" t="s">
        <v>1499</v>
      </c>
    </row>
    <row r="16" spans="2:7" ht="94.5" x14ac:dyDescent="0.25">
      <c r="B16" s="404"/>
      <c r="C16" s="405"/>
      <c r="D16" s="267" t="s">
        <v>1500</v>
      </c>
      <c r="E16" s="267" t="s">
        <v>1501</v>
      </c>
      <c r="F16" s="267" t="s">
        <v>1468</v>
      </c>
      <c r="G16" s="48"/>
    </row>
    <row r="17" spans="2:7" ht="63" x14ac:dyDescent="0.25">
      <c r="B17" s="404"/>
      <c r="C17" s="273" t="s">
        <v>1502</v>
      </c>
      <c r="D17" s="274" t="s">
        <v>1503</v>
      </c>
      <c r="E17" s="271" t="s">
        <v>1504</v>
      </c>
      <c r="F17" s="271" t="s">
        <v>1505</v>
      </c>
      <c r="G17" s="48"/>
    </row>
    <row r="18" spans="2:7" ht="63" x14ac:dyDescent="0.25">
      <c r="B18" s="404"/>
      <c r="C18" s="273" t="s">
        <v>1502</v>
      </c>
      <c r="D18" s="274" t="s">
        <v>1506</v>
      </c>
      <c r="E18" s="271" t="s">
        <v>1507</v>
      </c>
      <c r="F18" s="271" t="s">
        <v>1505</v>
      </c>
      <c r="G18" s="48"/>
    </row>
    <row r="19" spans="2:7" ht="78.75" x14ac:dyDescent="0.25">
      <c r="B19" s="406" t="s">
        <v>1508</v>
      </c>
      <c r="C19" s="267" t="s">
        <v>1509</v>
      </c>
      <c r="D19" s="274" t="s">
        <v>1510</v>
      </c>
      <c r="E19" s="271" t="s">
        <v>1504</v>
      </c>
      <c r="F19" s="271" t="s">
        <v>1468</v>
      </c>
      <c r="G19" s="267" t="s">
        <v>1511</v>
      </c>
    </row>
    <row r="20" spans="2:7" ht="78.75" x14ac:dyDescent="0.25">
      <c r="B20" s="406"/>
      <c r="C20" s="267" t="s">
        <v>1509</v>
      </c>
      <c r="D20" s="274" t="s">
        <v>1512</v>
      </c>
      <c r="E20" s="271" t="s">
        <v>1507</v>
      </c>
      <c r="F20" s="271" t="s">
        <v>1468</v>
      </c>
      <c r="G20" s="267" t="s">
        <v>1513</v>
      </c>
    </row>
    <row r="21" spans="2:7" ht="47.25" x14ac:dyDescent="0.25">
      <c r="B21" s="406"/>
      <c r="C21" s="405" t="s">
        <v>1514</v>
      </c>
      <c r="D21" s="267" t="s">
        <v>1515</v>
      </c>
      <c r="E21" s="267" t="s">
        <v>1516</v>
      </c>
      <c r="F21" s="271" t="s">
        <v>1468</v>
      </c>
      <c r="G21" s="48"/>
    </row>
    <row r="22" spans="2:7" ht="141.75" x14ac:dyDescent="0.25">
      <c r="B22" s="406"/>
      <c r="C22" s="405"/>
      <c r="D22" s="267" t="s">
        <v>1517</v>
      </c>
      <c r="E22" s="267" t="s">
        <v>1518</v>
      </c>
      <c r="F22" s="271" t="s">
        <v>1491</v>
      </c>
      <c r="G22" s="48"/>
    </row>
  </sheetData>
  <mergeCells count="13">
    <mergeCell ref="B19:B22"/>
    <mergeCell ref="C21:C22"/>
    <mergeCell ref="B3:E3"/>
    <mergeCell ref="B4:D4"/>
    <mergeCell ref="E4:F4"/>
    <mergeCell ref="B6:B7"/>
    <mergeCell ref="B8:B14"/>
    <mergeCell ref="C8:C10"/>
    <mergeCell ref="B2:G2"/>
    <mergeCell ref="C6:C7"/>
    <mergeCell ref="C11:C14"/>
    <mergeCell ref="B15:B18"/>
    <mergeCell ref="C15:C16"/>
  </mergeCells>
  <hyperlinks>
    <hyperlink ref="G12" r:id="rId1" xr:uid="{7446718C-24AD-4061-86FE-86D8BA87E74F}"/>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34"/>
  <dimension ref="B2:BR153"/>
  <sheetViews>
    <sheetView showGridLines="0" zoomScaleNormal="100" workbookViewId="0">
      <selection activeCell="I72" sqref="I72"/>
    </sheetView>
  </sheetViews>
  <sheetFormatPr baseColWidth="10" defaultColWidth="11.42578125" defaultRowHeight="15" x14ac:dyDescent="0.25"/>
  <cols>
    <col min="2" max="2" width="33.28515625" customWidth="1"/>
    <col min="3" max="3" width="32.85546875" bestFit="1" customWidth="1"/>
    <col min="4" max="10" width="12" customWidth="1"/>
  </cols>
  <sheetData>
    <row r="2" spans="2:10" x14ac:dyDescent="0.25">
      <c r="B2" s="78" t="s">
        <v>1055</v>
      </c>
      <c r="D2" s="78" t="s">
        <v>1056</v>
      </c>
    </row>
    <row r="3" spans="2:10" x14ac:dyDescent="0.25">
      <c r="B3" s="78" t="s">
        <v>19</v>
      </c>
      <c r="C3" s="78" t="s">
        <v>20</v>
      </c>
      <c r="D3" t="s">
        <v>92</v>
      </c>
      <c r="E3" t="s">
        <v>73</v>
      </c>
      <c r="F3" t="s">
        <v>64</v>
      </c>
      <c r="G3" t="s">
        <v>208</v>
      </c>
      <c r="H3" t="s">
        <v>151</v>
      </c>
      <c r="I3" t="s">
        <v>61</v>
      </c>
      <c r="J3" t="s">
        <v>813</v>
      </c>
    </row>
    <row r="4" spans="2:10" x14ac:dyDescent="0.25">
      <c r="B4" t="s">
        <v>406</v>
      </c>
      <c r="C4" t="s">
        <v>407</v>
      </c>
      <c r="D4" s="100"/>
      <c r="E4" s="100">
        <v>3</v>
      </c>
      <c r="F4" s="100">
        <v>3</v>
      </c>
      <c r="G4" s="100"/>
      <c r="H4" s="100"/>
      <c r="I4" s="100">
        <v>3</v>
      </c>
      <c r="J4" s="100">
        <v>9</v>
      </c>
    </row>
    <row r="5" spans="2:10" x14ac:dyDescent="0.25">
      <c r="B5" t="s">
        <v>406</v>
      </c>
      <c r="C5" t="s">
        <v>441</v>
      </c>
      <c r="D5" s="100"/>
      <c r="E5" s="100">
        <v>1</v>
      </c>
      <c r="F5" s="100">
        <v>10</v>
      </c>
      <c r="G5" s="100">
        <v>1</v>
      </c>
      <c r="H5" s="100">
        <v>1</v>
      </c>
      <c r="I5" s="100">
        <v>5</v>
      </c>
      <c r="J5" s="100">
        <v>18</v>
      </c>
    </row>
    <row r="6" spans="2:10" x14ac:dyDescent="0.25">
      <c r="B6" t="s">
        <v>406</v>
      </c>
      <c r="C6" t="s">
        <v>538</v>
      </c>
      <c r="D6" s="100"/>
      <c r="E6" s="100">
        <v>5</v>
      </c>
      <c r="F6" s="100">
        <v>4</v>
      </c>
      <c r="G6" s="100">
        <v>2</v>
      </c>
      <c r="H6" s="100">
        <v>1</v>
      </c>
      <c r="I6" s="100">
        <v>4</v>
      </c>
      <c r="J6" s="100">
        <v>16</v>
      </c>
    </row>
    <row r="7" spans="2:10" x14ac:dyDescent="0.25">
      <c r="B7" t="s">
        <v>153</v>
      </c>
      <c r="C7" t="s">
        <v>154</v>
      </c>
      <c r="D7" s="100"/>
      <c r="E7" s="100"/>
      <c r="F7" s="100">
        <v>1</v>
      </c>
      <c r="G7" s="100"/>
      <c r="H7" s="100"/>
      <c r="I7" s="100"/>
      <c r="J7" s="100">
        <v>1</v>
      </c>
    </row>
    <row r="8" spans="2:10" x14ac:dyDescent="0.25">
      <c r="B8" t="s">
        <v>153</v>
      </c>
      <c r="C8" t="s">
        <v>398</v>
      </c>
      <c r="D8" s="100"/>
      <c r="E8" s="100"/>
      <c r="F8" s="100">
        <v>1</v>
      </c>
      <c r="G8" s="100"/>
      <c r="H8" s="100">
        <v>1</v>
      </c>
      <c r="I8" s="100"/>
      <c r="J8" s="100">
        <v>2</v>
      </c>
    </row>
    <row r="9" spans="2:10" x14ac:dyDescent="0.25">
      <c r="B9" t="s">
        <v>68</v>
      </c>
      <c r="C9" t="s">
        <v>69</v>
      </c>
      <c r="D9" s="100"/>
      <c r="E9" s="100">
        <v>3</v>
      </c>
      <c r="F9" s="100">
        <v>3</v>
      </c>
      <c r="G9" s="100"/>
      <c r="H9" s="100"/>
      <c r="I9" s="100"/>
      <c r="J9" s="100">
        <v>6</v>
      </c>
    </row>
    <row r="10" spans="2:10" x14ac:dyDescent="0.25">
      <c r="B10" t="s">
        <v>68</v>
      </c>
      <c r="C10" t="s">
        <v>178</v>
      </c>
      <c r="D10" s="100"/>
      <c r="E10" s="100">
        <v>1</v>
      </c>
      <c r="F10" s="100"/>
      <c r="G10" s="100"/>
      <c r="H10" s="100">
        <v>1</v>
      </c>
      <c r="I10" s="100">
        <v>3</v>
      </c>
      <c r="J10" s="100">
        <v>5</v>
      </c>
    </row>
    <row r="11" spans="2:10" x14ac:dyDescent="0.25">
      <c r="B11" t="s">
        <v>68</v>
      </c>
      <c r="C11" t="s">
        <v>220</v>
      </c>
      <c r="D11" s="100"/>
      <c r="E11" s="100">
        <v>2</v>
      </c>
      <c r="F11" s="100">
        <v>3</v>
      </c>
      <c r="G11" s="100">
        <v>1</v>
      </c>
      <c r="H11" s="100"/>
      <c r="I11" s="100">
        <v>6</v>
      </c>
      <c r="J11" s="100">
        <v>12</v>
      </c>
    </row>
    <row r="12" spans="2:10" x14ac:dyDescent="0.25">
      <c r="B12" t="s">
        <v>68</v>
      </c>
      <c r="C12" t="s">
        <v>260</v>
      </c>
      <c r="D12" s="100"/>
      <c r="E12" s="100">
        <v>2</v>
      </c>
      <c r="F12" s="100">
        <v>7</v>
      </c>
      <c r="G12" s="100"/>
      <c r="H12" s="100"/>
      <c r="I12" s="100">
        <v>6</v>
      </c>
      <c r="J12" s="100">
        <v>15</v>
      </c>
    </row>
    <row r="13" spans="2:10" x14ac:dyDescent="0.25">
      <c r="B13" t="s">
        <v>68</v>
      </c>
      <c r="C13" t="s">
        <v>315</v>
      </c>
      <c r="D13" s="100"/>
      <c r="E13" s="100"/>
      <c r="F13" s="100">
        <v>2</v>
      </c>
      <c r="G13" s="100"/>
      <c r="H13" s="100">
        <v>2</v>
      </c>
      <c r="I13" s="100">
        <v>2</v>
      </c>
      <c r="J13" s="100">
        <v>6</v>
      </c>
    </row>
    <row r="14" spans="2:10" x14ac:dyDescent="0.25">
      <c r="B14" t="s">
        <v>68</v>
      </c>
      <c r="C14" t="s">
        <v>380</v>
      </c>
      <c r="D14" s="100"/>
      <c r="E14" s="100">
        <v>2</v>
      </c>
      <c r="F14" s="100">
        <v>1</v>
      </c>
      <c r="G14" s="100"/>
      <c r="H14" s="100"/>
      <c r="I14" s="100"/>
      <c r="J14" s="100">
        <v>3</v>
      </c>
    </row>
    <row r="15" spans="2:10" x14ac:dyDescent="0.25">
      <c r="B15" t="s">
        <v>49</v>
      </c>
      <c r="C15" t="s">
        <v>50</v>
      </c>
      <c r="D15" s="100"/>
      <c r="E15" s="100"/>
      <c r="F15" s="100">
        <v>1</v>
      </c>
      <c r="G15" s="100"/>
      <c r="H15" s="100"/>
      <c r="I15" s="100"/>
      <c r="J15" s="100">
        <v>1</v>
      </c>
    </row>
    <row r="16" spans="2:10" x14ac:dyDescent="0.25">
      <c r="B16" t="s">
        <v>49</v>
      </c>
      <c r="C16" t="s">
        <v>103</v>
      </c>
      <c r="D16" s="100"/>
      <c r="E16" s="100"/>
      <c r="F16" s="100">
        <v>5</v>
      </c>
      <c r="G16" s="100"/>
      <c r="H16" s="100">
        <v>1</v>
      </c>
      <c r="I16" s="100">
        <v>3</v>
      </c>
      <c r="J16" s="100">
        <v>9</v>
      </c>
    </row>
    <row r="17" spans="2:10" x14ac:dyDescent="0.25">
      <c r="B17" t="s">
        <v>49</v>
      </c>
      <c r="C17" t="s">
        <v>162</v>
      </c>
      <c r="D17" s="100">
        <v>1</v>
      </c>
      <c r="E17" s="100">
        <v>1</v>
      </c>
      <c r="F17" s="100">
        <v>1</v>
      </c>
      <c r="G17" s="100"/>
      <c r="H17" s="100"/>
      <c r="I17" s="100"/>
      <c r="J17" s="100">
        <v>3</v>
      </c>
    </row>
    <row r="18" spans="2:10" x14ac:dyDescent="0.25">
      <c r="B18" t="s">
        <v>49</v>
      </c>
      <c r="C18" t="s">
        <v>201</v>
      </c>
      <c r="D18" s="100"/>
      <c r="E18" s="100">
        <v>1</v>
      </c>
      <c r="F18" s="100">
        <v>2</v>
      </c>
      <c r="G18" s="100"/>
      <c r="H18" s="100"/>
      <c r="I18" s="100"/>
      <c r="J18" s="100">
        <v>3</v>
      </c>
    </row>
    <row r="19" spans="2:10" x14ac:dyDescent="0.25">
      <c r="B19" t="s">
        <v>49</v>
      </c>
      <c r="C19" t="s">
        <v>87</v>
      </c>
      <c r="D19" s="100"/>
      <c r="E19" s="100">
        <v>2</v>
      </c>
      <c r="F19" s="100">
        <v>4</v>
      </c>
      <c r="G19" s="100"/>
      <c r="H19" s="100"/>
      <c r="I19" s="100">
        <v>1</v>
      </c>
      <c r="J19" s="100">
        <v>7</v>
      </c>
    </row>
    <row r="20" spans="2:10" x14ac:dyDescent="0.25">
      <c r="B20" t="s">
        <v>49</v>
      </c>
      <c r="C20" t="s">
        <v>357</v>
      </c>
      <c r="D20" s="100"/>
      <c r="E20" s="100">
        <v>6</v>
      </c>
      <c r="F20" s="100"/>
      <c r="G20" s="100"/>
      <c r="H20" s="100"/>
      <c r="I20" s="100"/>
      <c r="J20" s="100">
        <v>6</v>
      </c>
    </row>
    <row r="21" spans="2:10" x14ac:dyDescent="0.25">
      <c r="B21" t="s">
        <v>49</v>
      </c>
      <c r="C21" t="s">
        <v>489</v>
      </c>
      <c r="D21" s="100"/>
      <c r="E21" s="100">
        <v>1</v>
      </c>
      <c r="F21" s="100">
        <v>2</v>
      </c>
      <c r="G21" s="100">
        <v>3</v>
      </c>
      <c r="H21" s="100"/>
      <c r="I21" s="100">
        <v>1</v>
      </c>
      <c r="J21" s="100">
        <v>7</v>
      </c>
    </row>
    <row r="22" spans="2:10" x14ac:dyDescent="0.25">
      <c r="B22" t="s">
        <v>49</v>
      </c>
      <c r="C22" t="s">
        <v>418</v>
      </c>
      <c r="D22" s="100"/>
      <c r="E22" s="100">
        <v>1</v>
      </c>
      <c r="F22" s="100">
        <v>4</v>
      </c>
      <c r="G22" s="100"/>
      <c r="H22" s="100"/>
      <c r="I22" s="100"/>
      <c r="J22" s="100">
        <v>5</v>
      </c>
    </row>
    <row r="23" spans="2:10" x14ac:dyDescent="0.25">
      <c r="B23" t="s">
        <v>813</v>
      </c>
      <c r="D23" s="100">
        <v>1</v>
      </c>
      <c r="E23" s="100">
        <v>31</v>
      </c>
      <c r="F23" s="100">
        <v>54</v>
      </c>
      <c r="G23" s="100">
        <v>7</v>
      </c>
      <c r="H23" s="100">
        <v>7</v>
      </c>
      <c r="I23" s="100">
        <v>34</v>
      </c>
      <c r="J23" s="100">
        <v>134</v>
      </c>
    </row>
    <row r="25" spans="2:10" x14ac:dyDescent="0.25">
      <c r="C25" s="99"/>
    </row>
    <row r="26" spans="2:10" x14ac:dyDescent="0.25">
      <c r="C26" s="99"/>
    </row>
    <row r="27" spans="2:10" x14ac:dyDescent="0.25">
      <c r="C27" s="99"/>
    </row>
    <row r="29" spans="2:10" x14ac:dyDescent="0.25">
      <c r="B29" s="1" t="s">
        <v>19</v>
      </c>
      <c r="C29" s="1" t="s">
        <v>20</v>
      </c>
      <c r="D29" s="1" t="s">
        <v>92</v>
      </c>
      <c r="E29" s="1" t="s">
        <v>73</v>
      </c>
      <c r="F29" s="1" t="s">
        <v>64</v>
      </c>
      <c r="G29" s="1" t="s">
        <v>208</v>
      </c>
    </row>
    <row r="30" spans="2:10" x14ac:dyDescent="0.25">
      <c r="B30" s="1" t="s">
        <v>406</v>
      </c>
      <c r="C30" s="1" t="s">
        <v>407</v>
      </c>
      <c r="D30" s="1"/>
      <c r="E30" s="1">
        <v>3</v>
      </c>
      <c r="F30" s="1">
        <v>3</v>
      </c>
      <c r="G30" s="1"/>
    </row>
    <row r="31" spans="2:10" x14ac:dyDescent="0.25">
      <c r="B31" s="1" t="s">
        <v>406</v>
      </c>
      <c r="C31" s="1" t="s">
        <v>441</v>
      </c>
      <c r="D31" s="1"/>
      <c r="E31" s="1">
        <v>1</v>
      </c>
      <c r="F31" s="1">
        <v>10</v>
      </c>
      <c r="G31" s="1">
        <v>1</v>
      </c>
    </row>
    <row r="32" spans="2:10" x14ac:dyDescent="0.25">
      <c r="B32" s="1" t="s">
        <v>406</v>
      </c>
      <c r="C32" s="1" t="s">
        <v>538</v>
      </c>
      <c r="D32" s="1"/>
      <c r="E32" s="1">
        <v>5</v>
      </c>
      <c r="F32" s="1">
        <v>4</v>
      </c>
      <c r="G32" s="1">
        <v>2</v>
      </c>
    </row>
    <row r="33" spans="2:7" x14ac:dyDescent="0.25">
      <c r="B33" s="1" t="s">
        <v>153</v>
      </c>
      <c r="C33" s="1" t="s">
        <v>154</v>
      </c>
      <c r="D33" s="1"/>
      <c r="E33" s="1"/>
      <c r="F33" s="1">
        <v>1</v>
      </c>
      <c r="G33" s="1"/>
    </row>
    <row r="34" spans="2:7" x14ac:dyDescent="0.25">
      <c r="B34" s="1" t="s">
        <v>153</v>
      </c>
      <c r="C34" s="1" t="s">
        <v>398</v>
      </c>
      <c r="D34" s="1"/>
      <c r="E34" s="1"/>
      <c r="F34" s="1">
        <v>1</v>
      </c>
      <c r="G34" s="1"/>
    </row>
    <row r="35" spans="2:7" x14ac:dyDescent="0.25">
      <c r="B35" s="1" t="s">
        <v>68</v>
      </c>
      <c r="C35" s="1" t="s">
        <v>69</v>
      </c>
      <c r="D35" s="1"/>
      <c r="E35" s="1">
        <v>3</v>
      </c>
      <c r="F35" s="1">
        <v>3</v>
      </c>
      <c r="G35" s="1"/>
    </row>
    <row r="36" spans="2:7" x14ac:dyDescent="0.25">
      <c r="B36" s="1" t="s">
        <v>68</v>
      </c>
      <c r="C36" s="1" t="s">
        <v>178</v>
      </c>
      <c r="D36" s="1"/>
      <c r="E36" s="1">
        <v>1</v>
      </c>
      <c r="F36" s="1"/>
      <c r="G36" s="1"/>
    </row>
    <row r="37" spans="2:7" x14ac:dyDescent="0.25">
      <c r="B37" s="1" t="s">
        <v>68</v>
      </c>
      <c r="C37" s="1" t="s">
        <v>220</v>
      </c>
      <c r="D37" s="1"/>
      <c r="E37" s="1">
        <v>2</v>
      </c>
      <c r="F37" s="1">
        <v>3</v>
      </c>
      <c r="G37" s="1">
        <v>1</v>
      </c>
    </row>
    <row r="38" spans="2:7" x14ac:dyDescent="0.25">
      <c r="B38" s="1" t="s">
        <v>68</v>
      </c>
      <c r="C38" s="1" t="s">
        <v>260</v>
      </c>
      <c r="D38" s="1"/>
      <c r="E38" s="1">
        <v>2</v>
      </c>
      <c r="F38" s="1">
        <v>7</v>
      </c>
      <c r="G38" s="1"/>
    </row>
    <row r="39" spans="2:7" x14ac:dyDescent="0.25">
      <c r="B39" s="1" t="s">
        <v>68</v>
      </c>
      <c r="C39" s="1" t="s">
        <v>315</v>
      </c>
      <c r="D39" s="1"/>
      <c r="E39" s="1"/>
      <c r="F39" s="1">
        <v>2</v>
      </c>
      <c r="G39" s="1"/>
    </row>
    <row r="40" spans="2:7" x14ac:dyDescent="0.25">
      <c r="B40" s="1" t="s">
        <v>68</v>
      </c>
      <c r="C40" s="1" t="s">
        <v>380</v>
      </c>
      <c r="D40" s="1"/>
      <c r="E40" s="1">
        <v>2</v>
      </c>
      <c r="F40" s="1">
        <v>1</v>
      </c>
      <c r="G40" s="1"/>
    </row>
    <row r="41" spans="2:7" x14ac:dyDescent="0.25">
      <c r="B41" s="1" t="s">
        <v>49</v>
      </c>
      <c r="C41" s="1" t="s">
        <v>50</v>
      </c>
      <c r="D41" s="1"/>
      <c r="E41" s="1"/>
      <c r="F41" s="1">
        <v>1</v>
      </c>
      <c r="G41" s="1"/>
    </row>
    <row r="42" spans="2:7" x14ac:dyDescent="0.25">
      <c r="B42" s="1" t="s">
        <v>49</v>
      </c>
      <c r="C42" s="1" t="s">
        <v>103</v>
      </c>
      <c r="D42" s="1"/>
      <c r="E42" s="1"/>
      <c r="F42" s="1">
        <v>5</v>
      </c>
      <c r="G42" s="1"/>
    </row>
    <row r="43" spans="2:7" x14ac:dyDescent="0.25">
      <c r="B43" s="1" t="s">
        <v>49</v>
      </c>
      <c r="C43" s="1" t="s">
        <v>162</v>
      </c>
      <c r="D43" s="1">
        <v>1</v>
      </c>
      <c r="E43" s="1">
        <v>1</v>
      </c>
      <c r="F43" s="1">
        <v>1</v>
      </c>
      <c r="G43" s="1"/>
    </row>
    <row r="44" spans="2:7" x14ac:dyDescent="0.25">
      <c r="B44" s="1" t="s">
        <v>49</v>
      </c>
      <c r="C44" s="1" t="s">
        <v>201</v>
      </c>
      <c r="D44" s="1"/>
      <c r="E44" s="1">
        <v>1</v>
      </c>
      <c r="F44" s="1">
        <v>2</v>
      </c>
      <c r="G44" s="1"/>
    </row>
    <row r="45" spans="2:7" x14ac:dyDescent="0.25">
      <c r="B45" s="1" t="s">
        <v>49</v>
      </c>
      <c r="C45" s="1" t="s">
        <v>87</v>
      </c>
      <c r="D45" s="1"/>
      <c r="E45" s="1">
        <v>2</v>
      </c>
      <c r="F45" s="1">
        <v>4</v>
      </c>
      <c r="G45" s="1"/>
    </row>
    <row r="46" spans="2:7" x14ac:dyDescent="0.25">
      <c r="B46" s="1" t="s">
        <v>49</v>
      </c>
      <c r="C46" s="1" t="s">
        <v>357</v>
      </c>
      <c r="D46" s="1"/>
      <c r="E46" s="1">
        <v>6</v>
      </c>
      <c r="F46" s="1"/>
      <c r="G46" s="1"/>
    </row>
    <row r="47" spans="2:7" x14ac:dyDescent="0.25">
      <c r="B47" s="1" t="s">
        <v>49</v>
      </c>
      <c r="C47" s="1" t="s">
        <v>489</v>
      </c>
      <c r="D47" s="1"/>
      <c r="E47" s="1">
        <v>1</v>
      </c>
      <c r="F47" s="1">
        <v>2</v>
      </c>
      <c r="G47" s="1">
        <v>3</v>
      </c>
    </row>
    <row r="48" spans="2:7" x14ac:dyDescent="0.25">
      <c r="B48" s="1" t="s">
        <v>49</v>
      </c>
      <c r="C48" s="1" t="s">
        <v>418</v>
      </c>
      <c r="D48" s="1"/>
      <c r="E48" s="1">
        <v>1</v>
      </c>
      <c r="F48" s="1">
        <v>4</v>
      </c>
      <c r="G48" s="1"/>
    </row>
    <row r="49" spans="2:70" x14ac:dyDescent="0.25">
      <c r="B49" s="1" t="s">
        <v>813</v>
      </c>
      <c r="C49" s="1"/>
      <c r="D49" s="1">
        <v>1</v>
      </c>
      <c r="E49" s="1">
        <v>31</v>
      </c>
      <c r="F49" s="1">
        <v>54</v>
      </c>
      <c r="G49" s="1">
        <v>7</v>
      </c>
    </row>
    <row r="53" spans="2:70" x14ac:dyDescent="0.25">
      <c r="B53" s="1" t="s">
        <v>19</v>
      </c>
      <c r="C53" s="1" t="s">
        <v>92</v>
      </c>
      <c r="D53" s="1" t="s">
        <v>73</v>
      </c>
      <c r="E53" s="1" t="s">
        <v>64</v>
      </c>
      <c r="F53" s="1" t="s">
        <v>208</v>
      </c>
    </row>
    <row r="54" spans="2:70" x14ac:dyDescent="0.25">
      <c r="B54" s="1" t="s">
        <v>406</v>
      </c>
      <c r="C54" s="1"/>
      <c r="D54" s="1">
        <v>9</v>
      </c>
      <c r="E54" s="1">
        <v>17</v>
      </c>
      <c r="F54" s="1">
        <v>3</v>
      </c>
    </row>
    <row r="55" spans="2:70" x14ac:dyDescent="0.25">
      <c r="B55" s="1" t="s">
        <v>153</v>
      </c>
      <c r="C55" s="1"/>
      <c r="D55" s="1"/>
      <c r="E55" s="1">
        <v>2</v>
      </c>
      <c r="F55" s="1"/>
    </row>
    <row r="56" spans="2:70" x14ac:dyDescent="0.25">
      <c r="B56" s="1" t="s">
        <v>68</v>
      </c>
      <c r="C56" s="1"/>
      <c r="D56" s="1">
        <v>10</v>
      </c>
      <c r="E56" s="1">
        <v>16</v>
      </c>
      <c r="F56" s="1">
        <v>1</v>
      </c>
      <c r="BR56" t="s">
        <v>1057</v>
      </c>
    </row>
    <row r="57" spans="2:70" x14ac:dyDescent="0.25">
      <c r="B57" s="101" t="s">
        <v>49</v>
      </c>
      <c r="C57" s="1">
        <v>1</v>
      </c>
      <c r="D57" s="1">
        <v>12</v>
      </c>
      <c r="E57" s="1">
        <v>19</v>
      </c>
      <c r="F57" s="1">
        <v>3</v>
      </c>
    </row>
    <row r="58" spans="2:70" x14ac:dyDescent="0.25">
      <c r="B58" s="1" t="s">
        <v>813</v>
      </c>
      <c r="C58" s="1">
        <v>1</v>
      </c>
      <c r="D58" s="1">
        <v>31</v>
      </c>
      <c r="E58" s="1">
        <v>54</v>
      </c>
      <c r="F58" s="1">
        <v>7</v>
      </c>
    </row>
    <row r="60" spans="2:70" x14ac:dyDescent="0.25">
      <c r="B60" s="1" t="s">
        <v>19</v>
      </c>
      <c r="C60" s="1" t="s">
        <v>92</v>
      </c>
      <c r="D60" s="1" t="s">
        <v>73</v>
      </c>
      <c r="E60" s="1" t="s">
        <v>64</v>
      </c>
      <c r="F60" s="1" t="s">
        <v>208</v>
      </c>
    </row>
    <row r="61" spans="2:70" x14ac:dyDescent="0.25">
      <c r="B61" s="1" t="s">
        <v>1058</v>
      </c>
      <c r="C61" s="1"/>
      <c r="D61" s="1">
        <v>9</v>
      </c>
      <c r="E61" s="1">
        <v>17</v>
      </c>
      <c r="F61" s="1">
        <v>3</v>
      </c>
    </row>
    <row r="79" spans="2:6" x14ac:dyDescent="0.25">
      <c r="B79" s="1" t="s">
        <v>19</v>
      </c>
      <c r="C79" s="1" t="s">
        <v>92</v>
      </c>
      <c r="D79" s="1" t="s">
        <v>73</v>
      </c>
      <c r="E79" s="1" t="s">
        <v>64</v>
      </c>
      <c r="F79" s="1" t="s">
        <v>208</v>
      </c>
    </row>
    <row r="80" spans="2:6" x14ac:dyDescent="0.25">
      <c r="B80" s="1" t="s">
        <v>153</v>
      </c>
      <c r="C80" s="1"/>
      <c r="D80" s="1"/>
      <c r="E80" s="1">
        <v>2</v>
      </c>
      <c r="F80" s="1"/>
    </row>
    <row r="98" spans="2:6" x14ac:dyDescent="0.25">
      <c r="B98" s="1" t="s">
        <v>19</v>
      </c>
      <c r="C98" s="1" t="s">
        <v>92</v>
      </c>
      <c r="D98" s="1" t="s">
        <v>73</v>
      </c>
      <c r="E98" s="1" t="s">
        <v>64</v>
      </c>
      <c r="F98" s="1" t="s">
        <v>208</v>
      </c>
    </row>
    <row r="99" spans="2:6" x14ac:dyDescent="0.25">
      <c r="B99" s="1" t="s">
        <v>68</v>
      </c>
      <c r="C99" s="1"/>
      <c r="D99" s="1">
        <v>10</v>
      </c>
      <c r="E99" s="1">
        <v>16</v>
      </c>
      <c r="F99" s="1">
        <v>1</v>
      </c>
    </row>
    <row r="117" spans="2:6" x14ac:dyDescent="0.25">
      <c r="B117" s="101" t="s">
        <v>19</v>
      </c>
      <c r="C117" s="101" t="s">
        <v>92</v>
      </c>
      <c r="D117" s="101" t="s">
        <v>73</v>
      </c>
      <c r="E117" s="101" t="s">
        <v>64</v>
      </c>
      <c r="F117" s="101" t="s">
        <v>208</v>
      </c>
    </row>
    <row r="118" spans="2:6" x14ac:dyDescent="0.25">
      <c r="B118" s="101" t="s">
        <v>49</v>
      </c>
      <c r="C118" s="101">
        <v>1</v>
      </c>
      <c r="D118" s="101">
        <v>12</v>
      </c>
      <c r="E118" s="101">
        <v>19</v>
      </c>
      <c r="F118" s="101">
        <v>3</v>
      </c>
    </row>
    <row r="152" spans="2:6" x14ac:dyDescent="0.25">
      <c r="B152" t="s">
        <v>19</v>
      </c>
      <c r="C152" t="s">
        <v>92</v>
      </c>
      <c r="D152" t="s">
        <v>73</v>
      </c>
      <c r="E152" t="s">
        <v>64</v>
      </c>
      <c r="F152" t="s">
        <v>208</v>
      </c>
    </row>
    <row r="153" spans="2:6" x14ac:dyDescent="0.25">
      <c r="B153" s="1" t="s">
        <v>813</v>
      </c>
      <c r="C153" s="1">
        <v>1</v>
      </c>
      <c r="D153" s="1">
        <v>31</v>
      </c>
      <c r="E153" s="1">
        <v>54</v>
      </c>
      <c r="F153" s="1">
        <v>7</v>
      </c>
    </row>
  </sheetData>
  <autoFilter ref="B29:H29" xr:uid="{00000000-0009-0000-0000-000009000000}">
    <sortState xmlns:xlrd2="http://schemas.microsoft.com/office/spreadsheetml/2017/richdata2" ref="B30:H49">
      <sortCondition ref="B29"/>
    </sortState>
  </autoFilter>
  <pageMargins left="0.7" right="0.7" top="0.75" bottom="0.75" header="0.3" footer="0.3"/>
  <pageSetup orientation="portrait" horizontalDpi="300" verticalDpi="300" r:id="rId2"/>
  <drawing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35"/>
  <dimension ref="A2:M36"/>
  <sheetViews>
    <sheetView workbookViewId="0">
      <selection activeCell="A14" sqref="A14"/>
    </sheetView>
  </sheetViews>
  <sheetFormatPr baseColWidth="10" defaultColWidth="11.42578125" defaultRowHeight="15" x14ac:dyDescent="0.25"/>
  <cols>
    <col min="1" max="1" width="19" bestFit="1" customWidth="1"/>
    <col min="2" max="2" width="32.85546875" bestFit="1" customWidth="1"/>
    <col min="3" max="3" width="5.42578125" bestFit="1" customWidth="1"/>
    <col min="4" max="5" width="13" customWidth="1"/>
    <col min="6" max="6" width="14.140625" customWidth="1"/>
    <col min="7" max="7" width="55.85546875" bestFit="1" customWidth="1"/>
    <col min="8" max="8" width="12.5703125" bestFit="1" customWidth="1"/>
    <col min="9" max="9" width="63.42578125" bestFit="1" customWidth="1"/>
    <col min="10" max="10" width="20.42578125" bestFit="1" customWidth="1"/>
    <col min="12" max="13" width="12.5703125" bestFit="1" customWidth="1"/>
  </cols>
  <sheetData>
    <row r="2" spans="1:13" x14ac:dyDescent="0.25">
      <c r="C2" s="100"/>
      <c r="D2" s="100"/>
      <c r="E2" s="100"/>
      <c r="F2" s="100"/>
      <c r="G2" s="100"/>
      <c r="H2" s="100"/>
      <c r="I2" s="100"/>
    </row>
    <row r="3" spans="1:13" x14ac:dyDescent="0.25">
      <c r="A3" s="78" t="s">
        <v>1056</v>
      </c>
      <c r="B3" t="s">
        <v>1005</v>
      </c>
      <c r="I3" s="78" t="s">
        <v>1056</v>
      </c>
      <c r="J3" t="s">
        <v>1005</v>
      </c>
    </row>
    <row r="5" spans="1:13" x14ac:dyDescent="0.25">
      <c r="A5" s="78" t="s">
        <v>1059</v>
      </c>
      <c r="D5" s="136"/>
      <c r="E5" s="136" t="s">
        <v>1060</v>
      </c>
      <c r="F5" s="136" t="s">
        <v>1061</v>
      </c>
      <c r="I5" s="78" t="s">
        <v>1059</v>
      </c>
      <c r="K5" s="136"/>
      <c r="L5" s="136" t="s">
        <v>1060</v>
      </c>
      <c r="M5" s="136" t="s">
        <v>1061</v>
      </c>
    </row>
    <row r="6" spans="1:13" x14ac:dyDescent="0.25">
      <c r="A6" s="78" t="s">
        <v>19</v>
      </c>
      <c r="B6" s="78" t="s">
        <v>20</v>
      </c>
      <c r="C6" t="s">
        <v>1062</v>
      </c>
      <c r="D6" s="136" t="s">
        <v>1063</v>
      </c>
      <c r="E6" s="136">
        <v>0</v>
      </c>
      <c r="F6" s="136">
        <v>1</v>
      </c>
      <c r="I6" s="78" t="s">
        <v>19</v>
      </c>
      <c r="J6" t="s">
        <v>1062</v>
      </c>
      <c r="K6" s="136" t="s">
        <v>1063</v>
      </c>
      <c r="L6" s="136">
        <v>0</v>
      </c>
      <c r="M6" s="136">
        <v>1</v>
      </c>
    </row>
    <row r="7" spans="1:13" ht="15.75" x14ac:dyDescent="0.25">
      <c r="A7" t="s">
        <v>406</v>
      </c>
      <c r="B7" t="s">
        <v>407</v>
      </c>
      <c r="C7" s="102">
        <v>0.33083333333333337</v>
      </c>
      <c r="D7" s="103">
        <f>1-C7</f>
        <v>0.66916666666666669</v>
      </c>
      <c r="E7" s="104">
        <f>-SIN(C7*2*PI())</f>
        <v>-0.87377222303546509</v>
      </c>
      <c r="F7" s="104">
        <f>COS(D7*2*PI())</f>
        <v>-0.48633538042349017</v>
      </c>
      <c r="I7" t="s">
        <v>406</v>
      </c>
      <c r="J7" s="102">
        <v>0.43086206896551726</v>
      </c>
      <c r="K7" s="103">
        <f>1-J7</f>
        <v>0.56913793103448274</v>
      </c>
      <c r="L7" s="104">
        <f>-SIN(J7*2*PI())</f>
        <v>-0.42087203852806687</v>
      </c>
      <c r="M7" s="104">
        <f>COS(K7*2*PI())</f>
        <v>-0.90712001807105413</v>
      </c>
    </row>
    <row r="8" spans="1:13" ht="15.75" x14ac:dyDescent="0.25">
      <c r="A8" t="s">
        <v>406</v>
      </c>
      <c r="B8" t="s">
        <v>441</v>
      </c>
      <c r="C8" s="102">
        <v>0.63583333333333336</v>
      </c>
      <c r="D8" s="103">
        <f t="shared" ref="D8:D26" si="0">1-C8</f>
        <v>0.36416666666666664</v>
      </c>
      <c r="E8" s="104">
        <f t="shared" ref="E8:E26" si="1">-SIN(C8*2*PI())</f>
        <v>0.75356339230163794</v>
      </c>
      <c r="F8" s="104">
        <f t="shared" ref="F8:F26" si="2">COS(D8*2*PI())</f>
        <v>-0.65737524579409556</v>
      </c>
      <c r="I8" t="s">
        <v>153</v>
      </c>
      <c r="J8" s="102">
        <v>0.49833333333333329</v>
      </c>
      <c r="K8" s="103">
        <f t="shared" ref="K8:K10" si="3">1-J8</f>
        <v>0.50166666666666671</v>
      </c>
      <c r="L8" s="104">
        <f t="shared" ref="L8:L10" si="4">-SIN(J8*2*PI())</f>
        <v>-1.0471784116246153E-2</v>
      </c>
      <c r="M8" s="104">
        <f t="shared" ref="M8:M10" si="5">COS(K8*2*PI())</f>
        <v>-0.99994516936551214</v>
      </c>
    </row>
    <row r="9" spans="1:13" ht="15.75" x14ac:dyDescent="0.25">
      <c r="A9" t="s">
        <v>406</v>
      </c>
      <c r="B9" t="s">
        <v>538</v>
      </c>
      <c r="C9" s="102">
        <v>0.26181818181818178</v>
      </c>
      <c r="D9" s="103">
        <f t="shared" si="0"/>
        <v>0.73818181818181827</v>
      </c>
      <c r="E9" s="104">
        <f t="shared" si="1"/>
        <v>-0.9972443027014638</v>
      </c>
      <c r="F9" s="104">
        <f t="shared" si="2"/>
        <v>-7.4187604958451461E-2</v>
      </c>
      <c r="I9" t="s">
        <v>68</v>
      </c>
      <c r="J9" s="102">
        <v>0.49481481481481487</v>
      </c>
      <c r="K9" s="103">
        <f t="shared" si="3"/>
        <v>0.50518518518518518</v>
      </c>
      <c r="L9" s="104">
        <f t="shared" si="4"/>
        <v>-3.2573716244480785E-2</v>
      </c>
      <c r="M9" s="104">
        <f t="shared" si="5"/>
        <v>-0.99946933570271379</v>
      </c>
    </row>
    <row r="10" spans="1:13" ht="15.75" x14ac:dyDescent="0.25">
      <c r="A10" t="s">
        <v>153</v>
      </c>
      <c r="B10" t="s">
        <v>154</v>
      </c>
      <c r="C10" s="102">
        <v>0.66666666666666663</v>
      </c>
      <c r="D10" s="103">
        <f t="shared" si="0"/>
        <v>0.33333333333333337</v>
      </c>
      <c r="E10" s="104">
        <f t="shared" si="1"/>
        <v>0.86602540378443837</v>
      </c>
      <c r="F10" s="104">
        <f t="shared" si="2"/>
        <v>-0.50000000000000022</v>
      </c>
      <c r="I10" t="s">
        <v>49</v>
      </c>
      <c r="J10" s="102">
        <v>0.4424660916998378</v>
      </c>
      <c r="K10" s="103">
        <f t="shared" si="3"/>
        <v>0.55753390830016225</v>
      </c>
      <c r="L10" s="104">
        <f t="shared" si="4"/>
        <v>-0.35367413410184101</v>
      </c>
      <c r="M10" s="104">
        <f t="shared" si="5"/>
        <v>-0.93536870103040815</v>
      </c>
    </row>
    <row r="11" spans="1:13" ht="15.75" x14ac:dyDescent="0.25">
      <c r="A11" t="s">
        <v>153</v>
      </c>
      <c r="B11" t="s">
        <v>398</v>
      </c>
      <c r="C11" s="102">
        <v>0.33</v>
      </c>
      <c r="D11" s="103">
        <f t="shared" si="0"/>
        <v>0.66999999999999993</v>
      </c>
      <c r="E11" s="104">
        <f t="shared" si="1"/>
        <v>-0.87630668004386347</v>
      </c>
      <c r="F11" s="104">
        <f t="shared" si="2"/>
        <v>-0.48175367410171605</v>
      </c>
      <c r="I11" t="s">
        <v>813</v>
      </c>
      <c r="J11" s="102">
        <v>0.45538601939631679</v>
      </c>
      <c r="K11" s="103">
        <f>1-J11</f>
        <v>0.54461398060368316</v>
      </c>
      <c r="L11" s="104">
        <f>-SIN(J11*2*PI())</f>
        <v>-0.2766611612525855</v>
      </c>
      <c r="M11" s="104">
        <f>COS(K11*2*PI())</f>
        <v>-0.96096753423535142</v>
      </c>
    </row>
    <row r="12" spans="1:13" ht="15.75" x14ac:dyDescent="0.25">
      <c r="A12" t="s">
        <v>68</v>
      </c>
      <c r="B12" t="s">
        <v>69</v>
      </c>
      <c r="C12" s="102">
        <v>0.33333333333333331</v>
      </c>
      <c r="D12" s="103">
        <f t="shared" si="0"/>
        <v>0.66666666666666674</v>
      </c>
      <c r="E12" s="104">
        <f t="shared" si="1"/>
        <v>-0.86602540378443871</v>
      </c>
      <c r="F12" s="104">
        <f t="shared" si="2"/>
        <v>-0.49999999999999961</v>
      </c>
    </row>
    <row r="13" spans="1:13" ht="15.75" x14ac:dyDescent="0.25">
      <c r="A13" t="s">
        <v>68</v>
      </c>
      <c r="B13" t="s">
        <v>178</v>
      </c>
      <c r="C13" s="102">
        <v>0.5</v>
      </c>
      <c r="D13" s="103">
        <f t="shared" si="0"/>
        <v>0.5</v>
      </c>
      <c r="E13" s="104">
        <f t="shared" si="1"/>
        <v>-1.22514845490862E-16</v>
      </c>
      <c r="F13" s="104">
        <f t="shared" si="2"/>
        <v>-1</v>
      </c>
    </row>
    <row r="14" spans="1:13" ht="15.75" x14ac:dyDescent="0.25">
      <c r="A14" t="s">
        <v>68</v>
      </c>
      <c r="B14" t="s">
        <v>220</v>
      </c>
      <c r="C14" s="102">
        <v>0.67166666666666675</v>
      </c>
      <c r="D14" s="103">
        <f t="shared" si="0"/>
        <v>0.32833333333333325</v>
      </c>
      <c r="E14" s="104">
        <f t="shared" si="1"/>
        <v>0.88130345206499239</v>
      </c>
      <c r="F14" s="104">
        <f t="shared" si="2"/>
        <v>-0.47255076486905356</v>
      </c>
    </row>
    <row r="15" spans="1:13" ht="15.75" x14ac:dyDescent="0.25">
      <c r="A15" t="s">
        <v>68</v>
      </c>
      <c r="B15" t="s">
        <v>260</v>
      </c>
      <c r="C15" s="102">
        <v>0.51111111111111107</v>
      </c>
      <c r="D15" s="103">
        <f t="shared" si="0"/>
        <v>0.48888888888888893</v>
      </c>
      <c r="E15" s="104">
        <f t="shared" si="1"/>
        <v>6.9756473744124831E-2</v>
      </c>
      <c r="F15" s="104">
        <f t="shared" si="2"/>
        <v>-0.99756405025982431</v>
      </c>
    </row>
    <row r="16" spans="1:13" ht="15.75" x14ac:dyDescent="0.25">
      <c r="A16" t="s">
        <v>68</v>
      </c>
      <c r="B16" t="s">
        <v>315</v>
      </c>
      <c r="C16" s="102">
        <v>0.2</v>
      </c>
      <c r="D16" s="103">
        <f t="shared" si="0"/>
        <v>0.8</v>
      </c>
      <c r="E16" s="104">
        <f t="shared" si="1"/>
        <v>-0.95105651629515353</v>
      </c>
      <c r="F16" s="104">
        <f t="shared" si="2"/>
        <v>0.30901699437494723</v>
      </c>
    </row>
    <row r="17" spans="1:8" ht="15.75" x14ac:dyDescent="0.25">
      <c r="A17" t="s">
        <v>68</v>
      </c>
      <c r="B17" t="s">
        <v>380</v>
      </c>
      <c r="C17" s="102">
        <v>0.61</v>
      </c>
      <c r="D17" s="103">
        <f t="shared" si="0"/>
        <v>0.39</v>
      </c>
      <c r="E17" s="104">
        <f t="shared" si="1"/>
        <v>0.63742398974868963</v>
      </c>
      <c r="F17" s="104">
        <f t="shared" si="2"/>
        <v>-0.77051324277578914</v>
      </c>
    </row>
    <row r="18" spans="1:8" ht="15.75" x14ac:dyDescent="0.25">
      <c r="A18" t="s">
        <v>49</v>
      </c>
      <c r="B18" t="s">
        <v>50</v>
      </c>
      <c r="C18" s="102">
        <v>0.5</v>
      </c>
      <c r="D18" s="103">
        <f t="shared" si="0"/>
        <v>0.5</v>
      </c>
      <c r="E18" s="104">
        <f t="shared" si="1"/>
        <v>-1.22514845490862E-16</v>
      </c>
      <c r="F18" s="104">
        <f t="shared" si="2"/>
        <v>-1</v>
      </c>
    </row>
    <row r="19" spans="1:8" ht="15.75" x14ac:dyDescent="0.25">
      <c r="A19" t="s">
        <v>49</v>
      </c>
      <c r="B19" t="s">
        <v>103</v>
      </c>
      <c r="C19" s="102">
        <v>0.5</v>
      </c>
      <c r="D19" s="103">
        <f t="shared" si="0"/>
        <v>0.5</v>
      </c>
      <c r="E19" s="104">
        <f t="shared" si="1"/>
        <v>-1.22514845490862E-16</v>
      </c>
      <c r="F19" s="104">
        <f t="shared" si="2"/>
        <v>-1</v>
      </c>
    </row>
    <row r="20" spans="1:8" ht="15.75" x14ac:dyDescent="0.25">
      <c r="A20" t="s">
        <v>49</v>
      </c>
      <c r="B20" t="s">
        <v>162</v>
      </c>
      <c r="C20" s="102">
        <v>0.4375</v>
      </c>
      <c r="D20" s="103">
        <f t="shared" si="0"/>
        <v>0.5625</v>
      </c>
      <c r="E20" s="104">
        <f t="shared" si="1"/>
        <v>-0.38268343236508989</v>
      </c>
      <c r="F20" s="104">
        <f t="shared" si="2"/>
        <v>-0.92387953251128685</v>
      </c>
    </row>
    <row r="21" spans="1:8" ht="15.75" x14ac:dyDescent="0.25">
      <c r="A21" t="s">
        <v>49</v>
      </c>
      <c r="B21" t="s">
        <v>201</v>
      </c>
      <c r="C21" s="102">
        <v>0.28333333333333338</v>
      </c>
      <c r="D21" s="103">
        <f t="shared" si="0"/>
        <v>0.71666666666666656</v>
      </c>
      <c r="E21" s="104">
        <f t="shared" si="1"/>
        <v>-0.97814760073380558</v>
      </c>
      <c r="F21" s="104">
        <f t="shared" si="2"/>
        <v>-0.20791169081775979</v>
      </c>
    </row>
    <row r="22" spans="1:8" ht="15.75" x14ac:dyDescent="0.25">
      <c r="A22" t="s">
        <v>49</v>
      </c>
      <c r="B22" t="s">
        <v>87</v>
      </c>
      <c r="C22" s="102">
        <v>0.38833333333333336</v>
      </c>
      <c r="D22" s="103">
        <f t="shared" si="0"/>
        <v>0.61166666666666658</v>
      </c>
      <c r="E22" s="104">
        <f t="shared" si="1"/>
        <v>-0.64545768772395051</v>
      </c>
      <c r="F22" s="104">
        <f t="shared" si="2"/>
        <v>-0.76379602863464269</v>
      </c>
    </row>
    <row r="23" spans="1:8" ht="15.75" x14ac:dyDescent="0.25">
      <c r="A23" t="s">
        <v>49</v>
      </c>
      <c r="B23" t="s">
        <v>357</v>
      </c>
      <c r="C23" s="102">
        <v>0.48814118629908104</v>
      </c>
      <c r="D23" s="103">
        <f t="shared" si="0"/>
        <v>0.51185881370091901</v>
      </c>
      <c r="E23" s="104">
        <f t="shared" si="1"/>
        <v>-7.4442196663604396E-2</v>
      </c>
      <c r="F23" s="104">
        <f t="shared" si="2"/>
        <v>-0.99722533028192639</v>
      </c>
    </row>
    <row r="24" spans="1:8" ht="15.75" x14ac:dyDescent="0.25">
      <c r="A24" t="s">
        <v>49</v>
      </c>
      <c r="B24" t="s">
        <v>489</v>
      </c>
      <c r="C24" s="102">
        <v>0.46833333333333332</v>
      </c>
      <c r="D24" s="103">
        <f t="shared" si="0"/>
        <v>0.53166666666666673</v>
      </c>
      <c r="E24" s="104">
        <f t="shared" si="1"/>
        <v>-0.19765734037912633</v>
      </c>
      <c r="F24" s="104">
        <f t="shared" si="2"/>
        <v>-0.98027117462172175</v>
      </c>
    </row>
    <row r="25" spans="1:8" ht="15.75" x14ac:dyDescent="0.25">
      <c r="A25" t="s">
        <v>49</v>
      </c>
      <c r="B25" t="s">
        <v>418</v>
      </c>
      <c r="C25" s="102">
        <v>0.45</v>
      </c>
      <c r="D25" s="103">
        <f t="shared" si="0"/>
        <v>0.55000000000000004</v>
      </c>
      <c r="E25" s="104">
        <f t="shared" si="1"/>
        <v>-0.30901699437494751</v>
      </c>
      <c r="F25" s="104">
        <f t="shared" si="2"/>
        <v>-0.95105651629515353</v>
      </c>
    </row>
    <row r="26" spans="1:8" ht="15.75" x14ac:dyDescent="0.25">
      <c r="A26" t="s">
        <v>813</v>
      </c>
      <c r="C26" s="102">
        <v>0.45538601939631679</v>
      </c>
      <c r="D26" s="103">
        <f t="shared" si="0"/>
        <v>0.54461398060368316</v>
      </c>
      <c r="E26" s="104">
        <f t="shared" si="1"/>
        <v>-0.2766611612525855</v>
      </c>
      <c r="F26" s="104">
        <f t="shared" si="2"/>
        <v>-0.96096753423535142</v>
      </c>
    </row>
    <row r="30" spans="1:8" x14ac:dyDescent="0.25">
      <c r="A30" s="78" t="s">
        <v>1055</v>
      </c>
      <c r="B30" s="78" t="s">
        <v>1056</v>
      </c>
    </row>
    <row r="31" spans="1:8" x14ac:dyDescent="0.25">
      <c r="A31" s="78" t="s">
        <v>19</v>
      </c>
      <c r="B31" t="s">
        <v>92</v>
      </c>
      <c r="C31" t="s">
        <v>73</v>
      </c>
      <c r="D31" t="s">
        <v>64</v>
      </c>
      <c r="E31" t="s">
        <v>208</v>
      </c>
      <c r="F31" t="s">
        <v>151</v>
      </c>
      <c r="G31" t="s">
        <v>61</v>
      </c>
      <c r="H31" t="s">
        <v>813</v>
      </c>
    </row>
    <row r="32" spans="1:8" x14ac:dyDescent="0.25">
      <c r="A32" t="s">
        <v>406</v>
      </c>
      <c r="B32" s="100"/>
      <c r="C32" s="100">
        <v>9</v>
      </c>
      <c r="D32" s="100">
        <v>17</v>
      </c>
      <c r="E32" s="100">
        <v>3</v>
      </c>
      <c r="F32" s="100">
        <v>2</v>
      </c>
      <c r="G32" s="100">
        <v>12</v>
      </c>
      <c r="H32" s="100">
        <v>43</v>
      </c>
    </row>
    <row r="33" spans="1:8" x14ac:dyDescent="0.25">
      <c r="A33" t="s">
        <v>153</v>
      </c>
      <c r="B33" s="100"/>
      <c r="C33" s="100"/>
      <c r="D33" s="100">
        <v>2</v>
      </c>
      <c r="E33" s="100"/>
      <c r="F33" s="100">
        <v>1</v>
      </c>
      <c r="G33" s="100"/>
      <c r="H33" s="100">
        <v>3</v>
      </c>
    </row>
    <row r="34" spans="1:8" x14ac:dyDescent="0.25">
      <c r="A34" t="s">
        <v>68</v>
      </c>
      <c r="B34" s="100"/>
      <c r="C34" s="100">
        <v>10</v>
      </c>
      <c r="D34" s="100">
        <v>16</v>
      </c>
      <c r="E34" s="100">
        <v>1</v>
      </c>
      <c r="F34" s="100">
        <v>3</v>
      </c>
      <c r="G34" s="100">
        <v>17</v>
      </c>
      <c r="H34" s="100">
        <v>47</v>
      </c>
    </row>
    <row r="35" spans="1:8" x14ac:dyDescent="0.25">
      <c r="A35" t="s">
        <v>49</v>
      </c>
      <c r="B35" s="100">
        <v>1</v>
      </c>
      <c r="C35" s="100">
        <v>12</v>
      </c>
      <c r="D35" s="100">
        <v>19</v>
      </c>
      <c r="E35" s="100">
        <v>3</v>
      </c>
      <c r="F35" s="100">
        <v>1</v>
      </c>
      <c r="G35" s="100">
        <v>5</v>
      </c>
      <c r="H35" s="100">
        <v>41</v>
      </c>
    </row>
    <row r="36" spans="1:8" x14ac:dyDescent="0.25">
      <c r="A36" t="s">
        <v>813</v>
      </c>
      <c r="B36" s="100">
        <v>1</v>
      </c>
      <c r="C36" s="100">
        <v>31</v>
      </c>
      <c r="D36" s="100">
        <v>54</v>
      </c>
      <c r="E36" s="100">
        <v>7</v>
      </c>
      <c r="F36" s="100">
        <v>7</v>
      </c>
      <c r="G36" s="100">
        <v>34</v>
      </c>
      <c r="H36" s="100">
        <v>134</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36">
    <tabColor rgb="FFFFFF00"/>
  </sheetPr>
  <dimension ref="A1:B117"/>
  <sheetViews>
    <sheetView showGridLines="0" topLeftCell="A8" zoomScale="60" zoomScaleNormal="60" workbookViewId="0">
      <selection activeCell="L19" sqref="L19"/>
    </sheetView>
  </sheetViews>
  <sheetFormatPr baseColWidth="10" defaultColWidth="11.7109375" defaultRowHeight="15.75" x14ac:dyDescent="0.25"/>
  <cols>
    <col min="1" max="1" width="24.85546875" style="137" customWidth="1"/>
    <col min="2" max="2" width="11.7109375" style="137"/>
    <col min="3" max="4" width="5.140625" style="137" customWidth="1"/>
    <col min="5" max="16384" width="11.7109375" style="137"/>
  </cols>
  <sheetData>
    <row r="1" spans="1:2" x14ac:dyDescent="0.25">
      <c r="A1" s="137" t="s">
        <v>1064</v>
      </c>
    </row>
    <row r="2" spans="1:2" x14ac:dyDescent="0.25">
      <c r="A2" s="137" t="s">
        <v>1065</v>
      </c>
      <c r="B2" s="138">
        <v>0.45</v>
      </c>
    </row>
    <row r="7" spans="1:2" x14ac:dyDescent="0.25">
      <c r="A7" s="137" t="s">
        <v>1066</v>
      </c>
    </row>
    <row r="8" spans="1:2" x14ac:dyDescent="0.25">
      <c r="A8" s="107" t="s">
        <v>1067</v>
      </c>
      <c r="B8" s="107"/>
    </row>
    <row r="9" spans="1:2" x14ac:dyDescent="0.25">
      <c r="A9" s="108" t="s">
        <v>1068</v>
      </c>
      <c r="B9" s="109">
        <f>1-B10</f>
        <v>0.55000000000000004</v>
      </c>
    </row>
    <row r="10" spans="1:2" x14ac:dyDescent="0.25">
      <c r="A10" s="108" t="s">
        <v>1069</v>
      </c>
      <c r="B10" s="109">
        <f>B2</f>
        <v>0.45</v>
      </c>
    </row>
    <row r="12" spans="1:2" x14ac:dyDescent="0.25">
      <c r="A12" s="107" t="s">
        <v>1070</v>
      </c>
      <c r="B12" s="107"/>
    </row>
    <row r="13" spans="1:2" x14ac:dyDescent="0.25">
      <c r="A13" s="139" t="s">
        <v>1060</v>
      </c>
      <c r="B13" s="139" t="s">
        <v>1061</v>
      </c>
    </row>
    <row r="14" spans="1:2" x14ac:dyDescent="0.25">
      <c r="A14" s="108">
        <v>0</v>
      </c>
      <c r="B14" s="108">
        <v>1</v>
      </c>
    </row>
    <row r="15" spans="1:2" x14ac:dyDescent="0.25">
      <c r="A15" s="108">
        <v>-0.29824688506385083</v>
      </c>
      <c r="B15" s="108">
        <v>-0.95448876135327543</v>
      </c>
    </row>
    <row r="28" spans="1:2" x14ac:dyDescent="0.25">
      <c r="A28" s="137" t="s">
        <v>1064</v>
      </c>
    </row>
    <row r="29" spans="1:2" x14ac:dyDescent="0.25">
      <c r="A29" s="137" t="s">
        <v>1065</v>
      </c>
      <c r="B29" s="138">
        <v>0.43</v>
      </c>
    </row>
    <row r="34" spans="1:2" x14ac:dyDescent="0.25">
      <c r="A34" s="137" t="s">
        <v>1066</v>
      </c>
    </row>
    <row r="35" spans="1:2" x14ac:dyDescent="0.25">
      <c r="A35" s="107" t="s">
        <v>1067</v>
      </c>
      <c r="B35" s="107"/>
    </row>
    <row r="36" spans="1:2" x14ac:dyDescent="0.25">
      <c r="A36" s="108" t="s">
        <v>1068</v>
      </c>
      <c r="B36" s="109">
        <f>1-B37</f>
        <v>0.57000000000000006</v>
      </c>
    </row>
    <row r="37" spans="1:2" x14ac:dyDescent="0.25">
      <c r="A37" s="108" t="s">
        <v>1069</v>
      </c>
      <c r="B37" s="109">
        <f>B29</f>
        <v>0.43</v>
      </c>
    </row>
    <row r="39" spans="1:2" x14ac:dyDescent="0.25">
      <c r="A39" s="107" t="s">
        <v>1070</v>
      </c>
      <c r="B39" s="107"/>
    </row>
    <row r="40" spans="1:2" x14ac:dyDescent="0.25">
      <c r="A40" s="139" t="s">
        <v>1060</v>
      </c>
      <c r="B40" s="139" t="s">
        <v>1061</v>
      </c>
    </row>
    <row r="41" spans="1:2" x14ac:dyDescent="0.25">
      <c r="A41" s="108">
        <v>0</v>
      </c>
      <c r="B41" s="108">
        <v>1</v>
      </c>
    </row>
    <row r="42" spans="1:2" x14ac:dyDescent="0.25">
      <c r="A42" s="108">
        <v>-0.42087203852806687</v>
      </c>
      <c r="B42" s="108">
        <v>-0.90712001807105413</v>
      </c>
    </row>
    <row r="52" spans="1:2" x14ac:dyDescent="0.25">
      <c r="A52" s="137" t="s">
        <v>1064</v>
      </c>
    </row>
    <row r="53" spans="1:2" x14ac:dyDescent="0.25">
      <c r="A53" s="137" t="s">
        <v>1065</v>
      </c>
      <c r="B53" s="138">
        <v>0.33</v>
      </c>
    </row>
    <row r="58" spans="1:2" x14ac:dyDescent="0.25">
      <c r="A58" s="137" t="s">
        <v>1066</v>
      </c>
    </row>
    <row r="59" spans="1:2" x14ac:dyDescent="0.25">
      <c r="A59" s="107" t="s">
        <v>1067</v>
      </c>
      <c r="B59" s="107"/>
    </row>
    <row r="60" spans="1:2" x14ac:dyDescent="0.25">
      <c r="A60" s="108" t="s">
        <v>1068</v>
      </c>
      <c r="B60" s="109">
        <f>1-B61</f>
        <v>0.66999999999999993</v>
      </c>
    </row>
    <row r="61" spans="1:2" x14ac:dyDescent="0.25">
      <c r="A61" s="108" t="s">
        <v>1069</v>
      </c>
      <c r="B61" s="109">
        <f>B53</f>
        <v>0.33</v>
      </c>
    </row>
    <row r="63" spans="1:2" x14ac:dyDescent="0.25">
      <c r="A63" s="107" t="s">
        <v>1070</v>
      </c>
      <c r="B63" s="107"/>
    </row>
    <row r="64" spans="1:2" x14ac:dyDescent="0.25">
      <c r="A64" s="139" t="s">
        <v>1060</v>
      </c>
      <c r="B64" s="139" t="s">
        <v>1061</v>
      </c>
    </row>
    <row r="65" spans="1:2" x14ac:dyDescent="0.25">
      <c r="A65" s="108">
        <v>0</v>
      </c>
      <c r="B65" s="108">
        <v>1</v>
      </c>
    </row>
    <row r="66" spans="1:2" x14ac:dyDescent="0.25">
      <c r="A66" s="108">
        <v>-0.86602540378443871</v>
      </c>
      <c r="B66" s="108">
        <v>-0.49999999999999961</v>
      </c>
    </row>
    <row r="77" spans="1:2" x14ac:dyDescent="0.25">
      <c r="A77" s="137" t="s">
        <v>1064</v>
      </c>
    </row>
    <row r="78" spans="1:2" x14ac:dyDescent="0.25">
      <c r="A78" s="137" t="s">
        <v>1065</v>
      </c>
      <c r="B78" s="138">
        <v>0.39</v>
      </c>
    </row>
    <row r="83" spans="1:2" x14ac:dyDescent="0.25">
      <c r="A83" s="137" t="s">
        <v>1066</v>
      </c>
    </row>
    <row r="84" spans="1:2" x14ac:dyDescent="0.25">
      <c r="A84" s="107" t="s">
        <v>1067</v>
      </c>
      <c r="B84" s="107"/>
    </row>
    <row r="85" spans="1:2" x14ac:dyDescent="0.25">
      <c r="A85" s="108" t="s">
        <v>1068</v>
      </c>
      <c r="B85" s="109">
        <f>1-B86</f>
        <v>0.61</v>
      </c>
    </row>
    <row r="86" spans="1:2" x14ac:dyDescent="0.25">
      <c r="A86" s="108" t="s">
        <v>1069</v>
      </c>
      <c r="B86" s="109">
        <f>B78</f>
        <v>0.39</v>
      </c>
    </row>
    <row r="88" spans="1:2" x14ac:dyDescent="0.25">
      <c r="A88" s="107" t="s">
        <v>1070</v>
      </c>
      <c r="B88" s="107"/>
    </row>
    <row r="89" spans="1:2" x14ac:dyDescent="0.25">
      <c r="A89" s="139" t="s">
        <v>1060</v>
      </c>
      <c r="B89" s="139" t="s">
        <v>1061</v>
      </c>
    </row>
    <row r="90" spans="1:2" x14ac:dyDescent="0.25">
      <c r="A90" s="108">
        <v>0</v>
      </c>
      <c r="B90" s="108">
        <v>1</v>
      </c>
    </row>
    <row r="91" spans="1:2" x14ac:dyDescent="0.25">
      <c r="A91" s="108">
        <v>-0.65173233802026886</v>
      </c>
      <c r="B91" s="108">
        <v>-0.75844904876902197</v>
      </c>
    </row>
    <row r="103" spans="1:2" x14ac:dyDescent="0.25">
      <c r="A103" s="137" t="s">
        <v>1064</v>
      </c>
    </row>
    <row r="104" spans="1:2" x14ac:dyDescent="0.25">
      <c r="A104" s="137" t="s">
        <v>1065</v>
      </c>
      <c r="B104" s="138">
        <v>0.49</v>
      </c>
    </row>
    <row r="109" spans="1:2" x14ac:dyDescent="0.25">
      <c r="A109" s="137" t="s">
        <v>1066</v>
      </c>
    </row>
    <row r="110" spans="1:2" x14ac:dyDescent="0.25">
      <c r="A110" s="107" t="s">
        <v>1067</v>
      </c>
      <c r="B110" s="107"/>
    </row>
    <row r="111" spans="1:2" x14ac:dyDescent="0.25">
      <c r="A111" s="108" t="s">
        <v>1068</v>
      </c>
      <c r="B111" s="109">
        <f>1-B112</f>
        <v>0.51</v>
      </c>
    </row>
    <row r="112" spans="1:2" x14ac:dyDescent="0.25">
      <c r="A112" s="108" t="s">
        <v>1069</v>
      </c>
      <c r="B112" s="109">
        <f>B104</f>
        <v>0.49</v>
      </c>
    </row>
    <row r="114" spans="1:2" x14ac:dyDescent="0.25">
      <c r="A114" s="107" t="s">
        <v>1070</v>
      </c>
      <c r="B114" s="107"/>
    </row>
    <row r="115" spans="1:2" x14ac:dyDescent="0.25">
      <c r="A115" s="139" t="s">
        <v>1060</v>
      </c>
      <c r="B115" s="139" t="s">
        <v>1061</v>
      </c>
    </row>
    <row r="116" spans="1:2" x14ac:dyDescent="0.25">
      <c r="A116" s="108">
        <v>0</v>
      </c>
      <c r="B116" s="108">
        <v>1</v>
      </c>
    </row>
    <row r="117" spans="1:2" x14ac:dyDescent="0.25">
      <c r="A117" s="108">
        <v>-3.2573716244480785E-2</v>
      </c>
      <c r="B117" s="108">
        <v>-0.99946933570271379</v>
      </c>
    </row>
  </sheetData>
  <dataValidations count="1">
    <dataValidation type="decimal" allowBlank="1" showInputMessage="1" showErrorMessage="1" sqref="B2 B104 B53 B78 B29" xr:uid="{00000000-0002-0000-0B00-000000000000}">
      <formula1>0</formula1>
      <formula2>1</formula2>
    </dataValidation>
  </dataValidations>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37">
    <tabColor rgb="FFFFFF00"/>
  </sheetPr>
  <dimension ref="A1:B15"/>
  <sheetViews>
    <sheetView showGridLines="0" zoomScale="110" zoomScaleNormal="110" workbookViewId="0">
      <selection activeCell="K7" sqref="K7"/>
    </sheetView>
  </sheetViews>
  <sheetFormatPr baseColWidth="10" defaultColWidth="11.7109375" defaultRowHeight="15.75" x14ac:dyDescent="0.25"/>
  <cols>
    <col min="1" max="1" width="24.85546875" style="105" customWidth="1"/>
    <col min="2" max="2" width="11.7109375" style="105"/>
    <col min="3" max="4" width="5.140625" style="105" customWidth="1"/>
    <col min="5" max="16384" width="11.7109375" style="105"/>
  </cols>
  <sheetData>
    <row r="1" spans="1:2" x14ac:dyDescent="0.25">
      <c r="A1" s="105" t="s">
        <v>1064</v>
      </c>
    </row>
    <row r="2" spans="1:2" x14ac:dyDescent="0.25">
      <c r="A2" s="105" t="s">
        <v>1065</v>
      </c>
      <c r="B2" s="106">
        <v>0.35</v>
      </c>
    </row>
    <row r="7" spans="1:2" x14ac:dyDescent="0.25">
      <c r="A7" s="105" t="s">
        <v>1066</v>
      </c>
    </row>
    <row r="8" spans="1:2" x14ac:dyDescent="0.25">
      <c r="A8" s="107" t="s">
        <v>1067</v>
      </c>
      <c r="B8" s="107"/>
    </row>
    <row r="9" spans="1:2" x14ac:dyDescent="0.25">
      <c r="A9" s="108" t="s">
        <v>1068</v>
      </c>
      <c r="B9" s="109">
        <f>1-B10</f>
        <v>0.65</v>
      </c>
    </row>
    <row r="10" spans="1:2" x14ac:dyDescent="0.25">
      <c r="A10" s="108" t="s">
        <v>1069</v>
      </c>
      <c r="B10" s="109">
        <f>B2</f>
        <v>0.35</v>
      </c>
    </row>
    <row r="12" spans="1:2" x14ac:dyDescent="0.25">
      <c r="A12" s="107" t="s">
        <v>1070</v>
      </c>
      <c r="B12" s="107"/>
    </row>
    <row r="13" spans="1:2" x14ac:dyDescent="0.25">
      <c r="A13" s="110" t="s">
        <v>1060</v>
      </c>
      <c r="B13" s="110" t="s">
        <v>1061</v>
      </c>
    </row>
    <row r="14" spans="1:2" x14ac:dyDescent="0.25">
      <c r="A14" s="108">
        <v>0</v>
      </c>
      <c r="B14" s="108">
        <v>1</v>
      </c>
    </row>
    <row r="15" spans="1:2" x14ac:dyDescent="0.25">
      <c r="A15" s="108">
        <f>-SIN(B10*2*PI())</f>
        <v>-0.80901699437494745</v>
      </c>
      <c r="B15" s="108">
        <f>COS(B10*2*PI())</f>
        <v>-0.58778525229247303</v>
      </c>
    </row>
  </sheetData>
  <dataValidations count="1">
    <dataValidation type="decimal" allowBlank="1" showInputMessage="1" showErrorMessage="1" sqref="B2" xr:uid="{00000000-0002-0000-0C00-000000000000}">
      <formula1>0</formula1>
      <formula2>1</formula2>
    </dataValidation>
  </dataValidations>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38">
    <tabColor rgb="FFFFFF00"/>
  </sheetPr>
  <dimension ref="A1:B15"/>
  <sheetViews>
    <sheetView showGridLines="0" zoomScale="110" zoomScaleNormal="110" workbookViewId="0">
      <selection activeCell="K10" sqref="K10"/>
    </sheetView>
  </sheetViews>
  <sheetFormatPr baseColWidth="10" defaultColWidth="11.7109375" defaultRowHeight="15.75" x14ac:dyDescent="0.25"/>
  <cols>
    <col min="1" max="1" width="24.85546875" style="105" customWidth="1"/>
    <col min="2" max="2" width="11.7109375" style="105"/>
    <col min="3" max="4" width="5.140625" style="105" customWidth="1"/>
    <col min="5" max="16384" width="11.7109375" style="105"/>
  </cols>
  <sheetData>
    <row r="1" spans="1:2" x14ac:dyDescent="0.25">
      <c r="A1" s="105" t="s">
        <v>1064</v>
      </c>
    </row>
    <row r="2" spans="1:2" x14ac:dyDescent="0.25">
      <c r="A2" s="105" t="s">
        <v>1065</v>
      </c>
      <c r="B2" s="106">
        <v>0.23</v>
      </c>
    </row>
    <row r="7" spans="1:2" x14ac:dyDescent="0.25">
      <c r="A7" s="105" t="s">
        <v>1066</v>
      </c>
    </row>
    <row r="8" spans="1:2" x14ac:dyDescent="0.25">
      <c r="A8" s="107" t="s">
        <v>1067</v>
      </c>
      <c r="B8" s="107"/>
    </row>
    <row r="9" spans="1:2" x14ac:dyDescent="0.25">
      <c r="A9" s="108" t="s">
        <v>1068</v>
      </c>
      <c r="B9" s="109">
        <f>1-B10</f>
        <v>0.77</v>
      </c>
    </row>
    <row r="10" spans="1:2" x14ac:dyDescent="0.25">
      <c r="A10" s="108" t="s">
        <v>1069</v>
      </c>
      <c r="B10" s="109">
        <f>B2</f>
        <v>0.23</v>
      </c>
    </row>
    <row r="12" spans="1:2" x14ac:dyDescent="0.25">
      <c r="A12" s="107" t="s">
        <v>1070</v>
      </c>
      <c r="B12" s="107"/>
    </row>
    <row r="13" spans="1:2" x14ac:dyDescent="0.25">
      <c r="A13" s="110" t="s">
        <v>1060</v>
      </c>
      <c r="B13" s="110" t="s">
        <v>1061</v>
      </c>
    </row>
    <row r="14" spans="1:2" x14ac:dyDescent="0.25">
      <c r="A14" s="108">
        <v>0</v>
      </c>
      <c r="B14" s="108">
        <v>1</v>
      </c>
    </row>
    <row r="15" spans="1:2" x14ac:dyDescent="0.25">
      <c r="A15" s="108">
        <f>-SIN(B10*2*PI())</f>
        <v>-0.99211470131447788</v>
      </c>
      <c r="B15" s="108">
        <f>COS(B10*2*PI())</f>
        <v>0.12533323356430426</v>
      </c>
    </row>
  </sheetData>
  <dataValidations count="1">
    <dataValidation type="decimal" allowBlank="1" showInputMessage="1" showErrorMessage="1" sqref="B2" xr:uid="{00000000-0002-0000-0D00-000000000000}">
      <formula1>0</formula1>
      <formula2>1</formula2>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C75D6-E502-46CE-9525-F0C1FE2B73B0}">
  <dimension ref="A1:N26"/>
  <sheetViews>
    <sheetView showGridLines="0" topLeftCell="I1" workbookViewId="0">
      <pane ySplit="3" topLeftCell="A25" activePane="bottomLeft" state="frozen"/>
      <selection pane="bottomLeft" activeCell="O26" sqref="O26"/>
    </sheetView>
  </sheetViews>
  <sheetFormatPr baseColWidth="10" defaultColWidth="9.140625" defaultRowHeight="15" x14ac:dyDescent="0.25"/>
  <cols>
    <col min="1" max="1" width="13.5703125" customWidth="1"/>
    <col min="2" max="2" width="9.140625" style="213"/>
    <col min="3" max="3" width="18.140625" style="213" customWidth="1"/>
    <col min="4" max="4" width="15" customWidth="1"/>
    <col min="5" max="5" width="12.42578125" style="213" customWidth="1"/>
    <col min="6" max="6" width="31" customWidth="1"/>
    <col min="7" max="7" width="14.85546875" style="213" customWidth="1"/>
    <col min="8" max="8" width="12.85546875" style="151" customWidth="1"/>
    <col min="9" max="9" width="15.28515625" style="151" customWidth="1"/>
    <col min="10" max="13" width="23.7109375" customWidth="1"/>
    <col min="14" max="14" width="64.85546875" customWidth="1"/>
  </cols>
  <sheetData>
    <row r="1" spans="1:14" ht="21" x14ac:dyDescent="0.35">
      <c r="A1" s="334" t="s">
        <v>617</v>
      </c>
      <c r="B1" s="334"/>
      <c r="C1" s="334"/>
      <c r="D1" s="334"/>
      <c r="E1" s="334"/>
      <c r="F1" s="334"/>
      <c r="G1" s="334"/>
      <c r="H1" s="334"/>
      <c r="I1" s="334"/>
      <c r="J1" s="334"/>
      <c r="K1" s="334"/>
      <c r="L1" s="334"/>
      <c r="M1" s="334"/>
      <c r="N1" s="334"/>
    </row>
    <row r="2" spans="1:14" s="145" customFormat="1" ht="18" customHeight="1" x14ac:dyDescent="0.2">
      <c r="A2" s="335" t="s">
        <v>618</v>
      </c>
      <c r="B2" s="335" t="s">
        <v>619</v>
      </c>
      <c r="C2" s="335" t="s">
        <v>20</v>
      </c>
      <c r="D2" s="335" t="s">
        <v>620</v>
      </c>
      <c r="E2" s="335" t="s">
        <v>621</v>
      </c>
      <c r="F2" s="335" t="s">
        <v>29</v>
      </c>
      <c r="G2" s="335" t="s">
        <v>1191</v>
      </c>
      <c r="H2" s="333" t="s">
        <v>622</v>
      </c>
      <c r="I2" s="333" t="s">
        <v>623</v>
      </c>
      <c r="J2" s="332" t="s">
        <v>624</v>
      </c>
      <c r="K2" s="332"/>
      <c r="L2" s="332"/>
      <c r="M2" s="332"/>
      <c r="N2" s="333" t="s">
        <v>625</v>
      </c>
    </row>
    <row r="3" spans="1:14" s="145" customFormat="1" ht="28.5" customHeight="1" x14ac:dyDescent="0.2">
      <c r="A3" s="337"/>
      <c r="B3" s="337"/>
      <c r="C3" s="337"/>
      <c r="D3" s="337"/>
      <c r="E3" s="337"/>
      <c r="F3" s="337"/>
      <c r="G3" s="337"/>
      <c r="H3" s="336"/>
      <c r="I3" s="336"/>
      <c r="J3" s="218" t="s">
        <v>626</v>
      </c>
      <c r="K3" s="218" t="s">
        <v>627</v>
      </c>
      <c r="L3" s="218" t="s">
        <v>628</v>
      </c>
      <c r="M3" s="218" t="s">
        <v>629</v>
      </c>
      <c r="N3" s="336"/>
    </row>
    <row r="4" spans="1:14" ht="60" x14ac:dyDescent="0.25">
      <c r="A4" s="212" t="s">
        <v>1187</v>
      </c>
      <c r="B4" s="212">
        <v>10</v>
      </c>
      <c r="C4" s="212" t="s">
        <v>380</v>
      </c>
      <c r="D4" s="219" t="s">
        <v>630</v>
      </c>
      <c r="E4" s="220">
        <v>73</v>
      </c>
      <c r="F4" s="214" t="s">
        <v>1188</v>
      </c>
      <c r="G4" s="215">
        <v>29</v>
      </c>
      <c r="H4" s="216">
        <v>43845</v>
      </c>
      <c r="I4" s="216">
        <v>44196</v>
      </c>
      <c r="J4" s="217" t="s">
        <v>385</v>
      </c>
      <c r="K4" s="217" t="s">
        <v>385</v>
      </c>
      <c r="L4" s="217" t="s">
        <v>385</v>
      </c>
      <c r="M4" s="214" t="s">
        <v>385</v>
      </c>
      <c r="N4" s="219" t="s">
        <v>1193</v>
      </c>
    </row>
    <row r="5" spans="1:14" ht="240" x14ac:dyDescent="0.25">
      <c r="A5" s="212" t="s">
        <v>1187</v>
      </c>
      <c r="B5" s="212">
        <v>10</v>
      </c>
      <c r="C5" s="212" t="s">
        <v>380</v>
      </c>
      <c r="D5" s="219" t="s">
        <v>630</v>
      </c>
      <c r="E5" s="220">
        <v>74</v>
      </c>
      <c r="F5" s="214" t="s">
        <v>1189</v>
      </c>
      <c r="G5" s="215">
        <v>2</v>
      </c>
      <c r="H5" s="216">
        <v>43920</v>
      </c>
      <c r="I5" s="216">
        <v>44180</v>
      </c>
      <c r="J5" s="217" t="s">
        <v>1192</v>
      </c>
      <c r="K5" s="217" t="s">
        <v>1121</v>
      </c>
      <c r="L5" s="217" t="s">
        <v>1122</v>
      </c>
      <c r="M5" s="214" t="s">
        <v>1123</v>
      </c>
      <c r="N5" s="219" t="s">
        <v>1194</v>
      </c>
    </row>
    <row r="6" spans="1:14" ht="135" x14ac:dyDescent="0.25">
      <c r="A6" s="212" t="s">
        <v>1187</v>
      </c>
      <c r="B6" s="212">
        <v>10</v>
      </c>
      <c r="C6" s="212" t="s">
        <v>380</v>
      </c>
      <c r="D6" s="219" t="s">
        <v>630</v>
      </c>
      <c r="E6" s="220">
        <v>75</v>
      </c>
      <c r="F6" s="214" t="s">
        <v>1190</v>
      </c>
      <c r="G6" s="215">
        <v>1</v>
      </c>
      <c r="H6" s="216">
        <v>43920</v>
      </c>
      <c r="I6" s="216">
        <v>44180</v>
      </c>
      <c r="J6" s="217" t="s">
        <v>1192</v>
      </c>
      <c r="K6" s="217" t="s">
        <v>1124</v>
      </c>
      <c r="L6" s="217" t="s">
        <v>1125</v>
      </c>
      <c r="M6" s="214" t="s">
        <v>396</v>
      </c>
      <c r="N6" s="219" t="s">
        <v>1195</v>
      </c>
    </row>
    <row r="7" spans="1:14" ht="129.75" customHeight="1" x14ac:dyDescent="0.25">
      <c r="A7" s="212" t="s">
        <v>1187</v>
      </c>
      <c r="B7" s="212">
        <v>11</v>
      </c>
      <c r="C7" s="212" t="s">
        <v>220</v>
      </c>
      <c r="D7" s="219" t="s">
        <v>630</v>
      </c>
      <c r="E7" s="220">
        <v>130</v>
      </c>
      <c r="F7" s="219" t="s">
        <v>1196</v>
      </c>
      <c r="G7" s="212">
        <v>1</v>
      </c>
      <c r="H7" s="221">
        <v>43863</v>
      </c>
      <c r="I7" s="221">
        <v>44196</v>
      </c>
      <c r="J7" s="219" t="s">
        <v>1126</v>
      </c>
      <c r="K7" s="219" t="s">
        <v>1127</v>
      </c>
      <c r="L7" s="219" t="s">
        <v>1128</v>
      </c>
      <c r="M7" s="219" t="s">
        <v>1129</v>
      </c>
      <c r="N7" s="219" t="s">
        <v>1197</v>
      </c>
    </row>
    <row r="8" spans="1:14" ht="90" x14ac:dyDescent="0.25">
      <c r="A8" s="212" t="s">
        <v>1187</v>
      </c>
      <c r="B8" s="212">
        <v>12</v>
      </c>
      <c r="C8" s="212" t="s">
        <v>69</v>
      </c>
      <c r="D8" s="219" t="s">
        <v>641</v>
      </c>
      <c r="E8" s="220">
        <v>2</v>
      </c>
      <c r="F8" s="219" t="s">
        <v>1198</v>
      </c>
      <c r="G8" s="212">
        <v>49</v>
      </c>
      <c r="H8" s="221"/>
      <c r="I8" s="221"/>
      <c r="J8" s="219" t="s">
        <v>151</v>
      </c>
      <c r="K8" s="219" t="s">
        <v>151</v>
      </c>
      <c r="L8" s="219" t="s">
        <v>151</v>
      </c>
      <c r="M8" s="219" t="s">
        <v>151</v>
      </c>
      <c r="N8" s="219" t="s">
        <v>1203</v>
      </c>
    </row>
    <row r="9" spans="1:14" ht="90" x14ac:dyDescent="0.25">
      <c r="A9" s="212" t="s">
        <v>1187</v>
      </c>
      <c r="B9" s="212">
        <v>12</v>
      </c>
      <c r="C9" s="212" t="s">
        <v>69</v>
      </c>
      <c r="D9" s="219" t="s">
        <v>641</v>
      </c>
      <c r="E9" s="220">
        <v>7</v>
      </c>
      <c r="F9" s="219" t="s">
        <v>1199</v>
      </c>
      <c r="G9" s="212">
        <v>1</v>
      </c>
      <c r="H9" s="221"/>
      <c r="I9" s="221"/>
      <c r="J9" s="219" t="s">
        <v>151</v>
      </c>
      <c r="K9" s="219" t="s">
        <v>151</v>
      </c>
      <c r="L9" s="219" t="s">
        <v>151</v>
      </c>
      <c r="M9" s="219" t="s">
        <v>151</v>
      </c>
      <c r="N9" s="219" t="s">
        <v>1203</v>
      </c>
    </row>
    <row r="10" spans="1:14" ht="135" x14ac:dyDescent="0.25">
      <c r="A10" s="212" t="s">
        <v>1187</v>
      </c>
      <c r="B10" s="212">
        <v>12</v>
      </c>
      <c r="C10" s="212" t="s">
        <v>69</v>
      </c>
      <c r="D10" s="219" t="s">
        <v>630</v>
      </c>
      <c r="E10" s="220">
        <v>5</v>
      </c>
      <c r="F10" s="219" t="s">
        <v>1200</v>
      </c>
      <c r="G10" s="212">
        <v>5</v>
      </c>
      <c r="H10" s="221">
        <v>43831</v>
      </c>
      <c r="I10" s="221">
        <v>44180</v>
      </c>
      <c r="J10" s="219" t="s">
        <v>1201</v>
      </c>
      <c r="K10" s="219" t="s">
        <v>1180</v>
      </c>
      <c r="L10" s="219" t="s">
        <v>1179</v>
      </c>
      <c r="M10" s="219" t="s">
        <v>1130</v>
      </c>
      <c r="N10" s="219" t="s">
        <v>1204</v>
      </c>
    </row>
    <row r="11" spans="1:14" ht="60" x14ac:dyDescent="0.25">
      <c r="A11" s="212" t="s">
        <v>1187</v>
      </c>
      <c r="B11" s="212">
        <v>12</v>
      </c>
      <c r="C11" s="212" t="s">
        <v>69</v>
      </c>
      <c r="D11" s="219" t="s">
        <v>630</v>
      </c>
      <c r="E11" s="220">
        <v>6</v>
      </c>
      <c r="F11" s="219" t="s">
        <v>1202</v>
      </c>
      <c r="G11" s="212">
        <v>1</v>
      </c>
      <c r="H11" s="221">
        <v>43831</v>
      </c>
      <c r="I11" s="221">
        <v>43921</v>
      </c>
      <c r="J11" s="219" t="s">
        <v>100</v>
      </c>
      <c r="K11" s="219" t="s">
        <v>61</v>
      </c>
      <c r="L11" s="219" t="s">
        <v>61</v>
      </c>
      <c r="M11" s="219" t="s">
        <v>61</v>
      </c>
      <c r="N11" s="219" t="s">
        <v>1205</v>
      </c>
    </row>
    <row r="12" spans="1:14" ht="75" x14ac:dyDescent="0.25">
      <c r="A12" s="212" t="s">
        <v>1187</v>
      </c>
      <c r="B12" s="212">
        <v>12</v>
      </c>
      <c r="C12" s="212" t="s">
        <v>69</v>
      </c>
      <c r="D12" s="219" t="s">
        <v>668</v>
      </c>
      <c r="E12" s="220"/>
      <c r="F12" s="219" t="s">
        <v>1131</v>
      </c>
      <c r="G12" s="212">
        <v>2</v>
      </c>
      <c r="H12" s="221">
        <v>43831</v>
      </c>
      <c r="I12" s="221">
        <v>44196</v>
      </c>
      <c r="J12" s="219" t="s">
        <v>1136</v>
      </c>
      <c r="K12" s="219" t="s">
        <v>1137</v>
      </c>
      <c r="L12" s="219" t="s">
        <v>1137</v>
      </c>
      <c r="M12" s="219" t="s">
        <v>1136</v>
      </c>
      <c r="N12" s="219" t="s">
        <v>1206</v>
      </c>
    </row>
    <row r="13" spans="1:14" ht="120" x14ac:dyDescent="0.25">
      <c r="A13" s="212" t="s">
        <v>1187</v>
      </c>
      <c r="B13" s="212">
        <v>12</v>
      </c>
      <c r="C13" s="212" t="s">
        <v>69</v>
      </c>
      <c r="D13" s="219" t="s">
        <v>668</v>
      </c>
      <c r="E13" s="220"/>
      <c r="F13" s="219" t="s">
        <v>1132</v>
      </c>
      <c r="G13" s="212">
        <v>1</v>
      </c>
      <c r="H13" s="221">
        <v>44013</v>
      </c>
      <c r="I13" s="221">
        <v>44104</v>
      </c>
      <c r="J13" s="219" t="s">
        <v>61</v>
      </c>
      <c r="K13" s="219" t="s">
        <v>61</v>
      </c>
      <c r="L13" s="219" t="s">
        <v>1138</v>
      </c>
      <c r="M13" s="219" t="s">
        <v>61</v>
      </c>
      <c r="N13" s="219" t="s">
        <v>1207</v>
      </c>
    </row>
    <row r="14" spans="1:14" ht="255" x14ac:dyDescent="0.25">
      <c r="A14" s="212" t="s">
        <v>1187</v>
      </c>
      <c r="B14" s="212">
        <v>13</v>
      </c>
      <c r="C14" s="212" t="s">
        <v>357</v>
      </c>
      <c r="D14" s="219" t="s">
        <v>630</v>
      </c>
      <c r="E14" s="220">
        <v>67</v>
      </c>
      <c r="F14" s="219" t="s">
        <v>1139</v>
      </c>
      <c r="G14" s="212">
        <v>5</v>
      </c>
      <c r="H14" s="221">
        <v>43832</v>
      </c>
      <c r="I14" s="221">
        <v>44196</v>
      </c>
      <c r="J14" s="219" t="s">
        <v>731</v>
      </c>
      <c r="K14" s="219" t="s">
        <v>1141</v>
      </c>
      <c r="L14" s="219" t="s">
        <v>1142</v>
      </c>
      <c r="M14" s="219" t="s">
        <v>1143</v>
      </c>
      <c r="N14" s="219" t="s">
        <v>1212</v>
      </c>
    </row>
    <row r="15" spans="1:14" ht="315" x14ac:dyDescent="0.25">
      <c r="A15" s="212" t="s">
        <v>1187</v>
      </c>
      <c r="B15" s="212"/>
      <c r="C15" s="212"/>
      <c r="D15" s="219" t="s">
        <v>630</v>
      </c>
      <c r="E15" s="220">
        <v>68</v>
      </c>
      <c r="F15" s="219" t="s">
        <v>1140</v>
      </c>
      <c r="G15" s="212">
        <v>7</v>
      </c>
      <c r="H15" s="221">
        <v>43832</v>
      </c>
      <c r="I15" s="221">
        <v>44196</v>
      </c>
      <c r="J15" s="219" t="s">
        <v>731</v>
      </c>
      <c r="K15" s="219" t="s">
        <v>1144</v>
      </c>
      <c r="L15" s="219" t="s">
        <v>1145</v>
      </c>
      <c r="M15" s="219" t="s">
        <v>1146</v>
      </c>
      <c r="N15" s="219" t="s">
        <v>1213</v>
      </c>
    </row>
    <row r="16" spans="1:14" ht="409.5" x14ac:dyDescent="0.25">
      <c r="A16" s="212" t="s">
        <v>1187</v>
      </c>
      <c r="B16" s="212"/>
      <c r="C16" s="212"/>
      <c r="D16" s="219" t="s">
        <v>630</v>
      </c>
      <c r="E16" s="220">
        <v>69</v>
      </c>
      <c r="F16" s="219" t="s">
        <v>1208</v>
      </c>
      <c r="G16" s="212">
        <v>5</v>
      </c>
      <c r="H16" s="221">
        <v>43832</v>
      </c>
      <c r="I16" s="221">
        <v>44104</v>
      </c>
      <c r="J16" s="219" t="s">
        <v>1148</v>
      </c>
      <c r="K16" s="219" t="s">
        <v>1149</v>
      </c>
      <c r="L16" s="219" t="s">
        <v>1150</v>
      </c>
      <c r="M16" s="219" t="s">
        <v>731</v>
      </c>
      <c r="N16" s="219" t="s">
        <v>1214</v>
      </c>
    </row>
    <row r="17" spans="1:14" ht="195" x14ac:dyDescent="0.25">
      <c r="A17" s="212" t="s">
        <v>1187</v>
      </c>
      <c r="B17" s="212"/>
      <c r="C17" s="212"/>
      <c r="D17" s="219" t="s">
        <v>630</v>
      </c>
      <c r="E17" s="220">
        <v>70</v>
      </c>
      <c r="F17" s="219" t="s">
        <v>1209</v>
      </c>
      <c r="G17" s="212">
        <v>2</v>
      </c>
      <c r="H17" s="221">
        <v>43832</v>
      </c>
      <c r="I17" s="221">
        <v>43921</v>
      </c>
      <c r="J17" s="219" t="s">
        <v>1152</v>
      </c>
      <c r="K17" s="219" t="s">
        <v>731</v>
      </c>
      <c r="L17" s="219" t="s">
        <v>731</v>
      </c>
      <c r="M17" s="219" t="s">
        <v>731</v>
      </c>
      <c r="N17" s="219" t="s">
        <v>1215</v>
      </c>
    </row>
    <row r="18" spans="1:14" ht="210" x14ac:dyDescent="0.25">
      <c r="A18" s="212" t="s">
        <v>1187</v>
      </c>
      <c r="B18" s="212"/>
      <c r="C18" s="212"/>
      <c r="D18" s="219" t="s">
        <v>630</v>
      </c>
      <c r="E18" s="220">
        <v>71</v>
      </c>
      <c r="F18" s="219" t="s">
        <v>1210</v>
      </c>
      <c r="G18" s="212">
        <v>2</v>
      </c>
      <c r="H18" s="221">
        <v>43832</v>
      </c>
      <c r="I18" s="221">
        <v>44104</v>
      </c>
      <c r="J18" s="219" t="s">
        <v>1181</v>
      </c>
      <c r="K18" s="219" t="s">
        <v>731</v>
      </c>
      <c r="L18" s="219" t="s">
        <v>1154</v>
      </c>
      <c r="M18" s="219" t="s">
        <v>731</v>
      </c>
      <c r="N18" s="219" t="s">
        <v>1216</v>
      </c>
    </row>
    <row r="19" spans="1:14" ht="409.5" x14ac:dyDescent="0.25">
      <c r="A19" s="212" t="s">
        <v>1187</v>
      </c>
      <c r="B19" s="212"/>
      <c r="C19" s="212"/>
      <c r="D19" s="219" t="s">
        <v>630</v>
      </c>
      <c r="E19" s="220">
        <v>72</v>
      </c>
      <c r="F19" s="219" t="s">
        <v>1211</v>
      </c>
      <c r="G19" s="212">
        <v>19</v>
      </c>
      <c r="H19" s="221">
        <v>43832</v>
      </c>
      <c r="I19" s="221">
        <v>44196</v>
      </c>
      <c r="J19" s="219" t="s">
        <v>1156</v>
      </c>
      <c r="K19" s="219" t="s">
        <v>1157</v>
      </c>
      <c r="L19" s="219" t="s">
        <v>1158</v>
      </c>
      <c r="M19" s="219" t="s">
        <v>1159</v>
      </c>
      <c r="N19" s="219" t="s">
        <v>1217</v>
      </c>
    </row>
    <row r="20" spans="1:14" ht="75" x14ac:dyDescent="0.25">
      <c r="A20" s="212" t="s">
        <v>1187</v>
      </c>
      <c r="B20" s="212">
        <v>14</v>
      </c>
      <c r="C20" s="212" t="s">
        <v>162</v>
      </c>
      <c r="D20" s="219" t="s">
        <v>630</v>
      </c>
      <c r="E20" s="220">
        <v>20</v>
      </c>
      <c r="F20" s="219" t="s">
        <v>1218</v>
      </c>
      <c r="G20" s="212">
        <v>4</v>
      </c>
      <c r="H20" s="221">
        <v>43893</v>
      </c>
      <c r="I20" s="221">
        <v>44180</v>
      </c>
      <c r="J20" s="219" t="s">
        <v>1160</v>
      </c>
      <c r="K20" s="219" t="s">
        <v>1161</v>
      </c>
      <c r="L20" s="219" t="s">
        <v>1162</v>
      </c>
      <c r="M20" s="219" t="s">
        <v>1163</v>
      </c>
      <c r="N20" s="219" t="s">
        <v>1219</v>
      </c>
    </row>
    <row r="21" spans="1:14" ht="225" x14ac:dyDescent="0.25">
      <c r="A21" s="212" t="s">
        <v>1187</v>
      </c>
      <c r="B21" s="212">
        <v>15</v>
      </c>
      <c r="C21" s="212" t="s">
        <v>489</v>
      </c>
      <c r="D21" s="219" t="s">
        <v>630</v>
      </c>
      <c r="E21" s="220">
        <v>104</v>
      </c>
      <c r="F21" s="219" t="s">
        <v>1220</v>
      </c>
      <c r="G21" s="212">
        <v>32</v>
      </c>
      <c r="H21" s="221">
        <v>43831</v>
      </c>
      <c r="I21" s="221">
        <v>44194</v>
      </c>
      <c r="J21" s="219" t="s">
        <v>1165</v>
      </c>
      <c r="K21" s="219" t="s">
        <v>1166</v>
      </c>
      <c r="L21" s="219" t="s">
        <v>1167</v>
      </c>
      <c r="M21" s="219" t="s">
        <v>1221</v>
      </c>
      <c r="N21" s="219" t="s">
        <v>1223</v>
      </c>
    </row>
    <row r="22" spans="1:14" ht="105" x14ac:dyDescent="0.25">
      <c r="A22" s="212" t="s">
        <v>1187</v>
      </c>
      <c r="B22" s="212">
        <v>15</v>
      </c>
      <c r="C22" s="212" t="s">
        <v>489</v>
      </c>
      <c r="D22" s="219" t="s">
        <v>630</v>
      </c>
      <c r="E22" s="220">
        <v>107</v>
      </c>
      <c r="F22" s="219" t="s">
        <v>1222</v>
      </c>
      <c r="G22" s="212">
        <v>1</v>
      </c>
      <c r="H22" s="221">
        <v>43862</v>
      </c>
      <c r="I22" s="221">
        <v>44194</v>
      </c>
      <c r="J22" s="219" t="s">
        <v>1168</v>
      </c>
      <c r="K22" s="219" t="s">
        <v>1169</v>
      </c>
      <c r="L22" s="219" t="s">
        <v>61</v>
      </c>
      <c r="M22" s="219" t="s">
        <v>1170</v>
      </c>
      <c r="N22" s="219" t="s">
        <v>1224</v>
      </c>
    </row>
    <row r="23" spans="1:14" ht="240" x14ac:dyDescent="0.25">
      <c r="A23" s="212" t="s">
        <v>1187</v>
      </c>
      <c r="B23" s="212">
        <v>16</v>
      </c>
      <c r="C23" s="212" t="s">
        <v>418</v>
      </c>
      <c r="D23" s="219" t="s">
        <v>630</v>
      </c>
      <c r="E23" s="220">
        <v>112</v>
      </c>
      <c r="F23" s="219" t="s">
        <v>1225</v>
      </c>
      <c r="G23" s="212">
        <v>1</v>
      </c>
      <c r="H23" s="221">
        <v>43832</v>
      </c>
      <c r="I23" s="221">
        <v>44195</v>
      </c>
      <c r="J23" s="219" t="s">
        <v>731</v>
      </c>
      <c r="K23" s="219" t="s">
        <v>1172</v>
      </c>
      <c r="L23" s="219" t="s">
        <v>1173</v>
      </c>
      <c r="M23" s="219" t="s">
        <v>1174</v>
      </c>
      <c r="N23" s="219" t="s">
        <v>1229</v>
      </c>
    </row>
    <row r="24" spans="1:14" ht="240" x14ac:dyDescent="0.25">
      <c r="A24" s="212" t="s">
        <v>1187</v>
      </c>
      <c r="B24" s="212">
        <v>16</v>
      </c>
      <c r="C24" s="212" t="s">
        <v>418</v>
      </c>
      <c r="D24" s="219" t="s">
        <v>630</v>
      </c>
      <c r="E24" s="220">
        <v>113</v>
      </c>
      <c r="F24" s="219" t="s">
        <v>1226</v>
      </c>
      <c r="G24" s="212">
        <v>1</v>
      </c>
      <c r="H24" s="221">
        <v>43832</v>
      </c>
      <c r="I24" s="221">
        <v>44196</v>
      </c>
      <c r="J24" s="219" t="s">
        <v>1227</v>
      </c>
      <c r="K24" s="219" t="s">
        <v>1175</v>
      </c>
      <c r="L24" s="219" t="s">
        <v>1228</v>
      </c>
      <c r="M24" s="219" t="s">
        <v>1176</v>
      </c>
      <c r="N24" s="219" t="s">
        <v>1230</v>
      </c>
    </row>
    <row r="25" spans="1:14" ht="75" x14ac:dyDescent="0.25">
      <c r="A25" s="268" t="s">
        <v>1187</v>
      </c>
      <c r="B25" s="268" t="s">
        <v>1521</v>
      </c>
      <c r="C25" s="268" t="s">
        <v>418</v>
      </c>
      <c r="D25" s="219" t="s">
        <v>668</v>
      </c>
      <c r="E25" s="220"/>
      <c r="F25" s="219" t="s">
        <v>1445</v>
      </c>
      <c r="G25" s="268">
        <v>1</v>
      </c>
      <c r="H25" s="221">
        <v>44075</v>
      </c>
      <c r="I25" s="221">
        <v>44098</v>
      </c>
      <c r="J25" s="219" t="s">
        <v>61</v>
      </c>
      <c r="K25" s="219" t="s">
        <v>61</v>
      </c>
      <c r="L25" s="219" t="s">
        <v>1690</v>
      </c>
      <c r="M25" s="219" t="s">
        <v>61</v>
      </c>
      <c r="N25" s="219" t="s">
        <v>1692</v>
      </c>
    </row>
    <row r="26" spans="1:14" ht="120" x14ac:dyDescent="0.25">
      <c r="A26" s="268" t="s">
        <v>1187</v>
      </c>
      <c r="B26" s="268" t="s">
        <v>1521</v>
      </c>
      <c r="C26" s="268" t="s">
        <v>418</v>
      </c>
      <c r="D26" s="219" t="s">
        <v>668</v>
      </c>
      <c r="E26" s="220"/>
      <c r="F26" s="219" t="s">
        <v>1446</v>
      </c>
      <c r="G26" s="268">
        <v>3</v>
      </c>
      <c r="H26" s="221">
        <v>44098</v>
      </c>
      <c r="I26" s="221">
        <v>44195</v>
      </c>
      <c r="J26" s="219" t="s">
        <v>61</v>
      </c>
      <c r="K26" s="219" t="s">
        <v>61</v>
      </c>
      <c r="L26" s="219" t="s">
        <v>61</v>
      </c>
      <c r="M26" s="219" t="s">
        <v>1691</v>
      </c>
      <c r="N26" s="219" t="s">
        <v>1692</v>
      </c>
    </row>
  </sheetData>
  <protectedRanges>
    <protectedRange algorithmName="SHA-512" hashValue="1bE6WEZxpR8iURaxQWrHeAb9WPZ87IrxaI/gu+Nub353bHuCBEm94lGv8IUiEa2TiGfKPNKlAKX4sZrhwEDxqg==" saltValue="G1GOezE/MvHH7GbKCw3+Wg==" spinCount="100000" sqref="D2:E3 H2:M3" name="Rango1"/>
    <protectedRange algorithmName="SHA-512" hashValue="1bE6WEZxpR8iURaxQWrHeAb9WPZ87IrxaI/gu+Nub353bHuCBEm94lGv8IUiEa2TiGfKPNKlAKX4sZrhwEDxqg==" saltValue="G1GOezE/MvHH7GbKCw3+Wg==" spinCount="100000" sqref="F2:G3" name="Rango1_1"/>
  </protectedRanges>
  <autoFilter ref="A2:N24" xr:uid="{00000000-0009-0000-0000-000002000000}">
    <filterColumn colId="9" showButton="0"/>
    <filterColumn colId="10" showButton="0"/>
    <filterColumn colId="11" showButton="0"/>
  </autoFilter>
  <mergeCells count="12">
    <mergeCell ref="J2:M2"/>
    <mergeCell ref="N2:N3"/>
    <mergeCell ref="A1:N1"/>
    <mergeCell ref="A2:A3"/>
    <mergeCell ref="B2:B3"/>
    <mergeCell ref="C2:C3"/>
    <mergeCell ref="D2:D3"/>
    <mergeCell ref="E2:E3"/>
    <mergeCell ref="F2:F3"/>
    <mergeCell ref="G2:G3"/>
    <mergeCell ref="H2:H3"/>
    <mergeCell ref="I2:I3"/>
  </mergeCells>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39">
    <tabColor rgb="FFFFFF00"/>
  </sheetPr>
  <dimension ref="A1:B15"/>
  <sheetViews>
    <sheetView showGridLines="0" zoomScale="110" zoomScaleNormal="110" workbookViewId="0">
      <selection activeCell="M18" sqref="M18"/>
    </sheetView>
  </sheetViews>
  <sheetFormatPr baseColWidth="10" defaultColWidth="11.7109375" defaultRowHeight="15.75" x14ac:dyDescent="0.25"/>
  <cols>
    <col min="1" max="1" width="24.85546875" style="105" customWidth="1"/>
    <col min="2" max="2" width="11.7109375" style="105"/>
    <col min="3" max="4" width="5.140625" style="105" customWidth="1"/>
    <col min="5" max="16384" width="11.7109375" style="105"/>
  </cols>
  <sheetData>
    <row r="1" spans="1:2" x14ac:dyDescent="0.25">
      <c r="A1" s="105" t="s">
        <v>1064</v>
      </c>
    </row>
    <row r="2" spans="1:2" x14ac:dyDescent="0.25">
      <c r="A2" s="105" t="s">
        <v>1065</v>
      </c>
      <c r="B2" s="106">
        <v>0</v>
      </c>
    </row>
    <row r="7" spans="1:2" x14ac:dyDescent="0.25">
      <c r="A7" s="105" t="s">
        <v>1066</v>
      </c>
    </row>
    <row r="8" spans="1:2" x14ac:dyDescent="0.25">
      <c r="A8" s="107" t="s">
        <v>1067</v>
      </c>
      <c r="B8" s="107"/>
    </row>
    <row r="9" spans="1:2" x14ac:dyDescent="0.25">
      <c r="A9" s="108" t="s">
        <v>1068</v>
      </c>
      <c r="B9" s="109">
        <f>1-B10</f>
        <v>1</v>
      </c>
    </row>
    <row r="10" spans="1:2" x14ac:dyDescent="0.25">
      <c r="A10" s="108" t="s">
        <v>1069</v>
      </c>
      <c r="B10" s="109">
        <f>B2</f>
        <v>0</v>
      </c>
    </row>
    <row r="12" spans="1:2" x14ac:dyDescent="0.25">
      <c r="A12" s="107" t="s">
        <v>1070</v>
      </c>
      <c r="B12" s="107"/>
    </row>
    <row r="13" spans="1:2" x14ac:dyDescent="0.25">
      <c r="A13" s="110" t="s">
        <v>1060</v>
      </c>
      <c r="B13" s="110" t="s">
        <v>1061</v>
      </c>
    </row>
    <row r="14" spans="1:2" x14ac:dyDescent="0.25">
      <c r="A14" s="108">
        <v>0</v>
      </c>
      <c r="B14" s="108">
        <v>1</v>
      </c>
    </row>
    <row r="15" spans="1:2" x14ac:dyDescent="0.25">
      <c r="A15" s="108">
        <f>-SIN(B10*2*PI())</f>
        <v>0</v>
      </c>
      <c r="B15" s="108">
        <f>COS(B10*2*PI())</f>
        <v>1</v>
      </c>
    </row>
  </sheetData>
  <dataValidations count="1">
    <dataValidation type="decimal" allowBlank="1" showInputMessage="1" showErrorMessage="1" sqref="B2" xr:uid="{00000000-0002-0000-0E00-000000000000}">
      <formula1>0</formula1>
      <formula2>1</formula2>
    </dataValidation>
  </dataValidations>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40">
    <tabColor rgb="FFFFFF00"/>
  </sheetPr>
  <dimension ref="A1:B15"/>
  <sheetViews>
    <sheetView showGridLines="0" zoomScale="110" zoomScaleNormal="110" workbookViewId="0">
      <selection activeCell="L15" sqref="L15"/>
    </sheetView>
  </sheetViews>
  <sheetFormatPr baseColWidth="10" defaultColWidth="11.7109375" defaultRowHeight="15.75" x14ac:dyDescent="0.25"/>
  <cols>
    <col min="1" max="1" width="24.85546875" style="105" customWidth="1"/>
    <col min="2" max="2" width="11.7109375" style="105"/>
    <col min="3" max="4" width="5.140625" style="105" customWidth="1"/>
    <col min="5" max="16384" width="11.7109375" style="105"/>
  </cols>
  <sheetData>
    <row r="1" spans="1:2" x14ac:dyDescent="0.25">
      <c r="A1" s="105" t="s">
        <v>1064</v>
      </c>
    </row>
    <row r="2" spans="1:2" x14ac:dyDescent="0.25">
      <c r="A2" s="105" t="s">
        <v>1065</v>
      </c>
      <c r="B2" s="106">
        <v>0.12</v>
      </c>
    </row>
    <row r="7" spans="1:2" x14ac:dyDescent="0.25">
      <c r="A7" s="105" t="s">
        <v>1066</v>
      </c>
    </row>
    <row r="8" spans="1:2" x14ac:dyDescent="0.25">
      <c r="A8" s="107" t="s">
        <v>1067</v>
      </c>
      <c r="B8" s="107"/>
    </row>
    <row r="9" spans="1:2" x14ac:dyDescent="0.25">
      <c r="A9" s="108" t="s">
        <v>1068</v>
      </c>
      <c r="B9" s="109">
        <f>1-B10</f>
        <v>0.88</v>
      </c>
    </row>
    <row r="10" spans="1:2" x14ac:dyDescent="0.25">
      <c r="A10" s="108" t="s">
        <v>1069</v>
      </c>
      <c r="B10" s="109">
        <f>B2</f>
        <v>0.12</v>
      </c>
    </row>
    <row r="12" spans="1:2" x14ac:dyDescent="0.25">
      <c r="A12" s="107" t="s">
        <v>1070</v>
      </c>
      <c r="B12" s="107"/>
    </row>
    <row r="13" spans="1:2" x14ac:dyDescent="0.25">
      <c r="A13" s="110" t="s">
        <v>1060</v>
      </c>
      <c r="B13" s="110" t="s">
        <v>1061</v>
      </c>
    </row>
    <row r="14" spans="1:2" x14ac:dyDescent="0.25">
      <c r="A14" s="108">
        <v>0</v>
      </c>
      <c r="B14" s="108">
        <v>1</v>
      </c>
    </row>
    <row r="15" spans="1:2" x14ac:dyDescent="0.25">
      <c r="A15" s="108">
        <f>-SIN(B10*2*PI())</f>
        <v>-0.68454710592868862</v>
      </c>
      <c r="B15" s="108">
        <f>COS(B10*2*PI())</f>
        <v>0.72896862742141155</v>
      </c>
    </row>
  </sheetData>
  <dataValidations count="1">
    <dataValidation type="decimal" allowBlank="1" showInputMessage="1" showErrorMessage="1" sqref="B2" xr:uid="{00000000-0002-0000-0F00-000000000000}">
      <formula1>0</formula1>
      <formula2>1</formula2>
    </dataValidation>
  </dataValidation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41">
    <tabColor rgb="FF00B0F0"/>
  </sheetPr>
  <dimension ref="A1:B15"/>
  <sheetViews>
    <sheetView showGridLines="0" zoomScale="61" zoomScaleNormal="61" workbookViewId="0">
      <selection activeCell="M24" sqref="M24"/>
    </sheetView>
  </sheetViews>
  <sheetFormatPr baseColWidth="10" defaultColWidth="11.7109375" defaultRowHeight="15.75" x14ac:dyDescent="0.25"/>
  <cols>
    <col min="1" max="1" width="24.85546875" style="105" customWidth="1"/>
    <col min="2" max="2" width="11.7109375" style="105"/>
    <col min="3" max="4" width="5.140625" style="105" customWidth="1"/>
    <col min="5" max="16384" width="11.7109375" style="105"/>
  </cols>
  <sheetData>
    <row r="1" spans="1:2" x14ac:dyDescent="0.25">
      <c r="A1" s="105" t="s">
        <v>1064</v>
      </c>
    </row>
    <row r="2" spans="1:2" x14ac:dyDescent="0.25">
      <c r="A2" s="105" t="s">
        <v>1065</v>
      </c>
      <c r="B2" s="106">
        <v>0.3</v>
      </c>
    </row>
    <row r="7" spans="1:2" x14ac:dyDescent="0.25">
      <c r="A7" s="105" t="s">
        <v>1066</v>
      </c>
    </row>
    <row r="8" spans="1:2" x14ac:dyDescent="0.25">
      <c r="A8" s="107" t="s">
        <v>1067</v>
      </c>
      <c r="B8" s="107"/>
    </row>
    <row r="9" spans="1:2" x14ac:dyDescent="0.25">
      <c r="A9" s="108" t="s">
        <v>1068</v>
      </c>
      <c r="B9" s="109">
        <f>1-B10</f>
        <v>0.7</v>
      </c>
    </row>
    <row r="10" spans="1:2" x14ac:dyDescent="0.25">
      <c r="A10" s="108" t="s">
        <v>1069</v>
      </c>
      <c r="B10" s="109">
        <f>B2</f>
        <v>0.3</v>
      </c>
    </row>
    <row r="12" spans="1:2" x14ac:dyDescent="0.25">
      <c r="A12" s="107" t="s">
        <v>1070</v>
      </c>
      <c r="B12" s="107"/>
    </row>
    <row r="13" spans="1:2" x14ac:dyDescent="0.25">
      <c r="A13" s="110" t="s">
        <v>1060</v>
      </c>
      <c r="B13" s="110" t="s">
        <v>1061</v>
      </c>
    </row>
    <row r="14" spans="1:2" x14ac:dyDescent="0.25">
      <c r="A14" s="108">
        <v>0</v>
      </c>
      <c r="B14" s="108">
        <v>1</v>
      </c>
    </row>
    <row r="15" spans="1:2" x14ac:dyDescent="0.25">
      <c r="A15" s="108">
        <f>-SIN(B10*2*PI())</f>
        <v>-0.95105651629515364</v>
      </c>
      <c r="B15" s="108">
        <f>COS(B10*2*PI())</f>
        <v>-0.30901699437494734</v>
      </c>
    </row>
  </sheetData>
  <dataValidations count="1">
    <dataValidation type="decimal" allowBlank="1" showInputMessage="1" showErrorMessage="1" sqref="B2" xr:uid="{00000000-0002-0000-1000-000000000000}">
      <formula1>0</formula1>
      <formula2>1</formula2>
    </dataValidation>
  </dataValidations>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42">
    <tabColor rgb="FF00B0F0"/>
  </sheetPr>
  <dimension ref="A1:B15"/>
  <sheetViews>
    <sheetView showGridLines="0" zoomScale="110" zoomScaleNormal="110" workbookViewId="0">
      <selection activeCell="L7" sqref="L7"/>
    </sheetView>
  </sheetViews>
  <sheetFormatPr baseColWidth="10" defaultColWidth="11.7109375" defaultRowHeight="15.75" x14ac:dyDescent="0.25"/>
  <cols>
    <col min="1" max="1" width="24.85546875" style="105" customWidth="1"/>
    <col min="2" max="2" width="11.7109375" style="105"/>
    <col min="3" max="4" width="5.140625" style="105" customWidth="1"/>
    <col min="5" max="16384" width="11.7109375" style="105"/>
  </cols>
  <sheetData>
    <row r="1" spans="1:2" x14ac:dyDescent="0.25">
      <c r="A1" s="105" t="s">
        <v>1064</v>
      </c>
    </row>
    <row r="2" spans="1:2" x14ac:dyDescent="0.25">
      <c r="A2" s="105" t="s">
        <v>1065</v>
      </c>
      <c r="B2" s="106">
        <v>0.44</v>
      </c>
    </row>
    <row r="7" spans="1:2" x14ac:dyDescent="0.25">
      <c r="A7" s="105" t="s">
        <v>1066</v>
      </c>
    </row>
    <row r="8" spans="1:2" x14ac:dyDescent="0.25">
      <c r="A8" s="107" t="s">
        <v>1067</v>
      </c>
      <c r="B8" s="107"/>
    </row>
    <row r="9" spans="1:2" x14ac:dyDescent="0.25">
      <c r="A9" s="108" t="s">
        <v>1068</v>
      </c>
      <c r="B9" s="109">
        <f>1-B10</f>
        <v>0.56000000000000005</v>
      </c>
    </row>
    <row r="10" spans="1:2" x14ac:dyDescent="0.25">
      <c r="A10" s="108" t="s">
        <v>1069</v>
      </c>
      <c r="B10" s="109">
        <f>B2</f>
        <v>0.44</v>
      </c>
    </row>
    <row r="12" spans="1:2" x14ac:dyDescent="0.25">
      <c r="A12" s="107" t="s">
        <v>1070</v>
      </c>
      <c r="B12" s="107"/>
    </row>
    <row r="13" spans="1:2" x14ac:dyDescent="0.25">
      <c r="A13" s="110" t="s">
        <v>1060</v>
      </c>
      <c r="B13" s="110" t="s">
        <v>1061</v>
      </c>
    </row>
    <row r="14" spans="1:2" x14ac:dyDescent="0.25">
      <c r="A14" s="108">
        <v>0</v>
      </c>
      <c r="B14" s="108">
        <v>1</v>
      </c>
    </row>
    <row r="15" spans="1:2" x14ac:dyDescent="0.25">
      <c r="A15" s="108">
        <f>-SIN(B10*2*PI())</f>
        <v>-0.36812455268467814</v>
      </c>
      <c r="B15" s="108">
        <f>COS(B10*2*PI())</f>
        <v>-0.92977648588825135</v>
      </c>
    </row>
  </sheetData>
  <dataValidations count="1">
    <dataValidation type="decimal" allowBlank="1" showInputMessage="1" showErrorMessage="1" sqref="B2" xr:uid="{00000000-0002-0000-1100-000000000000}">
      <formula1>0</formula1>
      <formula2>1</formula2>
    </dataValidation>
  </dataValidations>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43">
    <tabColor rgb="FF00B0F0"/>
  </sheetPr>
  <dimension ref="A1:B15"/>
  <sheetViews>
    <sheetView showGridLines="0" zoomScale="110" zoomScaleNormal="110" workbookViewId="0">
      <selection activeCell="H47" sqref="H47"/>
    </sheetView>
  </sheetViews>
  <sheetFormatPr baseColWidth="10" defaultColWidth="11.7109375" defaultRowHeight="15.75" x14ac:dyDescent="0.25"/>
  <cols>
    <col min="1" max="1" width="24.85546875" style="105" customWidth="1"/>
    <col min="2" max="2" width="11.7109375" style="105"/>
    <col min="3" max="4" width="5.140625" style="105" customWidth="1"/>
    <col min="5" max="16384" width="11.7109375" style="105"/>
  </cols>
  <sheetData>
    <row r="1" spans="1:2" x14ac:dyDescent="0.25">
      <c r="A1" s="105" t="s">
        <v>1064</v>
      </c>
    </row>
    <row r="2" spans="1:2" x14ac:dyDescent="0.25">
      <c r="A2" s="105" t="s">
        <v>1065</v>
      </c>
      <c r="B2" s="106">
        <v>0.25</v>
      </c>
    </row>
    <row r="7" spans="1:2" x14ac:dyDescent="0.25">
      <c r="A7" s="105" t="s">
        <v>1066</v>
      </c>
    </row>
    <row r="8" spans="1:2" x14ac:dyDescent="0.25">
      <c r="A8" s="107" t="s">
        <v>1067</v>
      </c>
      <c r="B8" s="107"/>
    </row>
    <row r="9" spans="1:2" x14ac:dyDescent="0.25">
      <c r="A9" s="108" t="s">
        <v>1068</v>
      </c>
      <c r="B9" s="109">
        <f>1-B10</f>
        <v>0.75</v>
      </c>
    </row>
    <row r="10" spans="1:2" x14ac:dyDescent="0.25">
      <c r="A10" s="108" t="s">
        <v>1069</v>
      </c>
      <c r="B10" s="109">
        <f>B2</f>
        <v>0.25</v>
      </c>
    </row>
    <row r="12" spans="1:2" x14ac:dyDescent="0.25">
      <c r="A12" s="107" t="s">
        <v>1070</v>
      </c>
      <c r="B12" s="107"/>
    </row>
    <row r="13" spans="1:2" x14ac:dyDescent="0.25">
      <c r="A13" s="110" t="s">
        <v>1060</v>
      </c>
      <c r="B13" s="110" t="s">
        <v>1061</v>
      </c>
    </row>
    <row r="14" spans="1:2" x14ac:dyDescent="0.25">
      <c r="A14" s="108">
        <v>0</v>
      </c>
      <c r="B14" s="108">
        <v>1</v>
      </c>
    </row>
    <row r="15" spans="1:2" x14ac:dyDescent="0.25">
      <c r="A15" s="108">
        <f>-SIN(B10*2*PI())</f>
        <v>-1</v>
      </c>
      <c r="B15" s="108">
        <f>COS(B10*2*PI())</f>
        <v>6.1257422745431001E-17</v>
      </c>
    </row>
  </sheetData>
  <dataValidations count="1">
    <dataValidation type="decimal" allowBlank="1" showInputMessage="1" showErrorMessage="1" sqref="B2" xr:uid="{00000000-0002-0000-1200-000000000000}">
      <formula1>0</formula1>
      <formula2>1</formula2>
    </dataValidation>
  </dataValidations>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44">
    <tabColor rgb="FF00B0F0"/>
  </sheetPr>
  <dimension ref="A1:B15"/>
  <sheetViews>
    <sheetView showGridLines="0" zoomScale="110" zoomScaleNormal="110" workbookViewId="0">
      <selection activeCell="K8" sqref="K8"/>
    </sheetView>
  </sheetViews>
  <sheetFormatPr baseColWidth="10" defaultColWidth="11.7109375" defaultRowHeight="15.75" x14ac:dyDescent="0.25"/>
  <cols>
    <col min="1" max="1" width="24.85546875" style="105" customWidth="1"/>
    <col min="2" max="2" width="11.7109375" style="105"/>
    <col min="3" max="4" width="5.140625" style="105" customWidth="1"/>
    <col min="5" max="16384" width="11.7109375" style="105"/>
  </cols>
  <sheetData>
    <row r="1" spans="1:2" x14ac:dyDescent="0.25">
      <c r="A1" s="105" t="s">
        <v>1064</v>
      </c>
    </row>
    <row r="2" spans="1:2" x14ac:dyDescent="0.25">
      <c r="A2" s="105" t="s">
        <v>1065</v>
      </c>
      <c r="B2" s="106">
        <v>0.45</v>
      </c>
    </row>
    <row r="7" spans="1:2" x14ac:dyDescent="0.25">
      <c r="A7" s="105" t="s">
        <v>1066</v>
      </c>
    </row>
    <row r="8" spans="1:2" x14ac:dyDescent="0.25">
      <c r="A8" s="107" t="s">
        <v>1067</v>
      </c>
      <c r="B8" s="107"/>
    </row>
    <row r="9" spans="1:2" x14ac:dyDescent="0.25">
      <c r="A9" s="108" t="s">
        <v>1068</v>
      </c>
      <c r="B9" s="109">
        <f>1-B10</f>
        <v>0.55000000000000004</v>
      </c>
    </row>
    <row r="10" spans="1:2" x14ac:dyDescent="0.25">
      <c r="A10" s="108" t="s">
        <v>1069</v>
      </c>
      <c r="B10" s="109">
        <f>B2</f>
        <v>0.45</v>
      </c>
    </row>
    <row r="12" spans="1:2" x14ac:dyDescent="0.25">
      <c r="A12" s="107" t="s">
        <v>1070</v>
      </c>
      <c r="B12" s="107"/>
    </row>
    <row r="13" spans="1:2" x14ac:dyDescent="0.25">
      <c r="A13" s="110" t="s">
        <v>1060</v>
      </c>
      <c r="B13" s="110" t="s">
        <v>1061</v>
      </c>
    </row>
    <row r="14" spans="1:2" x14ac:dyDescent="0.25">
      <c r="A14" s="108">
        <v>0</v>
      </c>
      <c r="B14" s="108">
        <v>1</v>
      </c>
    </row>
    <row r="15" spans="1:2" x14ac:dyDescent="0.25">
      <c r="A15" s="108">
        <f>-SIN(B10*2*PI())</f>
        <v>-0.30901699437494751</v>
      </c>
      <c r="B15" s="108">
        <f>COS(B10*2*PI())</f>
        <v>-0.95105651629515353</v>
      </c>
    </row>
  </sheetData>
  <dataValidations count="1">
    <dataValidation type="decimal" allowBlank="1" showInputMessage="1" showErrorMessage="1" sqref="B2" xr:uid="{00000000-0002-0000-1300-000000000000}">
      <formula1>0</formula1>
      <formula2>1</formula2>
    </dataValidation>
  </dataValidations>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45">
    <tabColor rgb="FF00B0F0"/>
  </sheetPr>
  <dimension ref="A1:B15"/>
  <sheetViews>
    <sheetView showGridLines="0" zoomScale="110" zoomScaleNormal="110" workbookViewId="0">
      <selection activeCell="K11" sqref="K11"/>
    </sheetView>
  </sheetViews>
  <sheetFormatPr baseColWidth="10" defaultColWidth="11.7109375" defaultRowHeight="15.75" x14ac:dyDescent="0.25"/>
  <cols>
    <col min="1" max="1" width="24.85546875" style="105" customWidth="1"/>
    <col min="2" max="2" width="11.7109375" style="105"/>
    <col min="3" max="4" width="5.140625" style="105" customWidth="1"/>
    <col min="5" max="16384" width="11.7109375" style="105"/>
  </cols>
  <sheetData>
    <row r="1" spans="1:2" x14ac:dyDescent="0.25">
      <c r="A1" s="105" t="s">
        <v>1064</v>
      </c>
    </row>
    <row r="2" spans="1:2" x14ac:dyDescent="0.25">
      <c r="A2" s="105" t="s">
        <v>1065</v>
      </c>
      <c r="B2" s="106">
        <v>0.11</v>
      </c>
    </row>
    <row r="7" spans="1:2" x14ac:dyDescent="0.25">
      <c r="A7" s="105" t="s">
        <v>1066</v>
      </c>
    </row>
    <row r="8" spans="1:2" x14ac:dyDescent="0.25">
      <c r="A8" s="107" t="s">
        <v>1067</v>
      </c>
      <c r="B8" s="107"/>
    </row>
    <row r="9" spans="1:2" x14ac:dyDescent="0.25">
      <c r="A9" s="108" t="s">
        <v>1068</v>
      </c>
      <c r="B9" s="109">
        <f>1-B10</f>
        <v>0.89</v>
      </c>
    </row>
    <row r="10" spans="1:2" x14ac:dyDescent="0.25">
      <c r="A10" s="108" t="s">
        <v>1069</v>
      </c>
      <c r="B10" s="109">
        <f>B2</f>
        <v>0.11</v>
      </c>
    </row>
    <row r="12" spans="1:2" x14ac:dyDescent="0.25">
      <c r="A12" s="107" t="s">
        <v>1070</v>
      </c>
      <c r="B12" s="107"/>
    </row>
    <row r="13" spans="1:2" x14ac:dyDescent="0.25">
      <c r="A13" s="110" t="s">
        <v>1060</v>
      </c>
      <c r="B13" s="110" t="s">
        <v>1061</v>
      </c>
    </row>
    <row r="14" spans="1:2" x14ac:dyDescent="0.25">
      <c r="A14" s="108">
        <v>0</v>
      </c>
      <c r="B14" s="108">
        <v>1</v>
      </c>
    </row>
    <row r="15" spans="1:2" x14ac:dyDescent="0.25">
      <c r="A15" s="108">
        <f>-SIN(B10*2*PI())</f>
        <v>-0.63742398974868963</v>
      </c>
      <c r="B15" s="108">
        <f>COS(B10*2*PI())</f>
        <v>0.77051324277578925</v>
      </c>
    </row>
  </sheetData>
  <dataValidations count="1">
    <dataValidation type="decimal" allowBlank="1" showInputMessage="1" showErrorMessage="1" sqref="B2" xr:uid="{00000000-0002-0000-1400-000000000000}">
      <formula1>0</formula1>
      <formula2>1</formula2>
    </dataValidation>
  </dataValidations>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46">
    <tabColor rgb="FF00B0F0"/>
  </sheetPr>
  <dimension ref="A1:B15"/>
  <sheetViews>
    <sheetView showGridLines="0" zoomScale="110" zoomScaleNormal="110" workbookViewId="0">
      <selection activeCell="L5" sqref="L5"/>
    </sheetView>
  </sheetViews>
  <sheetFormatPr baseColWidth="10" defaultColWidth="11.7109375" defaultRowHeight="15.75" x14ac:dyDescent="0.25"/>
  <cols>
    <col min="1" max="1" width="24.85546875" style="105" customWidth="1"/>
    <col min="2" max="2" width="11.7109375" style="105"/>
    <col min="3" max="4" width="5.140625" style="105" customWidth="1"/>
    <col min="5" max="16384" width="11.7109375" style="105"/>
  </cols>
  <sheetData>
    <row r="1" spans="1:2" x14ac:dyDescent="0.25">
      <c r="A1" s="105" t="s">
        <v>1064</v>
      </c>
    </row>
    <row r="2" spans="1:2" x14ac:dyDescent="0.25">
      <c r="A2" s="105" t="s">
        <v>1065</v>
      </c>
      <c r="B2" s="106">
        <v>0.06</v>
      </c>
    </row>
    <row r="7" spans="1:2" x14ac:dyDescent="0.25">
      <c r="A7" s="105" t="s">
        <v>1066</v>
      </c>
    </row>
    <row r="8" spans="1:2" x14ac:dyDescent="0.25">
      <c r="A8" s="107" t="s">
        <v>1067</v>
      </c>
      <c r="B8" s="107"/>
    </row>
    <row r="9" spans="1:2" x14ac:dyDescent="0.25">
      <c r="A9" s="108" t="s">
        <v>1068</v>
      </c>
      <c r="B9" s="109">
        <f>1-B10</f>
        <v>0.94</v>
      </c>
    </row>
    <row r="10" spans="1:2" x14ac:dyDescent="0.25">
      <c r="A10" s="108" t="s">
        <v>1069</v>
      </c>
      <c r="B10" s="109">
        <f>B2</f>
        <v>0.06</v>
      </c>
    </row>
    <row r="12" spans="1:2" x14ac:dyDescent="0.25">
      <c r="A12" s="107" t="s">
        <v>1070</v>
      </c>
      <c r="B12" s="107"/>
    </row>
    <row r="13" spans="1:2" x14ac:dyDescent="0.25">
      <c r="A13" s="110" t="s">
        <v>1060</v>
      </c>
      <c r="B13" s="110" t="s">
        <v>1061</v>
      </c>
    </row>
    <row r="14" spans="1:2" x14ac:dyDescent="0.25">
      <c r="A14" s="108">
        <v>0</v>
      </c>
      <c r="B14" s="108">
        <v>1</v>
      </c>
    </row>
    <row r="15" spans="1:2" x14ac:dyDescent="0.25">
      <c r="A15" s="108">
        <f>-SIN(B10*2*PI())</f>
        <v>-0.36812455268467792</v>
      </c>
      <c r="B15" s="108">
        <f>COS(B10*2*PI())</f>
        <v>0.92977648588825146</v>
      </c>
    </row>
  </sheetData>
  <dataValidations count="1">
    <dataValidation type="decimal" allowBlank="1" showInputMessage="1" showErrorMessage="1" sqref="B2" xr:uid="{00000000-0002-0000-1500-000000000000}">
      <formula1>0</formula1>
      <formula2>1</formula2>
    </dataValidation>
  </dataValidations>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47">
    <tabColor theme="9" tint="-0.249977111117893"/>
  </sheetPr>
  <dimension ref="A1:B15"/>
  <sheetViews>
    <sheetView showGridLines="0" zoomScale="110" zoomScaleNormal="110" workbookViewId="0">
      <selection activeCell="L11" sqref="L11"/>
    </sheetView>
  </sheetViews>
  <sheetFormatPr baseColWidth="10" defaultColWidth="11.7109375" defaultRowHeight="15.75" x14ac:dyDescent="0.25"/>
  <cols>
    <col min="1" max="1" width="24.85546875" style="105" customWidth="1"/>
    <col min="2" max="2" width="11.7109375" style="105"/>
    <col min="3" max="4" width="5.140625" style="105" customWidth="1"/>
    <col min="5" max="16384" width="11.7109375" style="105"/>
  </cols>
  <sheetData>
    <row r="1" spans="1:2" x14ac:dyDescent="0.25">
      <c r="A1" s="105" t="s">
        <v>1064</v>
      </c>
    </row>
    <row r="2" spans="1:2" x14ac:dyDescent="0.25">
      <c r="A2" s="105" t="s">
        <v>1065</v>
      </c>
      <c r="B2" s="106">
        <v>0.25</v>
      </c>
    </row>
    <row r="7" spans="1:2" x14ac:dyDescent="0.25">
      <c r="A7" s="105" t="s">
        <v>1066</v>
      </c>
    </row>
    <row r="8" spans="1:2" x14ac:dyDescent="0.25">
      <c r="A8" s="107" t="s">
        <v>1067</v>
      </c>
      <c r="B8" s="107"/>
    </row>
    <row r="9" spans="1:2" x14ac:dyDescent="0.25">
      <c r="A9" s="108" t="s">
        <v>1068</v>
      </c>
      <c r="B9" s="109">
        <f>1-B10</f>
        <v>0.75</v>
      </c>
    </row>
    <row r="10" spans="1:2" x14ac:dyDescent="0.25">
      <c r="A10" s="108" t="s">
        <v>1069</v>
      </c>
      <c r="B10" s="109">
        <f>B2</f>
        <v>0.25</v>
      </c>
    </row>
    <row r="12" spans="1:2" x14ac:dyDescent="0.25">
      <c r="A12" s="107" t="s">
        <v>1070</v>
      </c>
      <c r="B12" s="107"/>
    </row>
    <row r="13" spans="1:2" x14ac:dyDescent="0.25">
      <c r="A13" s="110" t="s">
        <v>1060</v>
      </c>
      <c r="B13" s="110" t="s">
        <v>1061</v>
      </c>
    </row>
    <row r="14" spans="1:2" x14ac:dyDescent="0.25">
      <c r="A14" s="108">
        <v>0</v>
      </c>
      <c r="B14" s="108">
        <v>1</v>
      </c>
    </row>
    <row r="15" spans="1:2" x14ac:dyDescent="0.25">
      <c r="A15" s="108">
        <f>-SIN(B10*2*PI())</f>
        <v>-1</v>
      </c>
      <c r="B15" s="108">
        <f>COS(B10*2*PI())</f>
        <v>6.1257422745431001E-17</v>
      </c>
    </row>
  </sheetData>
  <dataValidations count="1">
    <dataValidation type="decimal" allowBlank="1" showInputMessage="1" showErrorMessage="1" sqref="B2" xr:uid="{00000000-0002-0000-1600-000000000000}">
      <formula1>0</formula1>
      <formula2>1</formula2>
    </dataValidation>
  </dataValidations>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48">
    <tabColor theme="9" tint="-0.249977111117893"/>
  </sheetPr>
  <dimension ref="A1:B15"/>
  <sheetViews>
    <sheetView showGridLines="0" zoomScale="110" zoomScaleNormal="110" workbookViewId="0">
      <selection activeCell="L12" sqref="L12"/>
    </sheetView>
  </sheetViews>
  <sheetFormatPr baseColWidth="10" defaultColWidth="11.7109375" defaultRowHeight="15.75" x14ac:dyDescent="0.25"/>
  <cols>
    <col min="1" max="1" width="24.85546875" style="105" customWidth="1"/>
    <col min="2" max="2" width="11.7109375" style="105"/>
    <col min="3" max="4" width="5.140625" style="105" customWidth="1"/>
    <col min="5" max="16384" width="11.7109375" style="105"/>
  </cols>
  <sheetData>
    <row r="1" spans="1:2" x14ac:dyDescent="0.25">
      <c r="A1" s="105" t="s">
        <v>1064</v>
      </c>
    </row>
    <row r="2" spans="1:2" x14ac:dyDescent="0.25">
      <c r="A2" s="105" t="s">
        <v>1065</v>
      </c>
      <c r="B2" s="106">
        <v>0.28000000000000003</v>
      </c>
    </row>
    <row r="7" spans="1:2" x14ac:dyDescent="0.25">
      <c r="A7" s="105" t="s">
        <v>1066</v>
      </c>
    </row>
    <row r="8" spans="1:2" x14ac:dyDescent="0.25">
      <c r="A8" s="107" t="s">
        <v>1067</v>
      </c>
      <c r="B8" s="107"/>
    </row>
    <row r="9" spans="1:2" x14ac:dyDescent="0.25">
      <c r="A9" s="108" t="s">
        <v>1068</v>
      </c>
      <c r="B9" s="109">
        <f>1-B10</f>
        <v>0.72</v>
      </c>
    </row>
    <row r="10" spans="1:2" x14ac:dyDescent="0.25">
      <c r="A10" s="108" t="s">
        <v>1069</v>
      </c>
      <c r="B10" s="109">
        <f>B2</f>
        <v>0.28000000000000003</v>
      </c>
    </row>
    <row r="12" spans="1:2" x14ac:dyDescent="0.25">
      <c r="A12" s="107" t="s">
        <v>1070</v>
      </c>
      <c r="B12" s="107"/>
    </row>
    <row r="13" spans="1:2" x14ac:dyDescent="0.25">
      <c r="A13" s="110" t="s">
        <v>1060</v>
      </c>
      <c r="B13" s="110" t="s">
        <v>1061</v>
      </c>
    </row>
    <row r="14" spans="1:2" x14ac:dyDescent="0.25">
      <c r="A14" s="108">
        <v>0</v>
      </c>
      <c r="B14" s="108">
        <v>1</v>
      </c>
    </row>
    <row r="15" spans="1:2" x14ac:dyDescent="0.25">
      <c r="A15" s="108">
        <f>-SIN(B10*2*PI())</f>
        <v>-0.98228725072868861</v>
      </c>
      <c r="B15" s="108">
        <f>COS(B10*2*PI())</f>
        <v>-0.18738131458572482</v>
      </c>
    </row>
  </sheetData>
  <dataValidations count="1">
    <dataValidation type="decimal" allowBlank="1" showInputMessage="1" showErrorMessage="1" sqref="B2" xr:uid="{00000000-0002-0000-1700-000000000000}">
      <formula1>0</formula1>
      <formula2>1</formula2>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2C76A-C820-4863-94CF-DE264AB4E3E3}">
  <dimension ref="B2:G131"/>
  <sheetViews>
    <sheetView zoomScale="80" zoomScaleNormal="80" workbookViewId="0">
      <selection activeCell="C14" sqref="C14"/>
    </sheetView>
  </sheetViews>
  <sheetFormatPr baseColWidth="10" defaultRowHeight="15" x14ac:dyDescent="0.25"/>
  <cols>
    <col min="1" max="1" width="5" customWidth="1"/>
    <col min="2" max="2" width="20" customWidth="1"/>
    <col min="3" max="3" width="78" customWidth="1"/>
    <col min="4" max="4" width="20.140625" customWidth="1"/>
    <col min="5" max="5" width="30.5703125" style="225" customWidth="1"/>
    <col min="6" max="6" width="28.85546875" style="225" customWidth="1"/>
    <col min="7" max="7" width="27.42578125" customWidth="1"/>
  </cols>
  <sheetData>
    <row r="2" spans="2:7" x14ac:dyDescent="0.25">
      <c r="B2" s="341" t="s">
        <v>20</v>
      </c>
      <c r="C2" s="342" t="s">
        <v>1264</v>
      </c>
      <c r="D2" s="343"/>
      <c r="E2" s="342" t="s">
        <v>809</v>
      </c>
      <c r="F2" s="344"/>
      <c r="G2" s="343"/>
    </row>
    <row r="3" spans="2:7" ht="45" x14ac:dyDescent="0.25">
      <c r="B3" s="341"/>
      <c r="C3" s="80" t="s">
        <v>810</v>
      </c>
      <c r="D3" s="80" t="s">
        <v>1191</v>
      </c>
      <c r="E3" s="80" t="s">
        <v>811</v>
      </c>
      <c r="F3" s="80" t="s">
        <v>1265</v>
      </c>
      <c r="G3" s="80" t="s">
        <v>812</v>
      </c>
    </row>
    <row r="4" spans="2:7" ht="45" x14ac:dyDescent="0.25">
      <c r="B4" s="226" t="s">
        <v>50</v>
      </c>
      <c r="C4" s="227" t="s">
        <v>58</v>
      </c>
      <c r="D4" s="228">
        <v>2</v>
      </c>
      <c r="E4" s="229">
        <v>0</v>
      </c>
      <c r="F4" s="229">
        <v>84153013</v>
      </c>
      <c r="G4" s="229">
        <f>E4+F4</f>
        <v>84153013</v>
      </c>
    </row>
    <row r="5" spans="2:7" ht="30" x14ac:dyDescent="0.25">
      <c r="B5" s="345" t="s">
        <v>69</v>
      </c>
      <c r="C5" s="227" t="s">
        <v>89</v>
      </c>
      <c r="D5" s="228">
        <v>5</v>
      </c>
      <c r="E5" s="346">
        <v>57680000</v>
      </c>
      <c r="F5" s="346">
        <v>0</v>
      </c>
      <c r="G5" s="346">
        <f>E5+F5</f>
        <v>57680000</v>
      </c>
    </row>
    <row r="6" spans="2:7" x14ac:dyDescent="0.25">
      <c r="B6" s="345"/>
      <c r="C6" s="227" t="s">
        <v>77</v>
      </c>
      <c r="D6" s="228">
        <v>1</v>
      </c>
      <c r="E6" s="347"/>
      <c r="F6" s="347"/>
      <c r="G6" s="347"/>
    </row>
    <row r="7" spans="2:7" x14ac:dyDescent="0.25">
      <c r="B7" s="345"/>
      <c r="C7" s="227" t="s">
        <v>1132</v>
      </c>
      <c r="D7" s="228">
        <v>1</v>
      </c>
      <c r="E7" s="347"/>
      <c r="F7" s="347"/>
      <c r="G7" s="347"/>
    </row>
    <row r="8" spans="2:7" ht="30" x14ac:dyDescent="0.25">
      <c r="B8" s="345"/>
      <c r="C8" s="227" t="s">
        <v>84</v>
      </c>
      <c r="D8" s="228">
        <v>2</v>
      </c>
      <c r="E8" s="347"/>
      <c r="F8" s="347"/>
      <c r="G8" s="347"/>
    </row>
    <row r="9" spans="2:7" x14ac:dyDescent="0.25">
      <c r="B9" s="345"/>
      <c r="C9" s="227" t="s">
        <v>97</v>
      </c>
      <c r="D9" s="228">
        <v>1</v>
      </c>
      <c r="E9" s="347"/>
      <c r="F9" s="347"/>
      <c r="G9" s="347"/>
    </row>
    <row r="10" spans="2:7" x14ac:dyDescent="0.25">
      <c r="B10" s="345"/>
      <c r="C10" s="227" t="s">
        <v>1131</v>
      </c>
      <c r="D10" s="228">
        <v>2</v>
      </c>
      <c r="E10" s="348"/>
      <c r="F10" s="348"/>
      <c r="G10" s="348"/>
    </row>
    <row r="11" spans="2:7" x14ac:dyDescent="0.25">
      <c r="B11" s="338" t="s">
        <v>103</v>
      </c>
      <c r="C11" s="227" t="s">
        <v>141</v>
      </c>
      <c r="D11" s="228">
        <v>1</v>
      </c>
      <c r="E11" s="346">
        <v>340234894</v>
      </c>
      <c r="F11" s="346">
        <v>0</v>
      </c>
      <c r="G11" s="346">
        <f t="shared" ref="G11:G73" si="0">E11+F11</f>
        <v>340234894</v>
      </c>
    </row>
    <row r="12" spans="2:7" ht="30" x14ac:dyDescent="0.25">
      <c r="B12" s="339"/>
      <c r="C12" s="227" t="s">
        <v>117</v>
      </c>
      <c r="D12" s="228">
        <v>65</v>
      </c>
      <c r="E12" s="347"/>
      <c r="F12" s="347"/>
      <c r="G12" s="347"/>
    </row>
    <row r="13" spans="2:7" ht="30" x14ac:dyDescent="0.25">
      <c r="B13" s="339"/>
      <c r="C13" s="227" t="s">
        <v>127</v>
      </c>
      <c r="D13" s="228">
        <v>2</v>
      </c>
      <c r="E13" s="347"/>
      <c r="F13" s="347"/>
      <c r="G13" s="347"/>
    </row>
    <row r="14" spans="2:7" ht="30" x14ac:dyDescent="0.25">
      <c r="B14" s="339"/>
      <c r="C14" s="227" t="s">
        <v>122</v>
      </c>
      <c r="D14" s="228">
        <v>1</v>
      </c>
      <c r="E14" s="347"/>
      <c r="F14" s="347"/>
      <c r="G14" s="347"/>
    </row>
    <row r="15" spans="2:7" ht="45" x14ac:dyDescent="0.25">
      <c r="B15" s="339"/>
      <c r="C15" s="227" t="s">
        <v>132</v>
      </c>
      <c r="D15" s="228">
        <v>60</v>
      </c>
      <c r="E15" s="347"/>
      <c r="F15" s="347"/>
      <c r="G15" s="347"/>
    </row>
    <row r="16" spans="2:7" ht="30" x14ac:dyDescent="0.25">
      <c r="B16" s="339"/>
      <c r="C16" s="227" t="s">
        <v>105</v>
      </c>
      <c r="D16" s="228">
        <v>14</v>
      </c>
      <c r="E16" s="347"/>
      <c r="F16" s="347"/>
      <c r="G16" s="347"/>
    </row>
    <row r="17" spans="2:7" ht="30" x14ac:dyDescent="0.25">
      <c r="B17" s="339"/>
      <c r="C17" s="227" t="s">
        <v>111</v>
      </c>
      <c r="D17" s="228">
        <v>12</v>
      </c>
      <c r="E17" s="347"/>
      <c r="F17" s="347"/>
      <c r="G17" s="347"/>
    </row>
    <row r="18" spans="2:7" ht="30" x14ac:dyDescent="0.25">
      <c r="B18" s="339"/>
      <c r="C18" s="227" t="s">
        <v>136</v>
      </c>
      <c r="D18" s="228">
        <v>4</v>
      </c>
      <c r="E18" s="348"/>
      <c r="F18" s="348"/>
      <c r="G18" s="348"/>
    </row>
    <row r="19" spans="2:7" ht="30" x14ac:dyDescent="0.25">
      <c r="B19" s="338" t="s">
        <v>162</v>
      </c>
      <c r="C19" s="227" t="s">
        <v>164</v>
      </c>
      <c r="D19" s="228">
        <v>1</v>
      </c>
      <c r="E19" s="346">
        <v>0</v>
      </c>
      <c r="F19" s="346">
        <v>0</v>
      </c>
      <c r="G19" s="346">
        <f t="shared" si="0"/>
        <v>0</v>
      </c>
    </row>
    <row r="20" spans="2:7" x14ac:dyDescent="0.25">
      <c r="B20" s="339"/>
      <c r="C20" s="227" t="s">
        <v>170</v>
      </c>
      <c r="D20" s="228">
        <v>4</v>
      </c>
      <c r="E20" s="347"/>
      <c r="F20" s="347"/>
      <c r="G20" s="347"/>
    </row>
    <row r="21" spans="2:7" x14ac:dyDescent="0.25">
      <c r="B21" s="340"/>
      <c r="C21" s="227" t="s">
        <v>175</v>
      </c>
      <c r="D21" s="228">
        <v>4</v>
      </c>
      <c r="E21" s="348"/>
      <c r="F21" s="348"/>
      <c r="G21" s="348"/>
    </row>
    <row r="22" spans="2:7" ht="30" x14ac:dyDescent="0.25">
      <c r="B22" s="338" t="s">
        <v>178</v>
      </c>
      <c r="C22" s="227" t="s">
        <v>196</v>
      </c>
      <c r="D22" s="228">
        <v>2</v>
      </c>
      <c r="E22" s="346">
        <v>132829532</v>
      </c>
      <c r="F22" s="346">
        <v>0</v>
      </c>
      <c r="G22" s="346">
        <f t="shared" si="0"/>
        <v>132829532</v>
      </c>
    </row>
    <row r="23" spans="2:7" x14ac:dyDescent="0.25">
      <c r="B23" s="339"/>
      <c r="C23" s="227" t="s">
        <v>186</v>
      </c>
      <c r="D23" s="228">
        <v>2</v>
      </c>
      <c r="E23" s="347"/>
      <c r="F23" s="347"/>
      <c r="G23" s="347"/>
    </row>
    <row r="24" spans="2:7" x14ac:dyDescent="0.25">
      <c r="B24" s="339"/>
      <c r="C24" s="227" t="s">
        <v>180</v>
      </c>
      <c r="D24" s="228">
        <v>8</v>
      </c>
      <c r="E24" s="347"/>
      <c r="F24" s="347"/>
      <c r="G24" s="347"/>
    </row>
    <row r="25" spans="2:7" x14ac:dyDescent="0.25">
      <c r="B25" s="340"/>
      <c r="C25" s="227" t="s">
        <v>191</v>
      </c>
      <c r="D25" s="228">
        <v>4</v>
      </c>
      <c r="E25" s="348"/>
      <c r="F25" s="348"/>
      <c r="G25" s="348"/>
    </row>
    <row r="26" spans="2:7" ht="30" x14ac:dyDescent="0.25">
      <c r="B26" s="338" t="s">
        <v>201</v>
      </c>
      <c r="C26" s="227" t="s">
        <v>215</v>
      </c>
      <c r="D26" s="228">
        <v>4</v>
      </c>
      <c r="E26" s="346">
        <v>0</v>
      </c>
      <c r="F26" s="346">
        <v>112280081.2</v>
      </c>
      <c r="G26" s="346">
        <f t="shared" si="0"/>
        <v>112280081.2</v>
      </c>
    </row>
    <row r="27" spans="2:7" ht="165" x14ac:dyDescent="0.25">
      <c r="B27" s="339"/>
      <c r="C27" s="227" t="s">
        <v>204</v>
      </c>
      <c r="D27" s="228">
        <v>103</v>
      </c>
      <c r="E27" s="347"/>
      <c r="F27" s="347"/>
      <c r="G27" s="347"/>
    </row>
    <row r="28" spans="2:7" ht="30" x14ac:dyDescent="0.25">
      <c r="B28" s="340"/>
      <c r="C28" s="227" t="s">
        <v>211</v>
      </c>
      <c r="D28" s="228">
        <v>4</v>
      </c>
      <c r="E28" s="348"/>
      <c r="F28" s="348"/>
      <c r="G28" s="348"/>
    </row>
    <row r="29" spans="2:7" ht="30" x14ac:dyDescent="0.25">
      <c r="B29" s="338" t="s">
        <v>220</v>
      </c>
      <c r="C29" s="227" t="s">
        <v>257</v>
      </c>
      <c r="D29" s="228">
        <v>1</v>
      </c>
      <c r="E29" s="346">
        <v>2012061377</v>
      </c>
      <c r="F29" s="346">
        <v>0</v>
      </c>
      <c r="G29" s="346">
        <f t="shared" si="0"/>
        <v>2012061377</v>
      </c>
    </row>
    <row r="30" spans="2:7" ht="30" x14ac:dyDescent="0.25">
      <c r="B30" s="339"/>
      <c r="C30" s="227" t="s">
        <v>250</v>
      </c>
      <c r="D30" s="228">
        <v>490</v>
      </c>
      <c r="E30" s="347"/>
      <c r="F30" s="347"/>
      <c r="G30" s="347"/>
    </row>
    <row r="31" spans="2:7" ht="60" x14ac:dyDescent="0.25">
      <c r="B31" s="339"/>
      <c r="C31" s="227" t="s">
        <v>605</v>
      </c>
      <c r="D31" s="228">
        <v>1</v>
      </c>
      <c r="E31" s="347"/>
      <c r="F31" s="347"/>
      <c r="G31" s="347"/>
    </row>
    <row r="32" spans="2:7" ht="30" x14ac:dyDescent="0.25">
      <c r="B32" s="339"/>
      <c r="C32" s="227" t="s">
        <v>223</v>
      </c>
      <c r="D32" s="228">
        <v>1</v>
      </c>
      <c r="E32" s="347"/>
      <c r="F32" s="347"/>
      <c r="G32" s="347"/>
    </row>
    <row r="33" spans="2:7" x14ac:dyDescent="0.25">
      <c r="B33" s="339"/>
      <c r="C33" s="227" t="s">
        <v>238</v>
      </c>
      <c r="D33" s="228">
        <v>2</v>
      </c>
      <c r="E33" s="347"/>
      <c r="F33" s="347"/>
      <c r="G33" s="347"/>
    </row>
    <row r="34" spans="2:7" x14ac:dyDescent="0.25">
      <c r="B34" s="339"/>
      <c r="C34" s="227" t="s">
        <v>243</v>
      </c>
      <c r="D34" s="228">
        <v>2</v>
      </c>
      <c r="E34" s="347"/>
      <c r="F34" s="347"/>
      <c r="G34" s="347"/>
    </row>
    <row r="35" spans="2:7" ht="30" x14ac:dyDescent="0.25">
      <c r="B35" s="339"/>
      <c r="C35" s="227" t="s">
        <v>246</v>
      </c>
      <c r="D35" s="228">
        <v>1</v>
      </c>
      <c r="E35" s="347"/>
      <c r="F35" s="347"/>
      <c r="G35" s="347"/>
    </row>
    <row r="36" spans="2:7" ht="45" x14ac:dyDescent="0.25">
      <c r="B36" s="339"/>
      <c r="C36" s="227" t="s">
        <v>228</v>
      </c>
      <c r="D36" s="228">
        <v>1</v>
      </c>
      <c r="E36" s="347"/>
      <c r="F36" s="347"/>
      <c r="G36" s="347"/>
    </row>
    <row r="37" spans="2:7" ht="30" x14ac:dyDescent="0.25">
      <c r="B37" s="339"/>
      <c r="C37" s="227" t="s">
        <v>227</v>
      </c>
      <c r="D37" s="228">
        <v>1</v>
      </c>
      <c r="E37" s="347"/>
      <c r="F37" s="347"/>
      <c r="G37" s="347"/>
    </row>
    <row r="38" spans="2:7" ht="30" x14ac:dyDescent="0.25">
      <c r="B38" s="339"/>
      <c r="C38" s="227" t="s">
        <v>230</v>
      </c>
      <c r="D38" s="228">
        <v>1</v>
      </c>
      <c r="E38" s="347"/>
      <c r="F38" s="347"/>
      <c r="G38" s="347"/>
    </row>
    <row r="39" spans="2:7" ht="30" x14ac:dyDescent="0.25">
      <c r="B39" s="339"/>
      <c r="C39" s="227" t="s">
        <v>233</v>
      </c>
      <c r="D39" s="228">
        <v>200</v>
      </c>
      <c r="E39" s="347"/>
      <c r="F39" s="347"/>
      <c r="G39" s="347"/>
    </row>
    <row r="40" spans="2:7" ht="30" x14ac:dyDescent="0.25">
      <c r="B40" s="340"/>
      <c r="C40" s="227" t="s">
        <v>229</v>
      </c>
      <c r="D40" s="228">
        <v>1</v>
      </c>
      <c r="E40" s="348"/>
      <c r="F40" s="348"/>
      <c r="G40" s="348"/>
    </row>
    <row r="41" spans="2:7" ht="45" x14ac:dyDescent="0.25">
      <c r="B41" s="338" t="s">
        <v>260</v>
      </c>
      <c r="C41" s="227" t="s">
        <v>306</v>
      </c>
      <c r="D41" s="228">
        <v>644</v>
      </c>
      <c r="E41" s="346">
        <v>230243776</v>
      </c>
      <c r="F41" s="346">
        <v>90000000</v>
      </c>
      <c r="G41" s="346">
        <f t="shared" si="0"/>
        <v>320243776</v>
      </c>
    </row>
    <row r="42" spans="2:7" x14ac:dyDescent="0.25">
      <c r="B42" s="339"/>
      <c r="C42" s="227" t="s">
        <v>312</v>
      </c>
      <c r="D42" s="228">
        <v>0.9</v>
      </c>
      <c r="E42" s="347"/>
      <c r="F42" s="347"/>
      <c r="G42" s="347"/>
    </row>
    <row r="43" spans="2:7" ht="30" x14ac:dyDescent="0.25">
      <c r="B43" s="339"/>
      <c r="C43" s="227" t="s">
        <v>276</v>
      </c>
      <c r="D43" s="228">
        <v>370</v>
      </c>
      <c r="E43" s="347"/>
      <c r="F43" s="347"/>
      <c r="G43" s="347"/>
    </row>
    <row r="44" spans="2:7" ht="45" x14ac:dyDescent="0.25">
      <c r="B44" s="339"/>
      <c r="C44" s="227" t="s">
        <v>293</v>
      </c>
      <c r="D44" s="228">
        <v>1</v>
      </c>
      <c r="E44" s="347"/>
      <c r="F44" s="347"/>
      <c r="G44" s="347"/>
    </row>
    <row r="45" spans="2:7" x14ac:dyDescent="0.25">
      <c r="B45" s="339"/>
      <c r="C45" s="227" t="s">
        <v>302</v>
      </c>
      <c r="D45" s="228">
        <v>2335</v>
      </c>
      <c r="E45" s="347"/>
      <c r="F45" s="347"/>
      <c r="G45" s="347"/>
    </row>
    <row r="46" spans="2:7" ht="75" x14ac:dyDescent="0.25">
      <c r="B46" s="339"/>
      <c r="C46" s="227" t="s">
        <v>298</v>
      </c>
      <c r="D46" s="228">
        <v>0</v>
      </c>
      <c r="E46" s="347"/>
      <c r="F46" s="347"/>
      <c r="G46" s="347"/>
    </row>
    <row r="47" spans="2:7" ht="30" x14ac:dyDescent="0.25">
      <c r="B47" s="339"/>
      <c r="C47" s="227" t="s">
        <v>285</v>
      </c>
      <c r="D47" s="228">
        <v>0</v>
      </c>
      <c r="E47" s="347"/>
      <c r="F47" s="347"/>
      <c r="G47" s="347"/>
    </row>
    <row r="48" spans="2:7" ht="60" x14ac:dyDescent="0.25">
      <c r="B48" s="339"/>
      <c r="C48" s="227" t="s">
        <v>289</v>
      </c>
      <c r="D48" s="228">
        <v>1296</v>
      </c>
      <c r="E48" s="347"/>
      <c r="F48" s="347"/>
      <c r="G48" s="347"/>
    </row>
    <row r="49" spans="2:7" x14ac:dyDescent="0.25">
      <c r="B49" s="339"/>
      <c r="C49" s="227" t="s">
        <v>1178</v>
      </c>
      <c r="D49" s="228">
        <v>1148</v>
      </c>
      <c r="E49" s="347"/>
      <c r="F49" s="347"/>
      <c r="G49" s="347"/>
    </row>
    <row r="50" spans="2:7" ht="30" x14ac:dyDescent="0.25">
      <c r="B50" s="339"/>
      <c r="C50" s="227" t="s">
        <v>280</v>
      </c>
      <c r="D50" s="228">
        <v>756</v>
      </c>
      <c r="E50" s="347"/>
      <c r="F50" s="347"/>
      <c r="G50" s="347"/>
    </row>
    <row r="51" spans="2:7" ht="75" x14ac:dyDescent="0.25">
      <c r="B51" s="339"/>
      <c r="C51" s="227" t="s">
        <v>614</v>
      </c>
      <c r="D51" s="228">
        <v>1370</v>
      </c>
      <c r="E51" s="347"/>
      <c r="F51" s="347"/>
      <c r="G51" s="347"/>
    </row>
    <row r="52" spans="2:7" x14ac:dyDescent="0.25">
      <c r="B52" s="339"/>
      <c r="C52" s="227" t="s">
        <v>262</v>
      </c>
      <c r="D52" s="228">
        <v>130</v>
      </c>
      <c r="E52" s="347"/>
      <c r="F52" s="347"/>
      <c r="G52" s="347"/>
    </row>
    <row r="53" spans="2:7" x14ac:dyDescent="0.25">
      <c r="B53" s="339"/>
      <c r="C53" s="227" t="s">
        <v>266</v>
      </c>
      <c r="D53" s="228">
        <v>13</v>
      </c>
      <c r="E53" s="347"/>
      <c r="F53" s="347"/>
      <c r="G53" s="347"/>
    </row>
    <row r="54" spans="2:7" x14ac:dyDescent="0.25">
      <c r="B54" s="339"/>
      <c r="C54" s="227" t="s">
        <v>273</v>
      </c>
      <c r="D54" s="228">
        <v>1</v>
      </c>
      <c r="E54" s="347"/>
      <c r="F54" s="347"/>
      <c r="G54" s="347"/>
    </row>
    <row r="55" spans="2:7" x14ac:dyDescent="0.25">
      <c r="B55" s="339"/>
      <c r="C55" s="227" t="s">
        <v>1177</v>
      </c>
      <c r="D55" s="228">
        <v>5</v>
      </c>
      <c r="E55" s="348"/>
      <c r="F55" s="348"/>
      <c r="G55" s="348"/>
    </row>
    <row r="56" spans="2:7" ht="30" x14ac:dyDescent="0.25">
      <c r="B56" s="338" t="s">
        <v>315</v>
      </c>
      <c r="C56" s="227" t="s">
        <v>328</v>
      </c>
      <c r="D56" s="228">
        <v>30</v>
      </c>
      <c r="E56" s="346">
        <v>367387641</v>
      </c>
      <c r="F56" s="346">
        <v>0</v>
      </c>
      <c r="G56" s="346">
        <f t="shared" si="0"/>
        <v>367387641</v>
      </c>
    </row>
    <row r="57" spans="2:7" ht="30" x14ac:dyDescent="0.25">
      <c r="B57" s="339"/>
      <c r="C57" s="227" t="s">
        <v>321</v>
      </c>
      <c r="D57" s="228">
        <v>4</v>
      </c>
      <c r="E57" s="347"/>
      <c r="F57" s="347"/>
      <c r="G57" s="347"/>
    </row>
    <row r="58" spans="2:7" x14ac:dyDescent="0.25">
      <c r="B58" s="339"/>
      <c r="C58" s="227" t="s">
        <v>318</v>
      </c>
      <c r="D58" s="228">
        <v>40</v>
      </c>
      <c r="E58" s="347"/>
      <c r="F58" s="347"/>
      <c r="G58" s="347"/>
    </row>
    <row r="59" spans="2:7" x14ac:dyDescent="0.25">
      <c r="B59" s="340"/>
      <c r="C59" s="227" t="s">
        <v>324</v>
      </c>
      <c r="D59" s="228">
        <v>500</v>
      </c>
      <c r="E59" s="348"/>
      <c r="F59" s="348"/>
      <c r="G59" s="348"/>
    </row>
    <row r="60" spans="2:7" ht="30" x14ac:dyDescent="0.25">
      <c r="B60" s="338" t="s">
        <v>87</v>
      </c>
      <c r="C60" s="227" t="s">
        <v>348</v>
      </c>
      <c r="D60" s="228">
        <v>1</v>
      </c>
      <c r="E60" s="346">
        <v>0</v>
      </c>
      <c r="F60" s="346">
        <v>28337783</v>
      </c>
      <c r="G60" s="346">
        <f t="shared" si="0"/>
        <v>28337783</v>
      </c>
    </row>
    <row r="61" spans="2:7" x14ac:dyDescent="0.25">
      <c r="B61" s="339"/>
      <c r="C61" s="227" t="s">
        <v>353</v>
      </c>
      <c r="D61" s="228">
        <v>1</v>
      </c>
      <c r="E61" s="347"/>
      <c r="F61" s="347"/>
      <c r="G61" s="347"/>
    </row>
    <row r="62" spans="2:7" x14ac:dyDescent="0.25">
      <c r="B62" s="339"/>
      <c r="C62" s="227" t="s">
        <v>349</v>
      </c>
      <c r="D62" s="228">
        <v>1</v>
      </c>
      <c r="E62" s="347"/>
      <c r="F62" s="347"/>
      <c r="G62" s="347"/>
    </row>
    <row r="63" spans="2:7" ht="30" x14ac:dyDescent="0.25">
      <c r="B63" s="339"/>
      <c r="C63" s="227" t="s">
        <v>342</v>
      </c>
      <c r="D63" s="228">
        <v>1</v>
      </c>
      <c r="E63" s="347"/>
      <c r="F63" s="347"/>
      <c r="G63" s="347"/>
    </row>
    <row r="64" spans="2:7" ht="30" x14ac:dyDescent="0.25">
      <c r="B64" s="339"/>
      <c r="C64" s="227" t="s">
        <v>345</v>
      </c>
      <c r="D64" s="228">
        <v>1</v>
      </c>
      <c r="E64" s="347"/>
      <c r="F64" s="347"/>
      <c r="G64" s="347"/>
    </row>
    <row r="65" spans="2:7" ht="30" x14ac:dyDescent="0.25">
      <c r="B65" s="339"/>
      <c r="C65" s="227" t="s">
        <v>339</v>
      </c>
      <c r="D65" s="228">
        <v>1</v>
      </c>
      <c r="E65" s="347"/>
      <c r="F65" s="347"/>
      <c r="G65" s="347"/>
    </row>
    <row r="66" spans="2:7" ht="30" x14ac:dyDescent="0.25">
      <c r="B66" s="340"/>
      <c r="C66" s="227" t="s">
        <v>333</v>
      </c>
      <c r="D66" s="228">
        <v>24</v>
      </c>
      <c r="E66" s="348"/>
      <c r="F66" s="348"/>
      <c r="G66" s="348"/>
    </row>
    <row r="67" spans="2:7" ht="135" x14ac:dyDescent="0.25">
      <c r="B67" s="338" t="s">
        <v>357</v>
      </c>
      <c r="C67" s="227" t="s">
        <v>1262</v>
      </c>
      <c r="D67" s="228">
        <v>5</v>
      </c>
      <c r="E67" s="346">
        <v>96151010</v>
      </c>
      <c r="F67" s="346">
        <v>1508304378.03</v>
      </c>
      <c r="G67" s="346">
        <f t="shared" si="0"/>
        <v>1604455388.03</v>
      </c>
    </row>
    <row r="68" spans="2:7" ht="150" x14ac:dyDescent="0.25">
      <c r="B68" s="339"/>
      <c r="C68" s="227" t="s">
        <v>1263</v>
      </c>
      <c r="D68" s="228">
        <v>7</v>
      </c>
      <c r="E68" s="347"/>
      <c r="F68" s="347"/>
      <c r="G68" s="347"/>
    </row>
    <row r="69" spans="2:7" ht="405" x14ac:dyDescent="0.25">
      <c r="B69" s="339"/>
      <c r="C69" s="227" t="s">
        <v>1155</v>
      </c>
      <c r="D69" s="228">
        <v>19</v>
      </c>
      <c r="E69" s="347"/>
      <c r="F69" s="347"/>
      <c r="G69" s="347"/>
    </row>
    <row r="70" spans="2:7" ht="180" x14ac:dyDescent="0.25">
      <c r="B70" s="339"/>
      <c r="C70" s="227" t="s">
        <v>1147</v>
      </c>
      <c r="D70" s="228">
        <v>5</v>
      </c>
      <c r="E70" s="347"/>
      <c r="F70" s="347"/>
      <c r="G70" s="347"/>
    </row>
    <row r="71" spans="2:7" ht="75" x14ac:dyDescent="0.25">
      <c r="B71" s="339"/>
      <c r="C71" s="227" t="s">
        <v>1151</v>
      </c>
      <c r="D71" s="228">
        <v>2</v>
      </c>
      <c r="E71" s="347"/>
      <c r="F71" s="347"/>
      <c r="G71" s="347"/>
    </row>
    <row r="72" spans="2:7" ht="90" x14ac:dyDescent="0.25">
      <c r="B72" s="340"/>
      <c r="C72" s="227" t="s">
        <v>1153</v>
      </c>
      <c r="D72" s="228">
        <v>2</v>
      </c>
      <c r="E72" s="348"/>
      <c r="F72" s="348"/>
      <c r="G72" s="348"/>
    </row>
    <row r="73" spans="2:7" x14ac:dyDescent="0.25">
      <c r="B73" s="338" t="s">
        <v>380</v>
      </c>
      <c r="C73" s="227" t="s">
        <v>381</v>
      </c>
      <c r="D73" s="228">
        <v>29</v>
      </c>
      <c r="E73" s="346">
        <v>919094545</v>
      </c>
      <c r="F73" s="346">
        <v>0</v>
      </c>
      <c r="G73" s="346">
        <f t="shared" si="0"/>
        <v>919094545</v>
      </c>
    </row>
    <row r="74" spans="2:7" ht="30" x14ac:dyDescent="0.25">
      <c r="B74" s="339"/>
      <c r="C74" s="227" t="s">
        <v>392</v>
      </c>
      <c r="D74" s="228">
        <v>1</v>
      </c>
      <c r="E74" s="347"/>
      <c r="F74" s="347"/>
      <c r="G74" s="347"/>
    </row>
    <row r="75" spans="2:7" ht="60" x14ac:dyDescent="0.25">
      <c r="B75" s="340"/>
      <c r="C75" s="227" t="s">
        <v>387</v>
      </c>
      <c r="D75" s="228">
        <v>2</v>
      </c>
      <c r="E75" s="348"/>
      <c r="F75" s="348"/>
      <c r="G75" s="348"/>
    </row>
    <row r="76" spans="2:7" ht="30" x14ac:dyDescent="0.25">
      <c r="B76" s="226" t="s">
        <v>398</v>
      </c>
      <c r="C76" s="227" t="s">
        <v>401</v>
      </c>
      <c r="D76" s="228">
        <v>3</v>
      </c>
      <c r="E76" s="229">
        <v>0</v>
      </c>
      <c r="F76" s="229">
        <v>0</v>
      </c>
      <c r="G76" s="229">
        <f t="shared" ref="G76:G131" si="1">E76+F76</f>
        <v>0</v>
      </c>
    </row>
    <row r="77" spans="2:7" x14ac:dyDescent="0.25">
      <c r="B77" s="338" t="s">
        <v>407</v>
      </c>
      <c r="C77" s="227" t="s">
        <v>476</v>
      </c>
      <c r="D77" s="228">
        <v>1</v>
      </c>
      <c r="E77" s="346">
        <v>453376161</v>
      </c>
      <c r="F77" s="346">
        <v>87516900</v>
      </c>
      <c r="G77" s="346">
        <f t="shared" si="1"/>
        <v>540893061</v>
      </c>
    </row>
    <row r="78" spans="2:7" x14ac:dyDescent="0.25">
      <c r="B78" s="339"/>
      <c r="C78" s="227" t="s">
        <v>437</v>
      </c>
      <c r="D78" s="228">
        <v>1</v>
      </c>
      <c r="E78" s="347"/>
      <c r="F78" s="347"/>
      <c r="G78" s="347"/>
    </row>
    <row r="79" spans="2:7" x14ac:dyDescent="0.25">
      <c r="B79" s="339"/>
      <c r="C79" s="227" t="s">
        <v>425</v>
      </c>
      <c r="D79" s="228">
        <v>1</v>
      </c>
      <c r="E79" s="347"/>
      <c r="F79" s="347"/>
      <c r="G79" s="347"/>
    </row>
    <row r="80" spans="2:7" ht="30" x14ac:dyDescent="0.25">
      <c r="B80" s="339"/>
      <c r="C80" s="227" t="s">
        <v>430</v>
      </c>
      <c r="D80" s="228">
        <v>1</v>
      </c>
      <c r="E80" s="347"/>
      <c r="F80" s="347"/>
      <c r="G80" s="347"/>
    </row>
    <row r="81" spans="2:7" ht="30" x14ac:dyDescent="0.25">
      <c r="B81" s="339"/>
      <c r="C81" s="227" t="s">
        <v>434</v>
      </c>
      <c r="D81" s="228">
        <v>1</v>
      </c>
      <c r="E81" s="347"/>
      <c r="F81" s="347"/>
      <c r="G81" s="347"/>
    </row>
    <row r="82" spans="2:7" x14ac:dyDescent="0.25">
      <c r="B82" s="339"/>
      <c r="C82" s="227" t="s">
        <v>427</v>
      </c>
      <c r="D82" s="228">
        <v>1</v>
      </c>
      <c r="E82" s="347"/>
      <c r="F82" s="347"/>
      <c r="G82" s="347"/>
    </row>
    <row r="83" spans="2:7" ht="45" x14ac:dyDescent="0.25">
      <c r="B83" s="339"/>
      <c r="C83" s="227" t="s">
        <v>413</v>
      </c>
      <c r="D83" s="228">
        <v>4</v>
      </c>
      <c r="E83" s="347"/>
      <c r="F83" s="347"/>
      <c r="G83" s="347"/>
    </row>
    <row r="84" spans="2:7" ht="45" x14ac:dyDescent="0.25">
      <c r="B84" s="339"/>
      <c r="C84" s="227" t="s">
        <v>409</v>
      </c>
      <c r="D84" s="228">
        <v>2</v>
      </c>
      <c r="E84" s="347"/>
      <c r="F84" s="347"/>
      <c r="G84" s="347"/>
    </row>
    <row r="85" spans="2:7" ht="30" x14ac:dyDescent="0.25">
      <c r="B85" s="340"/>
      <c r="C85" s="227" t="s">
        <v>421</v>
      </c>
      <c r="D85" s="228">
        <v>1</v>
      </c>
      <c r="E85" s="348"/>
      <c r="F85" s="348"/>
      <c r="G85" s="348"/>
    </row>
    <row r="86" spans="2:7" ht="30" x14ac:dyDescent="0.25">
      <c r="B86" s="338" t="s">
        <v>441</v>
      </c>
      <c r="C86" s="227" t="s">
        <v>484</v>
      </c>
      <c r="D86" s="228">
        <v>1</v>
      </c>
      <c r="E86" s="346">
        <v>110086400</v>
      </c>
      <c r="F86" s="346">
        <v>6972538</v>
      </c>
      <c r="G86" s="346">
        <f t="shared" si="1"/>
        <v>117058938</v>
      </c>
    </row>
    <row r="87" spans="2:7" ht="45" x14ac:dyDescent="0.25">
      <c r="B87" s="339"/>
      <c r="C87" s="227" t="s">
        <v>458</v>
      </c>
      <c r="D87" s="228">
        <v>2</v>
      </c>
      <c r="E87" s="347"/>
      <c r="F87" s="347"/>
      <c r="G87" s="347"/>
    </row>
    <row r="88" spans="2:7" x14ac:dyDescent="0.25">
      <c r="B88" s="339"/>
      <c r="C88" s="227" t="s">
        <v>449</v>
      </c>
      <c r="D88" s="228">
        <v>1</v>
      </c>
      <c r="E88" s="347"/>
      <c r="F88" s="347"/>
      <c r="G88" s="347"/>
    </row>
    <row r="89" spans="2:7" ht="30" x14ac:dyDescent="0.25">
      <c r="B89" s="339"/>
      <c r="C89" s="227" t="s">
        <v>471</v>
      </c>
      <c r="D89" s="228">
        <v>1</v>
      </c>
      <c r="E89" s="347"/>
      <c r="F89" s="347"/>
      <c r="G89" s="347"/>
    </row>
    <row r="90" spans="2:7" ht="45" x14ac:dyDescent="0.25">
      <c r="B90" s="339"/>
      <c r="C90" s="227" t="s">
        <v>464</v>
      </c>
      <c r="D90" s="228">
        <v>1</v>
      </c>
      <c r="E90" s="347"/>
      <c r="F90" s="347"/>
      <c r="G90" s="347"/>
    </row>
    <row r="91" spans="2:7" x14ac:dyDescent="0.25">
      <c r="B91" s="339"/>
      <c r="C91" s="227" t="s">
        <v>481</v>
      </c>
      <c r="D91" s="228">
        <v>1</v>
      </c>
      <c r="E91" s="347"/>
      <c r="F91" s="347"/>
      <c r="G91" s="347"/>
    </row>
    <row r="92" spans="2:7" ht="30" x14ac:dyDescent="0.25">
      <c r="B92" s="339"/>
      <c r="C92" s="227" t="s">
        <v>453</v>
      </c>
      <c r="D92" s="228">
        <v>6</v>
      </c>
      <c r="E92" s="347"/>
      <c r="F92" s="347"/>
      <c r="G92" s="347"/>
    </row>
    <row r="93" spans="2:7" x14ac:dyDescent="0.25">
      <c r="B93" s="339"/>
      <c r="C93" s="227" t="s">
        <v>466</v>
      </c>
      <c r="D93" s="228">
        <v>2</v>
      </c>
      <c r="E93" s="347"/>
      <c r="F93" s="347"/>
      <c r="G93" s="347"/>
    </row>
    <row r="94" spans="2:7" ht="30" x14ac:dyDescent="0.25">
      <c r="B94" s="339"/>
      <c r="C94" s="227" t="s">
        <v>612</v>
      </c>
      <c r="D94" s="228">
        <v>2</v>
      </c>
      <c r="E94" s="347"/>
      <c r="F94" s="347"/>
      <c r="G94" s="347"/>
    </row>
    <row r="95" spans="2:7" ht="30" x14ac:dyDescent="0.25">
      <c r="B95" s="339"/>
      <c r="C95" s="227" t="s">
        <v>609</v>
      </c>
      <c r="D95" s="228">
        <v>1</v>
      </c>
      <c r="E95" s="347"/>
      <c r="F95" s="347"/>
      <c r="G95" s="347"/>
    </row>
    <row r="96" spans="2:7" ht="30" x14ac:dyDescent="0.25">
      <c r="B96" s="339"/>
      <c r="C96" s="227" t="s">
        <v>486</v>
      </c>
      <c r="D96" s="228">
        <v>1</v>
      </c>
      <c r="E96" s="347"/>
      <c r="F96" s="347"/>
      <c r="G96" s="347"/>
    </row>
    <row r="97" spans="2:7" ht="45" x14ac:dyDescent="0.25">
      <c r="B97" s="339"/>
      <c r="C97" s="227" t="s">
        <v>451</v>
      </c>
      <c r="D97" s="228">
        <v>2</v>
      </c>
      <c r="E97" s="347"/>
      <c r="F97" s="347"/>
      <c r="G97" s="347"/>
    </row>
    <row r="98" spans="2:7" ht="30" x14ac:dyDescent="0.25">
      <c r="B98" s="339"/>
      <c r="C98" s="227" t="s">
        <v>469</v>
      </c>
      <c r="D98" s="228">
        <v>1</v>
      </c>
      <c r="E98" s="347"/>
      <c r="F98" s="347"/>
      <c r="G98" s="347"/>
    </row>
    <row r="99" spans="2:7" x14ac:dyDescent="0.25">
      <c r="B99" s="339"/>
      <c r="C99" s="227" t="s">
        <v>446</v>
      </c>
      <c r="D99" s="228">
        <v>1</v>
      </c>
      <c r="E99" s="347"/>
      <c r="F99" s="347"/>
      <c r="G99" s="347"/>
    </row>
    <row r="100" spans="2:7" ht="30" x14ac:dyDescent="0.25">
      <c r="B100" s="339"/>
      <c r="C100" s="227" t="s">
        <v>613</v>
      </c>
      <c r="D100" s="228">
        <v>1</v>
      </c>
      <c r="E100" s="347"/>
      <c r="F100" s="347"/>
      <c r="G100" s="347"/>
    </row>
    <row r="101" spans="2:7" x14ac:dyDescent="0.25">
      <c r="B101" s="339"/>
      <c r="C101" s="227" t="s">
        <v>460</v>
      </c>
      <c r="D101" s="228">
        <v>1</v>
      </c>
      <c r="E101" s="347"/>
      <c r="F101" s="347"/>
      <c r="G101" s="347"/>
    </row>
    <row r="102" spans="2:7" ht="30" x14ac:dyDescent="0.25">
      <c r="B102" s="340"/>
      <c r="C102" s="227" t="s">
        <v>456</v>
      </c>
      <c r="D102" s="228">
        <v>1</v>
      </c>
      <c r="E102" s="348"/>
      <c r="F102" s="348"/>
      <c r="G102" s="348"/>
    </row>
    <row r="103" spans="2:7" ht="90" x14ac:dyDescent="0.25">
      <c r="B103" s="226" t="s">
        <v>791</v>
      </c>
      <c r="C103" s="227" t="s">
        <v>156</v>
      </c>
      <c r="D103" s="228">
        <v>3</v>
      </c>
      <c r="E103" s="229">
        <v>0</v>
      </c>
      <c r="F103" s="229">
        <v>0</v>
      </c>
      <c r="G103" s="229">
        <f t="shared" si="1"/>
        <v>0</v>
      </c>
    </row>
    <row r="104" spans="2:7" ht="45" x14ac:dyDescent="0.25">
      <c r="B104" s="338" t="s">
        <v>489</v>
      </c>
      <c r="C104" s="227" t="s">
        <v>509</v>
      </c>
      <c r="D104" s="228">
        <v>1</v>
      </c>
      <c r="E104" s="346">
        <v>0</v>
      </c>
      <c r="F104" s="346">
        <v>0</v>
      </c>
      <c r="G104" s="346">
        <f t="shared" si="1"/>
        <v>0</v>
      </c>
    </row>
    <row r="105" spans="2:7" x14ac:dyDescent="0.25">
      <c r="B105" s="339"/>
      <c r="C105" s="227" t="s">
        <v>512</v>
      </c>
      <c r="D105" s="228">
        <v>1</v>
      </c>
      <c r="E105" s="347"/>
      <c r="F105" s="347"/>
      <c r="G105" s="347"/>
    </row>
    <row r="106" spans="2:7" ht="60" x14ac:dyDescent="0.25">
      <c r="B106" s="339"/>
      <c r="C106" s="227" t="s">
        <v>502</v>
      </c>
      <c r="D106" s="228">
        <v>1</v>
      </c>
      <c r="E106" s="347"/>
      <c r="F106" s="347"/>
      <c r="G106" s="347"/>
    </row>
    <row r="107" spans="2:7" ht="30" x14ac:dyDescent="0.25">
      <c r="B107" s="339"/>
      <c r="C107" s="227" t="s">
        <v>506</v>
      </c>
      <c r="D107" s="228">
        <v>1</v>
      </c>
      <c r="E107" s="347"/>
      <c r="F107" s="347"/>
      <c r="G107" s="347"/>
    </row>
    <row r="108" spans="2:7" x14ac:dyDescent="0.25">
      <c r="B108" s="339"/>
      <c r="C108" s="227" t="s">
        <v>491</v>
      </c>
      <c r="D108" s="228">
        <v>8</v>
      </c>
      <c r="E108" s="347"/>
      <c r="F108" s="347"/>
      <c r="G108" s="347"/>
    </row>
    <row r="109" spans="2:7" ht="45" x14ac:dyDescent="0.25">
      <c r="B109" s="339"/>
      <c r="C109" s="227" t="s">
        <v>1164</v>
      </c>
      <c r="D109" s="228">
        <v>32</v>
      </c>
      <c r="E109" s="347"/>
      <c r="F109" s="347"/>
      <c r="G109" s="347"/>
    </row>
    <row r="110" spans="2:7" ht="30" x14ac:dyDescent="0.25">
      <c r="B110" s="340"/>
      <c r="C110" s="227" t="s">
        <v>495</v>
      </c>
      <c r="D110" s="228">
        <v>8</v>
      </c>
      <c r="E110" s="348"/>
      <c r="F110" s="348"/>
      <c r="G110" s="348"/>
    </row>
    <row r="111" spans="2:7" x14ac:dyDescent="0.25">
      <c r="B111" s="338" t="s">
        <v>418</v>
      </c>
      <c r="C111" s="227" t="s">
        <v>517</v>
      </c>
      <c r="D111" s="228">
        <v>50</v>
      </c>
      <c r="E111" s="346">
        <v>1000000</v>
      </c>
      <c r="F111" s="346">
        <v>274960134</v>
      </c>
      <c r="G111" s="346">
        <f t="shared" si="1"/>
        <v>275960134</v>
      </c>
    </row>
    <row r="112" spans="2:7" x14ac:dyDescent="0.25">
      <c r="B112" s="339"/>
      <c r="C112" s="227" t="s">
        <v>528</v>
      </c>
      <c r="D112" s="228">
        <v>1</v>
      </c>
      <c r="E112" s="347"/>
      <c r="F112" s="347"/>
      <c r="G112" s="347"/>
    </row>
    <row r="113" spans="2:7" x14ac:dyDescent="0.25">
      <c r="B113" s="339"/>
      <c r="C113" s="227" t="s">
        <v>535</v>
      </c>
      <c r="D113" s="228">
        <v>1</v>
      </c>
      <c r="E113" s="347"/>
      <c r="F113" s="347"/>
      <c r="G113" s="347"/>
    </row>
    <row r="114" spans="2:7" x14ac:dyDescent="0.25">
      <c r="B114" s="339"/>
      <c r="C114" s="227" t="s">
        <v>1171</v>
      </c>
      <c r="D114" s="228">
        <v>1</v>
      </c>
      <c r="E114" s="347"/>
      <c r="F114" s="347"/>
      <c r="G114" s="347"/>
    </row>
    <row r="115" spans="2:7" x14ac:dyDescent="0.25">
      <c r="B115" s="340"/>
      <c r="C115" s="227" t="s">
        <v>526</v>
      </c>
      <c r="D115" s="228">
        <v>1</v>
      </c>
      <c r="E115" s="348"/>
      <c r="F115" s="348"/>
      <c r="G115" s="348"/>
    </row>
    <row r="116" spans="2:7" x14ac:dyDescent="0.25">
      <c r="B116" s="338" t="s">
        <v>538</v>
      </c>
      <c r="C116" s="227" t="s">
        <v>564</v>
      </c>
      <c r="D116" s="228">
        <v>1</v>
      </c>
      <c r="E116" s="346">
        <v>377578898</v>
      </c>
      <c r="F116" s="346">
        <v>511665173</v>
      </c>
      <c r="G116" s="346">
        <f t="shared" si="1"/>
        <v>889244071</v>
      </c>
    </row>
    <row r="117" spans="2:7" x14ac:dyDescent="0.25">
      <c r="B117" s="339"/>
      <c r="C117" s="227" t="s">
        <v>601</v>
      </c>
      <c r="D117" s="228">
        <v>1</v>
      </c>
      <c r="E117" s="347"/>
      <c r="F117" s="347"/>
      <c r="G117" s="347"/>
    </row>
    <row r="118" spans="2:7" x14ac:dyDescent="0.25">
      <c r="B118" s="339"/>
      <c r="C118" s="227" t="s">
        <v>568</v>
      </c>
      <c r="D118" s="228">
        <v>1</v>
      </c>
      <c r="E118" s="347"/>
      <c r="F118" s="347"/>
      <c r="G118" s="347"/>
    </row>
    <row r="119" spans="2:7" x14ac:dyDescent="0.25">
      <c r="B119" s="339"/>
      <c r="C119" s="227" t="s">
        <v>598</v>
      </c>
      <c r="D119" s="228">
        <v>1</v>
      </c>
      <c r="E119" s="347"/>
      <c r="F119" s="347"/>
      <c r="G119" s="347"/>
    </row>
    <row r="120" spans="2:7" x14ac:dyDescent="0.25">
      <c r="B120" s="339"/>
      <c r="C120" s="227" t="s">
        <v>541</v>
      </c>
      <c r="D120" s="228">
        <v>2</v>
      </c>
      <c r="E120" s="347"/>
      <c r="F120" s="347"/>
      <c r="G120" s="347"/>
    </row>
    <row r="121" spans="2:7" x14ac:dyDescent="0.25">
      <c r="B121" s="339"/>
      <c r="C121" s="227" t="s">
        <v>577</v>
      </c>
      <c r="D121" s="228">
        <v>1</v>
      </c>
      <c r="E121" s="347"/>
      <c r="F121" s="347"/>
      <c r="G121" s="347"/>
    </row>
    <row r="122" spans="2:7" x14ac:dyDescent="0.25">
      <c r="B122" s="339"/>
      <c r="C122" s="227" t="s">
        <v>585</v>
      </c>
      <c r="D122" s="228">
        <v>1</v>
      </c>
      <c r="E122" s="347"/>
      <c r="F122" s="347"/>
      <c r="G122" s="347"/>
    </row>
    <row r="123" spans="2:7" x14ac:dyDescent="0.25">
      <c r="B123" s="339"/>
      <c r="C123" s="227" t="s">
        <v>581</v>
      </c>
      <c r="D123" s="228">
        <v>1</v>
      </c>
      <c r="E123" s="347"/>
      <c r="F123" s="347"/>
      <c r="G123" s="347"/>
    </row>
    <row r="124" spans="2:7" x14ac:dyDescent="0.25">
      <c r="B124" s="339"/>
      <c r="C124" s="227" t="s">
        <v>560</v>
      </c>
      <c r="D124" s="228">
        <v>1</v>
      </c>
      <c r="E124" s="347"/>
      <c r="F124" s="347"/>
      <c r="G124" s="347"/>
    </row>
    <row r="125" spans="2:7" x14ac:dyDescent="0.25">
      <c r="B125" s="339"/>
      <c r="C125" s="227" t="s">
        <v>546</v>
      </c>
      <c r="D125" s="228">
        <v>1</v>
      </c>
      <c r="E125" s="347"/>
      <c r="F125" s="347"/>
      <c r="G125" s="347"/>
    </row>
    <row r="126" spans="2:7" ht="30" x14ac:dyDescent="0.25">
      <c r="B126" s="339"/>
      <c r="C126" s="227" t="s">
        <v>550</v>
      </c>
      <c r="D126" s="228">
        <v>6</v>
      </c>
      <c r="E126" s="347"/>
      <c r="F126" s="347"/>
      <c r="G126" s="347"/>
    </row>
    <row r="127" spans="2:7" ht="30" x14ac:dyDescent="0.25">
      <c r="B127" s="339"/>
      <c r="C127" s="227" t="s">
        <v>589</v>
      </c>
      <c r="D127" s="228">
        <v>1</v>
      </c>
      <c r="E127" s="347"/>
      <c r="F127" s="347"/>
      <c r="G127" s="347"/>
    </row>
    <row r="128" spans="2:7" x14ac:dyDescent="0.25">
      <c r="B128" s="339"/>
      <c r="C128" s="227" t="s">
        <v>554</v>
      </c>
      <c r="D128" s="228">
        <v>1</v>
      </c>
      <c r="E128" s="347"/>
      <c r="F128" s="347"/>
      <c r="G128" s="347"/>
    </row>
    <row r="129" spans="2:7" x14ac:dyDescent="0.25">
      <c r="B129" s="339"/>
      <c r="C129" s="227" t="s">
        <v>573</v>
      </c>
      <c r="D129" s="228">
        <v>1</v>
      </c>
      <c r="E129" s="347"/>
      <c r="F129" s="347"/>
      <c r="G129" s="347"/>
    </row>
    <row r="130" spans="2:7" x14ac:dyDescent="0.25">
      <c r="B130" s="340"/>
      <c r="C130" s="227" t="s">
        <v>593</v>
      </c>
      <c r="D130" s="228">
        <v>1</v>
      </c>
      <c r="E130" s="348"/>
      <c r="F130" s="348"/>
      <c r="G130" s="348"/>
    </row>
    <row r="131" spans="2:7" ht="21" x14ac:dyDescent="0.3">
      <c r="B131" s="349" t="s">
        <v>1266</v>
      </c>
      <c r="C131" s="350"/>
      <c r="D131" s="351"/>
      <c r="E131" s="230">
        <f>SUM(E4:E130)</f>
        <v>5097724234</v>
      </c>
      <c r="F131" s="230">
        <f>SUM(F4:F130)</f>
        <v>2704190000.23</v>
      </c>
      <c r="G131" s="231">
        <f t="shared" si="1"/>
        <v>7801914234.2299995</v>
      </c>
    </row>
  </sheetData>
  <mergeCells count="68">
    <mergeCell ref="E111:E115"/>
    <mergeCell ref="F111:F115"/>
    <mergeCell ref="G111:G115"/>
    <mergeCell ref="E116:E130"/>
    <mergeCell ref="F116:F130"/>
    <mergeCell ref="G116:G130"/>
    <mergeCell ref="E86:E102"/>
    <mergeCell ref="F86:F102"/>
    <mergeCell ref="G86:G102"/>
    <mergeCell ref="E104:E110"/>
    <mergeCell ref="F104:F110"/>
    <mergeCell ref="G104:G110"/>
    <mergeCell ref="E73:E75"/>
    <mergeCell ref="F73:F75"/>
    <mergeCell ref="G73:G75"/>
    <mergeCell ref="E77:E85"/>
    <mergeCell ref="F77:F85"/>
    <mergeCell ref="G77:G85"/>
    <mergeCell ref="E60:E66"/>
    <mergeCell ref="F60:F66"/>
    <mergeCell ref="G60:G66"/>
    <mergeCell ref="E67:E72"/>
    <mergeCell ref="F67:F72"/>
    <mergeCell ref="G67:G72"/>
    <mergeCell ref="E41:E55"/>
    <mergeCell ref="F41:F55"/>
    <mergeCell ref="G41:G55"/>
    <mergeCell ref="E56:E59"/>
    <mergeCell ref="F56:F59"/>
    <mergeCell ref="G56:G59"/>
    <mergeCell ref="E22:E25"/>
    <mergeCell ref="F22:F25"/>
    <mergeCell ref="G22:G25"/>
    <mergeCell ref="E26:E28"/>
    <mergeCell ref="F26:F28"/>
    <mergeCell ref="G26:G28"/>
    <mergeCell ref="B116:B130"/>
    <mergeCell ref="B131:D131"/>
    <mergeCell ref="E5:E10"/>
    <mergeCell ref="F5:F10"/>
    <mergeCell ref="G5:G10"/>
    <mergeCell ref="B67:B72"/>
    <mergeCell ref="B73:B75"/>
    <mergeCell ref="B77:B85"/>
    <mergeCell ref="B86:B102"/>
    <mergeCell ref="B104:B110"/>
    <mergeCell ref="B111:B115"/>
    <mergeCell ref="B22:B25"/>
    <mergeCell ref="B26:B28"/>
    <mergeCell ref="B29:B40"/>
    <mergeCell ref="B41:B55"/>
    <mergeCell ref="B56:B59"/>
    <mergeCell ref="B60:B66"/>
    <mergeCell ref="B2:B3"/>
    <mergeCell ref="C2:D2"/>
    <mergeCell ref="E2:G2"/>
    <mergeCell ref="B5:B10"/>
    <mergeCell ref="B11:B18"/>
    <mergeCell ref="B19:B21"/>
    <mergeCell ref="E29:E40"/>
    <mergeCell ref="F29:F40"/>
    <mergeCell ref="G29:G40"/>
    <mergeCell ref="E11:E18"/>
    <mergeCell ref="F11:F18"/>
    <mergeCell ref="G11:G18"/>
    <mergeCell ref="E19:E21"/>
    <mergeCell ref="F19:F21"/>
    <mergeCell ref="G19:G21"/>
  </mergeCells>
  <pageMargins left="0.7" right="0.7" top="0.75" bottom="0.75" header="0.3" footer="0.3"/>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49">
    <tabColor theme="9" tint="-0.249977111117893"/>
  </sheetPr>
  <dimension ref="A1:B15"/>
  <sheetViews>
    <sheetView showGridLines="0" zoomScale="90" zoomScaleNormal="90" workbookViewId="0">
      <selection activeCell="M8" sqref="M8"/>
    </sheetView>
  </sheetViews>
  <sheetFormatPr baseColWidth="10" defaultColWidth="11.7109375" defaultRowHeight="15.75" x14ac:dyDescent="0.25"/>
  <cols>
    <col min="1" max="1" width="24.85546875" style="137" customWidth="1"/>
    <col min="2" max="2" width="11.7109375" style="137"/>
    <col min="3" max="4" width="5.140625" style="137" customWidth="1"/>
    <col min="5" max="16384" width="11.7109375" style="137"/>
  </cols>
  <sheetData>
    <row r="1" spans="1:2" x14ac:dyDescent="0.25">
      <c r="A1" s="137" t="s">
        <v>1064</v>
      </c>
    </row>
    <row r="2" spans="1:2" x14ac:dyDescent="0.25">
      <c r="A2" s="137" t="s">
        <v>1065</v>
      </c>
      <c r="B2" s="138">
        <v>0.5</v>
      </c>
    </row>
    <row r="7" spans="1:2" x14ac:dyDescent="0.25">
      <c r="A7" s="137" t="s">
        <v>1066</v>
      </c>
    </row>
    <row r="8" spans="1:2" x14ac:dyDescent="0.25">
      <c r="A8" s="107" t="s">
        <v>1067</v>
      </c>
      <c r="B8" s="107"/>
    </row>
    <row r="9" spans="1:2" x14ac:dyDescent="0.25">
      <c r="A9" s="108" t="s">
        <v>1068</v>
      </c>
      <c r="B9" s="109">
        <f>1-B10</f>
        <v>0.5</v>
      </c>
    </row>
    <row r="10" spans="1:2" x14ac:dyDescent="0.25">
      <c r="A10" s="108" t="s">
        <v>1069</v>
      </c>
      <c r="B10" s="109">
        <f>B2</f>
        <v>0.5</v>
      </c>
    </row>
    <row r="12" spans="1:2" x14ac:dyDescent="0.25">
      <c r="A12" s="107" t="s">
        <v>1070</v>
      </c>
      <c r="B12" s="107"/>
    </row>
    <row r="13" spans="1:2" x14ac:dyDescent="0.25">
      <c r="A13" s="139" t="s">
        <v>1060</v>
      </c>
      <c r="B13" s="139" t="s">
        <v>1061</v>
      </c>
    </row>
    <row r="14" spans="1:2" x14ac:dyDescent="0.25">
      <c r="A14" s="108">
        <v>0</v>
      </c>
      <c r="B14" s="108">
        <v>1</v>
      </c>
    </row>
    <row r="15" spans="1:2" x14ac:dyDescent="0.25">
      <c r="A15" s="108">
        <v>-1.22514845490862E-16</v>
      </c>
      <c r="B15" s="108">
        <v>-1</v>
      </c>
    </row>
  </sheetData>
  <dataValidations count="1">
    <dataValidation type="decimal" allowBlank="1" showInputMessage="1" showErrorMessage="1" sqref="B2" xr:uid="{00000000-0002-0000-1800-000000000000}">
      <formula1>0</formula1>
      <formula2>1</formula2>
    </dataValidation>
  </dataValidations>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50">
    <tabColor theme="9" tint="-0.249977111117893"/>
  </sheetPr>
  <dimension ref="A1:B15"/>
  <sheetViews>
    <sheetView showGridLines="0" zoomScale="110" zoomScaleNormal="110" workbookViewId="0">
      <selection activeCell="K4" sqref="K4"/>
    </sheetView>
  </sheetViews>
  <sheetFormatPr baseColWidth="10" defaultColWidth="11.7109375" defaultRowHeight="15.75" x14ac:dyDescent="0.25"/>
  <cols>
    <col min="1" max="1" width="24.85546875" style="105" customWidth="1"/>
    <col min="2" max="2" width="11.7109375" style="105"/>
    <col min="3" max="4" width="5.140625" style="105" customWidth="1"/>
    <col min="5" max="16384" width="11.7109375" style="105"/>
  </cols>
  <sheetData>
    <row r="1" spans="1:2" x14ac:dyDescent="0.25">
      <c r="A1" s="105" t="s">
        <v>1064</v>
      </c>
    </row>
    <row r="2" spans="1:2" x14ac:dyDescent="0.25">
      <c r="A2" s="105" t="s">
        <v>1065</v>
      </c>
      <c r="B2" s="106">
        <v>0.08</v>
      </c>
    </row>
    <row r="7" spans="1:2" x14ac:dyDescent="0.25">
      <c r="A7" s="105" t="s">
        <v>1066</v>
      </c>
    </row>
    <row r="8" spans="1:2" x14ac:dyDescent="0.25">
      <c r="A8" s="107" t="s">
        <v>1067</v>
      </c>
      <c r="B8" s="107"/>
    </row>
    <row r="9" spans="1:2" x14ac:dyDescent="0.25">
      <c r="A9" s="108" t="s">
        <v>1068</v>
      </c>
      <c r="B9" s="109">
        <f>1-B10</f>
        <v>0.92</v>
      </c>
    </row>
    <row r="10" spans="1:2" x14ac:dyDescent="0.25">
      <c r="A10" s="108" t="s">
        <v>1069</v>
      </c>
      <c r="B10" s="109">
        <f>B2</f>
        <v>0.08</v>
      </c>
    </row>
    <row r="12" spans="1:2" x14ac:dyDescent="0.25">
      <c r="A12" s="107" t="s">
        <v>1070</v>
      </c>
      <c r="B12" s="107"/>
    </row>
    <row r="13" spans="1:2" x14ac:dyDescent="0.25">
      <c r="A13" s="110" t="s">
        <v>1060</v>
      </c>
      <c r="B13" s="110" t="s">
        <v>1061</v>
      </c>
    </row>
    <row r="14" spans="1:2" x14ac:dyDescent="0.25">
      <c r="A14" s="108">
        <v>0</v>
      </c>
      <c r="B14" s="108">
        <v>1</v>
      </c>
    </row>
    <row r="15" spans="1:2" x14ac:dyDescent="0.25">
      <c r="A15" s="108">
        <f>-SIN(B10*2*PI())</f>
        <v>-0.48175367410171532</v>
      </c>
      <c r="B15" s="108">
        <f>COS(B10*2*PI())</f>
        <v>0.87630668004386358</v>
      </c>
    </row>
  </sheetData>
  <dataValidations count="1">
    <dataValidation type="decimal" allowBlank="1" showInputMessage="1" showErrorMessage="1" sqref="B2" xr:uid="{00000000-0002-0000-1900-000000000000}">
      <formula1>0</formula1>
      <formula2>1</formula2>
    </dataValidation>
  </dataValidations>
  <pageMargins left="0.7" right="0.7" top="0.75" bottom="0.75" header="0.3" footer="0.3"/>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51">
    <tabColor theme="9" tint="-0.249977111117893"/>
  </sheetPr>
  <dimension ref="A1:B15"/>
  <sheetViews>
    <sheetView showGridLines="0" topLeftCell="B1" zoomScale="110" zoomScaleNormal="110" workbookViewId="0">
      <selection activeCell="B3" sqref="B3"/>
    </sheetView>
  </sheetViews>
  <sheetFormatPr baseColWidth="10" defaultColWidth="11.7109375" defaultRowHeight="15.75" x14ac:dyDescent="0.25"/>
  <cols>
    <col min="1" max="1" width="24.85546875" style="105" customWidth="1"/>
    <col min="2" max="2" width="11.7109375" style="105"/>
    <col min="3" max="4" width="5.140625" style="105" customWidth="1"/>
    <col min="5" max="16384" width="11.7109375" style="105"/>
  </cols>
  <sheetData>
    <row r="1" spans="1:2" x14ac:dyDescent="0.25">
      <c r="A1" s="105" t="s">
        <v>1064</v>
      </c>
    </row>
    <row r="2" spans="1:2" x14ac:dyDescent="0.25">
      <c r="A2" s="105" t="s">
        <v>1065</v>
      </c>
      <c r="B2" s="106">
        <v>0.23</v>
      </c>
    </row>
    <row r="7" spans="1:2" x14ac:dyDescent="0.25">
      <c r="A7" s="105" t="s">
        <v>1066</v>
      </c>
    </row>
    <row r="8" spans="1:2" x14ac:dyDescent="0.25">
      <c r="A8" s="107" t="s">
        <v>1067</v>
      </c>
      <c r="B8" s="107"/>
    </row>
    <row r="9" spans="1:2" x14ac:dyDescent="0.25">
      <c r="A9" s="108" t="s">
        <v>1068</v>
      </c>
      <c r="B9" s="109">
        <f>1-B10</f>
        <v>0.77</v>
      </c>
    </row>
    <row r="10" spans="1:2" x14ac:dyDescent="0.25">
      <c r="A10" s="108" t="s">
        <v>1069</v>
      </c>
      <c r="B10" s="109">
        <f>B2</f>
        <v>0.23</v>
      </c>
    </row>
    <row r="12" spans="1:2" x14ac:dyDescent="0.25">
      <c r="A12" s="107" t="s">
        <v>1070</v>
      </c>
      <c r="B12" s="107"/>
    </row>
    <row r="13" spans="1:2" x14ac:dyDescent="0.25">
      <c r="A13" s="110" t="s">
        <v>1060</v>
      </c>
      <c r="B13" s="110" t="s">
        <v>1061</v>
      </c>
    </row>
    <row r="14" spans="1:2" x14ac:dyDescent="0.25">
      <c r="A14" s="108">
        <v>0</v>
      </c>
      <c r="B14" s="108">
        <v>1</v>
      </c>
    </row>
    <row r="15" spans="1:2" x14ac:dyDescent="0.25">
      <c r="A15" s="108">
        <f>-SIN(B10*2*PI())</f>
        <v>-0.99211470131447788</v>
      </c>
      <c r="B15" s="108">
        <f>COS(B10*2*PI())</f>
        <v>0.12533323356430426</v>
      </c>
    </row>
  </sheetData>
  <dataValidations count="1">
    <dataValidation type="decimal" allowBlank="1" showInputMessage="1" showErrorMessage="1" sqref="B2" xr:uid="{00000000-0002-0000-1A00-000000000000}">
      <formula1>0</formula1>
      <formula2>1</formula2>
    </dataValidation>
  </dataValidations>
  <pageMargins left="0.7" right="0.7" top="0.75" bottom="0.75" header="0.3" footer="0.3"/>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52">
    <tabColor theme="9" tint="-0.249977111117893"/>
  </sheetPr>
  <dimension ref="A1:B15"/>
  <sheetViews>
    <sheetView showGridLines="0" zoomScale="110" zoomScaleNormal="110" workbookViewId="0">
      <selection activeCell="L9" sqref="L9"/>
    </sheetView>
  </sheetViews>
  <sheetFormatPr baseColWidth="10" defaultColWidth="11.7109375" defaultRowHeight="15.75" x14ac:dyDescent="0.25"/>
  <cols>
    <col min="1" max="1" width="24.85546875" style="105" customWidth="1"/>
    <col min="2" max="2" width="11.7109375" style="105"/>
    <col min="3" max="4" width="5.140625" style="105" customWidth="1"/>
    <col min="5" max="16384" width="11.7109375" style="105"/>
  </cols>
  <sheetData>
    <row r="1" spans="1:2" x14ac:dyDescent="0.25">
      <c r="A1" s="105" t="s">
        <v>1064</v>
      </c>
    </row>
    <row r="2" spans="1:2" x14ac:dyDescent="0.25">
      <c r="A2" s="105" t="s">
        <v>1065</v>
      </c>
      <c r="B2" s="106">
        <v>0.26</v>
      </c>
    </row>
    <row r="7" spans="1:2" x14ac:dyDescent="0.25">
      <c r="A7" s="105" t="s">
        <v>1066</v>
      </c>
    </row>
    <row r="8" spans="1:2" x14ac:dyDescent="0.25">
      <c r="A8" s="107" t="s">
        <v>1067</v>
      </c>
      <c r="B8" s="107"/>
    </row>
    <row r="9" spans="1:2" x14ac:dyDescent="0.25">
      <c r="A9" s="108" t="s">
        <v>1068</v>
      </c>
      <c r="B9" s="109">
        <f>1-B10</f>
        <v>0.74</v>
      </c>
    </row>
    <row r="10" spans="1:2" x14ac:dyDescent="0.25">
      <c r="A10" s="108" t="s">
        <v>1069</v>
      </c>
      <c r="B10" s="109">
        <f>B2</f>
        <v>0.26</v>
      </c>
    </row>
    <row r="12" spans="1:2" x14ac:dyDescent="0.25">
      <c r="A12" s="107" t="s">
        <v>1070</v>
      </c>
      <c r="B12" s="107"/>
    </row>
    <row r="13" spans="1:2" x14ac:dyDescent="0.25">
      <c r="A13" s="110" t="s">
        <v>1060</v>
      </c>
      <c r="B13" s="110" t="s">
        <v>1061</v>
      </c>
    </row>
    <row r="14" spans="1:2" x14ac:dyDescent="0.25">
      <c r="A14" s="108">
        <v>0</v>
      </c>
      <c r="B14" s="108">
        <v>1</v>
      </c>
    </row>
    <row r="15" spans="1:2" x14ac:dyDescent="0.25">
      <c r="A15" s="108">
        <f>-SIN(B10*2*PI())</f>
        <v>-0.99802672842827156</v>
      </c>
      <c r="B15" s="108">
        <f>COS(B10*2*PI())</f>
        <v>-6.2790519529313402E-2</v>
      </c>
    </row>
  </sheetData>
  <dataValidations count="1">
    <dataValidation type="decimal" allowBlank="1" showInputMessage="1" showErrorMessage="1" sqref="B2" xr:uid="{00000000-0002-0000-1B00-000000000000}">
      <formula1>0</formula1>
      <formula2>1</formula2>
    </dataValidation>
  </dataValidations>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53">
    <tabColor theme="9" tint="-0.249977111117893"/>
  </sheetPr>
  <dimension ref="A1:B15"/>
  <sheetViews>
    <sheetView showGridLines="0" zoomScale="110" zoomScaleNormal="110" workbookViewId="0">
      <selection activeCell="K11" sqref="K11"/>
    </sheetView>
  </sheetViews>
  <sheetFormatPr baseColWidth="10" defaultColWidth="11.7109375" defaultRowHeight="15.75" x14ac:dyDescent="0.25"/>
  <cols>
    <col min="1" max="1" width="24.85546875" style="105" customWidth="1"/>
    <col min="2" max="2" width="11.7109375" style="105"/>
    <col min="3" max="4" width="5.140625" style="105" customWidth="1"/>
    <col min="5" max="16384" width="11.7109375" style="105"/>
  </cols>
  <sheetData>
    <row r="1" spans="1:2" x14ac:dyDescent="0.25">
      <c r="A1" s="105" t="s">
        <v>1064</v>
      </c>
    </row>
    <row r="2" spans="1:2" x14ac:dyDescent="0.25">
      <c r="A2" s="105" t="s">
        <v>1065</v>
      </c>
      <c r="B2" s="106">
        <v>0.22</v>
      </c>
    </row>
    <row r="7" spans="1:2" x14ac:dyDescent="0.25">
      <c r="A7" s="105" t="s">
        <v>1066</v>
      </c>
    </row>
    <row r="8" spans="1:2" x14ac:dyDescent="0.25">
      <c r="A8" s="107" t="s">
        <v>1067</v>
      </c>
      <c r="B8" s="107"/>
    </row>
    <row r="9" spans="1:2" x14ac:dyDescent="0.25">
      <c r="A9" s="108" t="s">
        <v>1068</v>
      </c>
      <c r="B9" s="109">
        <f>1-B10</f>
        <v>0.78</v>
      </c>
    </row>
    <row r="10" spans="1:2" x14ac:dyDescent="0.25">
      <c r="A10" s="108" t="s">
        <v>1069</v>
      </c>
      <c r="B10" s="109">
        <f>B2</f>
        <v>0.22</v>
      </c>
    </row>
    <row r="12" spans="1:2" x14ac:dyDescent="0.25">
      <c r="A12" s="107" t="s">
        <v>1070</v>
      </c>
      <c r="B12" s="107"/>
    </row>
    <row r="13" spans="1:2" x14ac:dyDescent="0.25">
      <c r="A13" s="110" t="s">
        <v>1060</v>
      </c>
      <c r="B13" s="110" t="s">
        <v>1061</v>
      </c>
    </row>
    <row r="14" spans="1:2" x14ac:dyDescent="0.25">
      <c r="A14" s="108">
        <v>0</v>
      </c>
      <c r="B14" s="108">
        <v>1</v>
      </c>
    </row>
    <row r="15" spans="1:2" x14ac:dyDescent="0.25">
      <c r="A15" s="108">
        <f>-SIN(B10*2*PI())</f>
        <v>-0.98228725072868861</v>
      </c>
      <c r="B15" s="108">
        <f>COS(B10*2*PI())</f>
        <v>0.18738131458572474</v>
      </c>
    </row>
  </sheetData>
  <dataValidations count="1">
    <dataValidation type="decimal" allowBlank="1" showInputMessage="1" showErrorMessage="1" sqref="B2" xr:uid="{00000000-0002-0000-1C00-000000000000}">
      <formula1>0</formula1>
      <formula2>1</formula2>
    </dataValidation>
  </dataValidations>
  <pageMargins left="0.7" right="0.7" top="0.75" bottom="0.75" header="0.3" footer="0.3"/>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54">
    <tabColor theme="9" tint="-0.249977111117893"/>
  </sheetPr>
  <dimension ref="A1:B15"/>
  <sheetViews>
    <sheetView showGridLines="0" zoomScale="110" zoomScaleNormal="110" workbookViewId="0">
      <selection activeCell="L10" sqref="L10"/>
    </sheetView>
  </sheetViews>
  <sheetFormatPr baseColWidth="10" defaultColWidth="11.7109375" defaultRowHeight="15.75" x14ac:dyDescent="0.25"/>
  <cols>
    <col min="1" max="1" width="24.85546875" style="105" customWidth="1"/>
    <col min="2" max="2" width="11.7109375" style="105"/>
    <col min="3" max="4" width="5.140625" style="105" customWidth="1"/>
    <col min="5" max="16384" width="11.7109375" style="105"/>
  </cols>
  <sheetData>
    <row r="1" spans="1:2" x14ac:dyDescent="0.25">
      <c r="A1" s="105" t="s">
        <v>1064</v>
      </c>
    </row>
    <row r="2" spans="1:2" x14ac:dyDescent="0.25">
      <c r="A2" s="105" t="s">
        <v>1065</v>
      </c>
      <c r="B2" s="106">
        <v>0.25</v>
      </c>
    </row>
    <row r="7" spans="1:2" x14ac:dyDescent="0.25">
      <c r="A7" s="105" t="s">
        <v>1066</v>
      </c>
    </row>
    <row r="8" spans="1:2" x14ac:dyDescent="0.25">
      <c r="A8" s="107" t="s">
        <v>1067</v>
      </c>
      <c r="B8" s="107"/>
    </row>
    <row r="9" spans="1:2" x14ac:dyDescent="0.25">
      <c r="A9" s="108" t="s">
        <v>1068</v>
      </c>
      <c r="B9" s="109">
        <f>1-B10</f>
        <v>0.75</v>
      </c>
    </row>
    <row r="10" spans="1:2" x14ac:dyDescent="0.25">
      <c r="A10" s="108" t="s">
        <v>1069</v>
      </c>
      <c r="B10" s="109">
        <f>B2</f>
        <v>0.25</v>
      </c>
    </row>
    <row r="12" spans="1:2" x14ac:dyDescent="0.25">
      <c r="A12" s="107" t="s">
        <v>1070</v>
      </c>
      <c r="B12" s="107"/>
    </row>
    <row r="13" spans="1:2" x14ac:dyDescent="0.25">
      <c r="A13" s="110" t="s">
        <v>1060</v>
      </c>
      <c r="B13" s="110" t="s">
        <v>1061</v>
      </c>
    </row>
    <row r="14" spans="1:2" x14ac:dyDescent="0.25">
      <c r="A14" s="108">
        <v>0</v>
      </c>
      <c r="B14" s="108">
        <v>1</v>
      </c>
    </row>
    <row r="15" spans="1:2" x14ac:dyDescent="0.25">
      <c r="A15" s="108">
        <f>-SIN(B10*2*PI())</f>
        <v>-1</v>
      </c>
      <c r="B15" s="108">
        <f>COS(B10*2*PI())</f>
        <v>6.1257422745431001E-17</v>
      </c>
    </row>
  </sheetData>
  <dataValidations count="1">
    <dataValidation type="decimal" allowBlank="1" showInputMessage="1" showErrorMessage="1" sqref="B2" xr:uid="{00000000-0002-0000-1D00-000000000000}">
      <formula1>0</formula1>
      <formula2>1</formula2>
    </dataValidation>
  </dataValidations>
  <pageMargins left="0.7" right="0.7" top="0.75" bottom="0.75" header="0.3" footer="0.3"/>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55">
    <tabColor rgb="FF7030A0"/>
  </sheetPr>
  <dimension ref="A1:B15"/>
  <sheetViews>
    <sheetView showGridLines="0" zoomScale="110" zoomScaleNormal="110" workbookViewId="0">
      <selection activeCell="K16" sqref="K16"/>
    </sheetView>
  </sheetViews>
  <sheetFormatPr baseColWidth="10" defaultColWidth="11.7109375" defaultRowHeight="15.75" x14ac:dyDescent="0.25"/>
  <cols>
    <col min="1" max="1" width="24.85546875" style="105" customWidth="1"/>
    <col min="2" max="2" width="11.7109375" style="105"/>
    <col min="3" max="4" width="5.140625" style="105" customWidth="1"/>
    <col min="5" max="16384" width="11.7109375" style="105"/>
  </cols>
  <sheetData>
    <row r="1" spans="1:2" x14ac:dyDescent="0.25">
      <c r="A1" s="105" t="s">
        <v>1064</v>
      </c>
    </row>
    <row r="2" spans="1:2" x14ac:dyDescent="0.25">
      <c r="A2" s="105" t="s">
        <v>1065</v>
      </c>
      <c r="B2" s="106">
        <v>0.33</v>
      </c>
    </row>
    <row r="7" spans="1:2" x14ac:dyDescent="0.25">
      <c r="A7" s="105" t="s">
        <v>1066</v>
      </c>
    </row>
    <row r="8" spans="1:2" x14ac:dyDescent="0.25">
      <c r="A8" s="107" t="s">
        <v>1067</v>
      </c>
      <c r="B8" s="107"/>
    </row>
    <row r="9" spans="1:2" x14ac:dyDescent="0.25">
      <c r="A9" s="108" t="s">
        <v>1068</v>
      </c>
      <c r="B9" s="109">
        <f>1-B10</f>
        <v>0.66999999999999993</v>
      </c>
    </row>
    <row r="10" spans="1:2" x14ac:dyDescent="0.25">
      <c r="A10" s="108" t="s">
        <v>1069</v>
      </c>
      <c r="B10" s="109">
        <f>B2</f>
        <v>0.33</v>
      </c>
    </row>
    <row r="12" spans="1:2" x14ac:dyDescent="0.25">
      <c r="A12" s="107" t="s">
        <v>1070</v>
      </c>
      <c r="B12" s="107"/>
    </row>
    <row r="13" spans="1:2" x14ac:dyDescent="0.25">
      <c r="A13" s="110" t="s">
        <v>1060</v>
      </c>
      <c r="B13" s="110" t="s">
        <v>1061</v>
      </c>
    </row>
    <row r="14" spans="1:2" x14ac:dyDescent="0.25">
      <c r="A14" s="108">
        <v>0</v>
      </c>
      <c r="B14" s="108">
        <v>1</v>
      </c>
    </row>
    <row r="15" spans="1:2" x14ac:dyDescent="0.25">
      <c r="A15" s="108">
        <f>-SIN(B10*2*PI())</f>
        <v>-0.87630668004386347</v>
      </c>
      <c r="B15" s="108">
        <f>COS(B10*2*PI())</f>
        <v>-0.48175367410171543</v>
      </c>
    </row>
  </sheetData>
  <dataValidations count="1">
    <dataValidation type="decimal" allowBlank="1" showInputMessage="1" showErrorMessage="1" sqref="B2" xr:uid="{00000000-0002-0000-1E00-000000000000}">
      <formula1>0</formula1>
      <formula2>1</formula2>
    </dataValidation>
  </dataValidations>
  <pageMargins left="0.7" right="0.7" top="0.75" bottom="0.75" header="0.3" footer="0.3"/>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56">
    <tabColor rgb="FF7030A0"/>
  </sheetPr>
  <dimension ref="A1:B15"/>
  <sheetViews>
    <sheetView showGridLines="0" zoomScale="80" zoomScaleNormal="80" workbookViewId="0">
      <selection activeCell="R17" sqref="R17"/>
    </sheetView>
  </sheetViews>
  <sheetFormatPr baseColWidth="10" defaultColWidth="11.7109375" defaultRowHeight="15.75" x14ac:dyDescent="0.25"/>
  <cols>
    <col min="1" max="1" width="24.85546875" style="137" customWidth="1"/>
    <col min="2" max="2" width="11.7109375" style="137"/>
    <col min="3" max="4" width="5.140625" style="137" customWidth="1"/>
    <col min="5" max="16384" width="11.7109375" style="137"/>
  </cols>
  <sheetData>
    <row r="1" spans="1:2" x14ac:dyDescent="0.25">
      <c r="A1" s="137" t="s">
        <v>1064</v>
      </c>
    </row>
    <row r="2" spans="1:2" x14ac:dyDescent="0.25">
      <c r="A2" s="137" t="s">
        <v>1065</v>
      </c>
      <c r="B2" s="138">
        <v>0.33</v>
      </c>
    </row>
    <row r="7" spans="1:2" x14ac:dyDescent="0.25">
      <c r="A7" s="137" t="s">
        <v>1066</v>
      </c>
    </row>
    <row r="8" spans="1:2" x14ac:dyDescent="0.25">
      <c r="A8" s="107" t="s">
        <v>1067</v>
      </c>
      <c r="B8" s="107"/>
    </row>
    <row r="9" spans="1:2" x14ac:dyDescent="0.25">
      <c r="A9" s="108" t="s">
        <v>1068</v>
      </c>
      <c r="B9" s="109">
        <f>1-B10</f>
        <v>0.66999999999999993</v>
      </c>
    </row>
    <row r="10" spans="1:2" x14ac:dyDescent="0.25">
      <c r="A10" s="108" t="s">
        <v>1069</v>
      </c>
      <c r="B10" s="109">
        <f>B2</f>
        <v>0.33</v>
      </c>
    </row>
    <row r="12" spans="1:2" x14ac:dyDescent="0.25">
      <c r="A12" s="107" t="s">
        <v>1070</v>
      </c>
      <c r="B12" s="107"/>
    </row>
    <row r="13" spans="1:2" x14ac:dyDescent="0.25">
      <c r="A13" s="139" t="s">
        <v>1060</v>
      </c>
      <c r="B13" s="139" t="s">
        <v>1061</v>
      </c>
    </row>
    <row r="14" spans="1:2" x14ac:dyDescent="0.25">
      <c r="A14" s="108">
        <v>0</v>
      </c>
      <c r="B14" s="108">
        <v>1</v>
      </c>
    </row>
    <row r="15" spans="1:2" x14ac:dyDescent="0.25">
      <c r="A15" s="108">
        <v>-0.87630668004386347</v>
      </c>
      <c r="B15" s="108">
        <v>-0.48175367410171605</v>
      </c>
    </row>
  </sheetData>
  <dataValidations count="1">
    <dataValidation type="decimal" allowBlank="1" showInputMessage="1" showErrorMessage="1" sqref="B2" xr:uid="{00000000-0002-0000-1F00-000000000000}">
      <formula1>0</formula1>
      <formula2>1</formula2>
    </dataValidation>
  </dataValidations>
  <pageMargins left="0.7" right="0.7" top="0.75" bottom="0.75" header="0.3" footer="0.3"/>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57"/>
  <dimension ref="A3:C10"/>
  <sheetViews>
    <sheetView workbookViewId="0">
      <selection activeCell="C10" sqref="C10"/>
    </sheetView>
  </sheetViews>
  <sheetFormatPr baseColWidth="10" defaultColWidth="11.42578125" defaultRowHeight="15" x14ac:dyDescent="0.25"/>
  <cols>
    <col min="1" max="1" width="12.7109375" style="38" customWidth="1"/>
    <col min="2" max="2" width="38.7109375" style="38" customWidth="1"/>
    <col min="3" max="3" width="14.85546875" style="38" customWidth="1"/>
    <col min="4" max="16384" width="11.42578125" style="38"/>
  </cols>
  <sheetData>
    <row r="3" spans="1:3" ht="31.5" x14ac:dyDescent="0.25">
      <c r="A3" s="157" t="s">
        <v>1071</v>
      </c>
      <c r="B3" s="157" t="s">
        <v>1072</v>
      </c>
      <c r="C3" s="157" t="s">
        <v>1073</v>
      </c>
    </row>
    <row r="4" spans="1:3" ht="30.75" x14ac:dyDescent="0.25">
      <c r="A4" s="140">
        <v>1</v>
      </c>
      <c r="B4" s="141" t="s">
        <v>1074</v>
      </c>
      <c r="C4" s="142">
        <v>0.34</v>
      </c>
    </row>
    <row r="5" spans="1:3" ht="15.75" x14ac:dyDescent="0.25">
      <c r="A5" s="140">
        <v>2</v>
      </c>
      <c r="B5" s="141" t="s">
        <v>1075</v>
      </c>
      <c r="C5" s="142">
        <v>1</v>
      </c>
    </row>
    <row r="6" spans="1:3" ht="15.75" x14ac:dyDescent="0.25">
      <c r="A6" s="140">
        <v>3</v>
      </c>
      <c r="B6" s="141" t="s">
        <v>1076</v>
      </c>
      <c r="C6" s="142">
        <v>0.59</v>
      </c>
    </row>
    <row r="7" spans="1:3" ht="15.75" x14ac:dyDescent="0.25">
      <c r="A7" s="140">
        <v>4</v>
      </c>
      <c r="B7" s="141" t="s">
        <v>1077</v>
      </c>
      <c r="C7" s="142">
        <v>0.42</v>
      </c>
    </row>
    <row r="8" spans="1:3" ht="30.75" x14ac:dyDescent="0.25">
      <c r="A8" s="140">
        <v>5</v>
      </c>
      <c r="B8" s="141" t="s">
        <v>1078</v>
      </c>
      <c r="C8" s="142">
        <v>0.37</v>
      </c>
    </row>
    <row r="9" spans="1:3" ht="15.75" x14ac:dyDescent="0.25">
      <c r="A9" s="140">
        <v>6</v>
      </c>
      <c r="B9" s="141" t="s">
        <v>1079</v>
      </c>
      <c r="C9" s="142">
        <v>0.57999999999999996</v>
      </c>
    </row>
    <row r="10" spans="1:3" ht="15.75" x14ac:dyDescent="0.25">
      <c r="A10" s="412" t="s">
        <v>1062</v>
      </c>
      <c r="B10" s="412"/>
      <c r="C10" s="143">
        <f>AVERAGE(C4:C9)</f>
        <v>0.55000000000000004</v>
      </c>
    </row>
  </sheetData>
  <mergeCells count="1">
    <mergeCell ref="A10:B10"/>
  </mergeCell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58"/>
  <dimension ref="A1:G21"/>
  <sheetViews>
    <sheetView topLeftCell="A10" workbookViewId="0">
      <selection activeCell="A18" sqref="A18"/>
    </sheetView>
  </sheetViews>
  <sheetFormatPr baseColWidth="10" defaultColWidth="11.42578125" defaultRowHeight="15" x14ac:dyDescent="0.25"/>
  <cols>
    <col min="1" max="1" width="90.42578125" bestFit="1" customWidth="1"/>
    <col min="2" max="2" width="15.42578125" customWidth="1"/>
    <col min="3" max="3" width="7.5703125" bestFit="1" customWidth="1"/>
    <col min="4" max="4" width="17" bestFit="1" customWidth="1"/>
    <col min="5" max="5" width="15.28515625" bestFit="1" customWidth="1"/>
    <col min="6" max="6" width="14.140625" customWidth="1"/>
    <col min="7" max="8" width="12.5703125" bestFit="1" customWidth="1"/>
  </cols>
  <sheetData>
    <row r="1" spans="1:7" x14ac:dyDescent="0.25">
      <c r="A1" s="78" t="s">
        <v>1080</v>
      </c>
      <c r="B1" t="s">
        <v>51</v>
      </c>
    </row>
    <row r="3" spans="1:7" x14ac:dyDescent="0.25">
      <c r="A3" s="78" t="s">
        <v>1055</v>
      </c>
      <c r="B3" s="78" t="s">
        <v>1081</v>
      </c>
    </row>
    <row r="4" spans="1:7" x14ac:dyDescent="0.25">
      <c r="A4" s="78" t="s">
        <v>1006</v>
      </c>
      <c r="B4" t="s">
        <v>64</v>
      </c>
      <c r="C4" t="s">
        <v>208</v>
      </c>
      <c r="D4" t="s">
        <v>73</v>
      </c>
      <c r="E4" t="s">
        <v>151</v>
      </c>
      <c r="F4" t="s">
        <v>61</v>
      </c>
      <c r="G4" t="s">
        <v>813</v>
      </c>
    </row>
    <row r="5" spans="1:7" x14ac:dyDescent="0.25">
      <c r="A5" s="99" t="s">
        <v>147</v>
      </c>
      <c r="B5" s="100">
        <v>2</v>
      </c>
      <c r="C5" s="100"/>
      <c r="D5" s="100">
        <v>1</v>
      </c>
      <c r="E5" s="100">
        <v>1</v>
      </c>
      <c r="F5" s="100">
        <v>2</v>
      </c>
      <c r="G5" s="100">
        <v>6</v>
      </c>
    </row>
    <row r="6" spans="1:7" x14ac:dyDescent="0.25">
      <c r="A6" s="99" t="s">
        <v>254</v>
      </c>
      <c r="B6" s="100">
        <v>1</v>
      </c>
      <c r="C6" s="100"/>
      <c r="D6" s="100"/>
      <c r="E6" s="100"/>
      <c r="F6" s="100"/>
      <c r="G6" s="100">
        <v>1</v>
      </c>
    </row>
    <row r="7" spans="1:7" x14ac:dyDescent="0.25">
      <c r="A7" s="99" t="s">
        <v>443</v>
      </c>
      <c r="B7" s="100">
        <v>6</v>
      </c>
      <c r="C7" s="100"/>
      <c r="D7" s="100">
        <v>1</v>
      </c>
      <c r="E7" s="100">
        <v>1</v>
      </c>
      <c r="F7" s="100">
        <v>5</v>
      </c>
      <c r="G7" s="100">
        <v>13</v>
      </c>
    </row>
    <row r="8" spans="1:7" x14ac:dyDescent="0.25">
      <c r="A8" s="99" t="s">
        <v>309</v>
      </c>
      <c r="B8" s="100">
        <v>3</v>
      </c>
      <c r="C8" s="100">
        <v>3</v>
      </c>
      <c r="D8" s="100">
        <v>1</v>
      </c>
      <c r="E8" s="100"/>
      <c r="F8" s="100">
        <v>1</v>
      </c>
      <c r="G8" s="100">
        <v>8</v>
      </c>
    </row>
    <row r="9" spans="1:7" x14ac:dyDescent="0.25">
      <c r="A9" s="99" t="s">
        <v>94</v>
      </c>
      <c r="B9" s="100">
        <v>1</v>
      </c>
      <c r="C9" s="100"/>
      <c r="D9" s="100">
        <v>2</v>
      </c>
      <c r="E9" s="100">
        <v>1</v>
      </c>
      <c r="F9" s="100">
        <v>2</v>
      </c>
      <c r="G9" s="100">
        <v>6</v>
      </c>
    </row>
    <row r="10" spans="1:7" x14ac:dyDescent="0.25">
      <c r="A10" s="99" t="s">
        <v>54</v>
      </c>
      <c r="B10" s="100">
        <v>2</v>
      </c>
      <c r="C10" s="100"/>
      <c r="D10" s="100"/>
      <c r="E10" s="100"/>
      <c r="F10" s="100"/>
      <c r="G10" s="100">
        <v>2</v>
      </c>
    </row>
    <row r="11" spans="1:7" x14ac:dyDescent="0.25">
      <c r="A11" s="99" t="s">
        <v>813</v>
      </c>
      <c r="B11" s="100">
        <v>15</v>
      </c>
      <c r="C11" s="100">
        <v>3</v>
      </c>
      <c r="D11" s="100">
        <v>5</v>
      </c>
      <c r="E11" s="100">
        <v>3</v>
      </c>
      <c r="F11" s="100">
        <v>10</v>
      </c>
      <c r="G11" s="100">
        <v>36</v>
      </c>
    </row>
    <row r="14" spans="1:7" x14ac:dyDescent="0.25">
      <c r="A14" t="s">
        <v>1006</v>
      </c>
      <c r="B14" t="s">
        <v>64</v>
      </c>
      <c r="C14" t="s">
        <v>208</v>
      </c>
      <c r="D14" t="s">
        <v>73</v>
      </c>
      <c r="E14" t="s">
        <v>151</v>
      </c>
      <c r="F14" t="s">
        <v>61</v>
      </c>
    </row>
    <row r="15" spans="1:7" x14ac:dyDescent="0.25">
      <c r="A15" t="s">
        <v>147</v>
      </c>
      <c r="B15">
        <v>2</v>
      </c>
      <c r="D15">
        <v>1</v>
      </c>
      <c r="E15">
        <v>1</v>
      </c>
      <c r="F15">
        <v>2</v>
      </c>
    </row>
    <row r="16" spans="1:7" x14ac:dyDescent="0.25">
      <c r="A16" t="s">
        <v>254</v>
      </c>
      <c r="B16">
        <v>1</v>
      </c>
    </row>
    <row r="17" spans="1:6" x14ac:dyDescent="0.25">
      <c r="A17" t="s">
        <v>443</v>
      </c>
      <c r="B17">
        <v>6</v>
      </c>
      <c r="D17">
        <v>1</v>
      </c>
      <c r="E17">
        <v>1</v>
      </c>
      <c r="F17">
        <v>5</v>
      </c>
    </row>
    <row r="18" spans="1:6" x14ac:dyDescent="0.25">
      <c r="A18" t="s">
        <v>309</v>
      </c>
      <c r="B18">
        <v>3</v>
      </c>
      <c r="C18">
        <v>3</v>
      </c>
      <c r="D18">
        <v>1</v>
      </c>
      <c r="F18">
        <v>1</v>
      </c>
    </row>
    <row r="19" spans="1:6" x14ac:dyDescent="0.25">
      <c r="A19" t="s">
        <v>94</v>
      </c>
      <c r="B19">
        <v>1</v>
      </c>
      <c r="D19">
        <v>2</v>
      </c>
      <c r="E19">
        <v>1</v>
      </c>
      <c r="F19">
        <v>2</v>
      </c>
    </row>
    <row r="20" spans="1:6" x14ac:dyDescent="0.25">
      <c r="A20" t="s">
        <v>54</v>
      </c>
      <c r="B20">
        <v>2</v>
      </c>
    </row>
    <row r="21" spans="1:6" x14ac:dyDescent="0.25">
      <c r="A21" t="s">
        <v>813</v>
      </c>
      <c r="B21">
        <v>15</v>
      </c>
      <c r="C21">
        <v>3</v>
      </c>
      <c r="D21">
        <v>5</v>
      </c>
      <c r="E21">
        <v>3</v>
      </c>
      <c r="F21">
        <v>10</v>
      </c>
    </row>
  </sheetData>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0C3E7D-E4B1-4344-B76F-152A7285932C}">
  <dimension ref="B1:W62"/>
  <sheetViews>
    <sheetView zoomScale="64" zoomScaleNormal="64" workbookViewId="0">
      <selection activeCell="B53" sqref="B53"/>
    </sheetView>
  </sheetViews>
  <sheetFormatPr baseColWidth="10" defaultColWidth="10.7109375" defaultRowHeight="15" x14ac:dyDescent="0.25"/>
  <cols>
    <col min="2" max="2" width="255.7109375" customWidth="1"/>
    <col min="3" max="3" width="24.5703125" customWidth="1"/>
    <col min="4" max="15" width="5.5703125" customWidth="1"/>
    <col min="16" max="19" width="7" customWidth="1"/>
    <col min="20" max="22" width="8.42578125" customWidth="1"/>
    <col min="23" max="23" width="10" customWidth="1"/>
    <col min="24" max="24" width="133.42578125" customWidth="1"/>
    <col min="25" max="25" width="220.42578125" customWidth="1"/>
    <col min="26" max="26" width="19.140625" customWidth="1"/>
    <col min="27" max="27" width="15.85546875" customWidth="1"/>
    <col min="28" max="28" width="32.7109375" customWidth="1"/>
    <col min="29" max="29" width="27" customWidth="1"/>
    <col min="30" max="30" width="29.5703125" customWidth="1"/>
    <col min="31" max="31" width="25" customWidth="1"/>
    <col min="32" max="32" width="20" customWidth="1"/>
    <col min="33" max="33" width="13" customWidth="1"/>
    <col min="34" max="34" width="19.85546875" customWidth="1"/>
    <col min="35" max="35" width="31.85546875" customWidth="1"/>
    <col min="36" max="36" width="24" customWidth="1"/>
    <col min="37" max="37" width="44.42578125" customWidth="1"/>
    <col min="38" max="38" width="16.85546875" customWidth="1"/>
    <col min="39" max="41" width="188.7109375" bestFit="1" customWidth="1"/>
    <col min="42" max="42" width="31.28515625" bestFit="1" customWidth="1"/>
    <col min="43" max="45" width="218" bestFit="1" customWidth="1"/>
    <col min="46" max="46" width="98.7109375" bestFit="1" customWidth="1"/>
    <col min="47" max="51" width="139.140625" bestFit="1" customWidth="1"/>
    <col min="52" max="52" width="37.42578125" bestFit="1" customWidth="1"/>
    <col min="53" max="53" width="104.85546875" bestFit="1" customWidth="1"/>
    <col min="54" max="54" width="50.5703125" bestFit="1" customWidth="1"/>
    <col min="55" max="55" width="118" bestFit="1" customWidth="1"/>
    <col min="56" max="56" width="45.85546875" bestFit="1" customWidth="1"/>
    <col min="57" max="57" width="25.28515625" bestFit="1" customWidth="1"/>
    <col min="58" max="58" width="255.7109375" bestFit="1" customWidth="1"/>
    <col min="59" max="59" width="97" bestFit="1" customWidth="1"/>
    <col min="60" max="60" width="237.140625" bestFit="1" customWidth="1"/>
    <col min="61" max="61" width="75.7109375" bestFit="1" customWidth="1"/>
    <col min="62" max="62" width="101.85546875" bestFit="1" customWidth="1"/>
    <col min="63" max="63" width="35.7109375" bestFit="1" customWidth="1"/>
    <col min="64" max="65" width="231" bestFit="1" customWidth="1"/>
    <col min="66" max="66" width="51.7109375" bestFit="1" customWidth="1"/>
    <col min="67" max="68" width="79.42578125" bestFit="1" customWidth="1"/>
    <col min="69" max="69" width="50.5703125" bestFit="1" customWidth="1"/>
    <col min="70" max="70" width="39.85546875" bestFit="1" customWidth="1"/>
    <col min="71" max="71" width="92.140625" bestFit="1" customWidth="1"/>
    <col min="72" max="72" width="97.85546875" bestFit="1" customWidth="1"/>
    <col min="73" max="73" width="52.28515625" bestFit="1" customWidth="1"/>
    <col min="74" max="74" width="18" bestFit="1" customWidth="1"/>
  </cols>
  <sheetData>
    <row r="1" spans="2:23" s="232" customFormat="1" ht="173.25" customHeight="1" x14ac:dyDescent="0.25">
      <c r="B1" s="233" t="s">
        <v>51</v>
      </c>
      <c r="C1" s="222"/>
      <c r="D1" s="27"/>
      <c r="E1" s="27"/>
      <c r="F1" s="27"/>
      <c r="G1" s="27"/>
      <c r="H1" s="27"/>
      <c r="I1" s="27"/>
      <c r="J1" s="27"/>
      <c r="K1" s="27"/>
      <c r="L1" s="27"/>
      <c r="M1" s="27"/>
      <c r="N1" s="27"/>
      <c r="O1" s="27"/>
      <c r="P1" s="27"/>
      <c r="Q1" s="27"/>
      <c r="R1" s="27"/>
      <c r="S1" s="27"/>
      <c r="T1" s="27"/>
      <c r="U1" s="27"/>
      <c r="V1" s="27"/>
      <c r="W1" s="27"/>
    </row>
    <row r="3" spans="2:23" ht="18.75" x14ac:dyDescent="0.3">
      <c r="B3" s="234" t="s">
        <v>1267</v>
      </c>
      <c r="C3" s="234" t="s">
        <v>1191</v>
      </c>
    </row>
    <row r="4" spans="2:23" x14ac:dyDescent="0.25">
      <c r="B4" s="352" t="s">
        <v>147</v>
      </c>
      <c r="C4" s="352">
        <v>12</v>
      </c>
    </row>
    <row r="5" spans="2:23" x14ac:dyDescent="0.25">
      <c r="B5" s="235" t="s">
        <v>407</v>
      </c>
      <c r="C5" s="1">
        <v>8</v>
      </c>
    </row>
    <row r="6" spans="2:23" x14ac:dyDescent="0.25">
      <c r="B6" s="1" t="s">
        <v>425</v>
      </c>
      <c r="C6" s="1">
        <v>1</v>
      </c>
    </row>
    <row r="7" spans="2:23" x14ac:dyDescent="0.25">
      <c r="B7" s="1" t="s">
        <v>427</v>
      </c>
      <c r="C7" s="1">
        <v>1</v>
      </c>
    </row>
    <row r="8" spans="2:23" x14ac:dyDescent="0.25">
      <c r="B8" s="1" t="s">
        <v>413</v>
      </c>
      <c r="C8" s="1">
        <v>4</v>
      </c>
    </row>
    <row r="9" spans="2:23" x14ac:dyDescent="0.25">
      <c r="B9" s="1" t="s">
        <v>409</v>
      </c>
      <c r="C9" s="1">
        <v>2</v>
      </c>
    </row>
    <row r="10" spans="2:23" x14ac:dyDescent="0.25">
      <c r="B10" s="235" t="s">
        <v>791</v>
      </c>
      <c r="C10" s="1">
        <v>3</v>
      </c>
    </row>
    <row r="11" spans="2:23" x14ac:dyDescent="0.25">
      <c r="B11" s="1" t="s">
        <v>156</v>
      </c>
      <c r="C11" s="1">
        <v>3</v>
      </c>
    </row>
    <row r="12" spans="2:23" x14ac:dyDescent="0.25">
      <c r="B12" s="235" t="s">
        <v>489</v>
      </c>
      <c r="C12" s="1">
        <v>1</v>
      </c>
    </row>
    <row r="13" spans="2:23" x14ac:dyDescent="0.25">
      <c r="B13" s="1" t="s">
        <v>512</v>
      </c>
      <c r="C13" s="1">
        <v>1</v>
      </c>
    </row>
    <row r="14" spans="2:23" ht="15" customHeight="1" x14ac:dyDescent="0.25">
      <c r="B14" s="352" t="s">
        <v>254</v>
      </c>
      <c r="C14" s="352">
        <v>1</v>
      </c>
    </row>
    <row r="15" spans="2:23" x14ac:dyDescent="0.25">
      <c r="B15" s="235" t="s">
        <v>220</v>
      </c>
      <c r="C15" s="1">
        <v>1</v>
      </c>
    </row>
    <row r="16" spans="2:23" x14ac:dyDescent="0.25">
      <c r="B16" s="1" t="s">
        <v>257</v>
      </c>
      <c r="C16" s="1">
        <v>1</v>
      </c>
    </row>
    <row r="17" spans="2:3" ht="15" customHeight="1" x14ac:dyDescent="0.25">
      <c r="B17" s="352" t="s">
        <v>443</v>
      </c>
      <c r="C17" s="352">
        <v>20</v>
      </c>
    </row>
    <row r="18" spans="2:3" x14ac:dyDescent="0.25">
      <c r="B18" s="235" t="s">
        <v>441</v>
      </c>
      <c r="C18" s="1">
        <v>20</v>
      </c>
    </row>
    <row r="19" spans="2:3" x14ac:dyDescent="0.25">
      <c r="B19" s="1" t="s">
        <v>458</v>
      </c>
      <c r="C19" s="1">
        <v>2</v>
      </c>
    </row>
    <row r="20" spans="2:3" x14ac:dyDescent="0.25">
      <c r="B20" s="1" t="s">
        <v>449</v>
      </c>
      <c r="C20" s="1">
        <v>1</v>
      </c>
    </row>
    <row r="21" spans="2:3" x14ac:dyDescent="0.25">
      <c r="B21" s="1" t="s">
        <v>471</v>
      </c>
      <c r="C21" s="1">
        <v>1</v>
      </c>
    </row>
    <row r="22" spans="2:3" x14ac:dyDescent="0.25">
      <c r="B22" s="1" t="s">
        <v>464</v>
      </c>
      <c r="C22" s="1">
        <v>1</v>
      </c>
    </row>
    <row r="23" spans="2:3" x14ac:dyDescent="0.25">
      <c r="B23" s="1" t="s">
        <v>453</v>
      </c>
      <c r="C23" s="1">
        <v>6</v>
      </c>
    </row>
    <row r="24" spans="2:3" x14ac:dyDescent="0.25">
      <c r="B24" s="1" t="s">
        <v>466</v>
      </c>
      <c r="C24" s="1">
        <v>2</v>
      </c>
    </row>
    <row r="25" spans="2:3" x14ac:dyDescent="0.25">
      <c r="B25" s="1" t="s">
        <v>486</v>
      </c>
      <c r="C25" s="1">
        <v>1</v>
      </c>
    </row>
    <row r="26" spans="2:3" x14ac:dyDescent="0.25">
      <c r="B26" s="1" t="s">
        <v>451</v>
      </c>
      <c r="C26" s="1">
        <v>2</v>
      </c>
    </row>
    <row r="27" spans="2:3" x14ac:dyDescent="0.25">
      <c r="B27" s="1" t="s">
        <v>469</v>
      </c>
      <c r="C27" s="1">
        <v>1</v>
      </c>
    </row>
    <row r="28" spans="2:3" x14ac:dyDescent="0.25">
      <c r="B28" s="1" t="s">
        <v>446</v>
      </c>
      <c r="C28" s="1">
        <v>1</v>
      </c>
    </row>
    <row r="29" spans="2:3" x14ac:dyDescent="0.25">
      <c r="B29" s="1" t="s">
        <v>460</v>
      </c>
      <c r="C29" s="1">
        <v>1</v>
      </c>
    </row>
    <row r="30" spans="2:3" x14ac:dyDescent="0.25">
      <c r="B30" s="1" t="s">
        <v>456</v>
      </c>
      <c r="C30" s="1">
        <v>1</v>
      </c>
    </row>
    <row r="31" spans="2:3" ht="15" customHeight="1" x14ac:dyDescent="0.25">
      <c r="B31" s="352" t="s">
        <v>309</v>
      </c>
      <c r="C31" s="352">
        <v>52.9</v>
      </c>
    </row>
    <row r="32" spans="2:3" x14ac:dyDescent="0.25">
      <c r="B32" s="235" t="s">
        <v>260</v>
      </c>
      <c r="C32" s="1">
        <v>0.9</v>
      </c>
    </row>
    <row r="33" spans="2:3" x14ac:dyDescent="0.25">
      <c r="B33" s="1" t="s">
        <v>312</v>
      </c>
      <c r="C33" s="1">
        <v>0.9</v>
      </c>
    </row>
    <row r="34" spans="2:3" x14ac:dyDescent="0.25">
      <c r="B34" s="235" t="s">
        <v>441</v>
      </c>
      <c r="C34" s="1">
        <v>1</v>
      </c>
    </row>
    <row r="35" spans="2:3" x14ac:dyDescent="0.25">
      <c r="B35" s="1" t="s">
        <v>481</v>
      </c>
      <c r="C35" s="1">
        <v>1</v>
      </c>
    </row>
    <row r="36" spans="2:3" x14ac:dyDescent="0.25">
      <c r="B36" s="235" t="s">
        <v>489</v>
      </c>
      <c r="C36" s="1">
        <v>51</v>
      </c>
    </row>
    <row r="37" spans="2:3" x14ac:dyDescent="0.25">
      <c r="B37" s="1" t="s">
        <v>509</v>
      </c>
      <c r="C37" s="1">
        <v>1</v>
      </c>
    </row>
    <row r="38" spans="2:3" x14ac:dyDescent="0.25">
      <c r="B38" s="1" t="s">
        <v>502</v>
      </c>
      <c r="C38" s="1">
        <v>1</v>
      </c>
    </row>
    <row r="39" spans="2:3" x14ac:dyDescent="0.25">
      <c r="B39" s="1" t="s">
        <v>506</v>
      </c>
      <c r="C39" s="1">
        <v>1</v>
      </c>
    </row>
    <row r="40" spans="2:3" x14ac:dyDescent="0.25">
      <c r="B40" s="1" t="s">
        <v>491</v>
      </c>
      <c r="C40" s="1">
        <v>8</v>
      </c>
    </row>
    <row r="41" spans="2:3" x14ac:dyDescent="0.25">
      <c r="B41" s="1" t="s">
        <v>1164</v>
      </c>
      <c r="C41" s="1">
        <v>32</v>
      </c>
    </row>
    <row r="42" spans="2:3" x14ac:dyDescent="0.25">
      <c r="B42" s="1" t="s">
        <v>495</v>
      </c>
      <c r="C42" s="1">
        <v>8</v>
      </c>
    </row>
    <row r="43" spans="2:3" ht="15" customHeight="1" x14ac:dyDescent="0.25">
      <c r="B43" s="352" t="s">
        <v>94</v>
      </c>
      <c r="C43" s="352">
        <v>40</v>
      </c>
    </row>
    <row r="44" spans="2:3" x14ac:dyDescent="0.25">
      <c r="B44" s="235" t="s">
        <v>69</v>
      </c>
      <c r="C44" s="1">
        <v>1</v>
      </c>
    </row>
    <row r="45" spans="2:3" x14ac:dyDescent="0.25">
      <c r="B45" s="1" t="s">
        <v>97</v>
      </c>
      <c r="C45" s="1">
        <v>1</v>
      </c>
    </row>
    <row r="46" spans="2:3" x14ac:dyDescent="0.25">
      <c r="B46" s="235" t="s">
        <v>103</v>
      </c>
      <c r="C46" s="1">
        <v>5</v>
      </c>
    </row>
    <row r="47" spans="2:3" x14ac:dyDescent="0.25">
      <c r="B47" s="1" t="s">
        <v>141</v>
      </c>
      <c r="C47" s="1">
        <v>1</v>
      </c>
    </row>
    <row r="48" spans="2:3" x14ac:dyDescent="0.25">
      <c r="B48" s="1" t="s">
        <v>136</v>
      </c>
      <c r="C48" s="1">
        <v>4</v>
      </c>
    </row>
    <row r="49" spans="2:3" x14ac:dyDescent="0.25">
      <c r="B49" s="235" t="s">
        <v>315</v>
      </c>
      <c r="C49" s="1">
        <v>30</v>
      </c>
    </row>
    <row r="50" spans="2:3" x14ac:dyDescent="0.25">
      <c r="B50" s="1" t="s">
        <v>328</v>
      </c>
      <c r="C50" s="1">
        <v>30</v>
      </c>
    </row>
    <row r="51" spans="2:3" x14ac:dyDescent="0.25">
      <c r="B51" s="235" t="s">
        <v>87</v>
      </c>
      <c r="C51" s="1">
        <v>1</v>
      </c>
    </row>
    <row r="52" spans="2:3" x14ac:dyDescent="0.25">
      <c r="B52" s="1" t="s">
        <v>353</v>
      </c>
      <c r="C52" s="1">
        <v>1</v>
      </c>
    </row>
    <row r="53" spans="2:3" x14ac:dyDescent="0.25">
      <c r="B53" s="235" t="s">
        <v>407</v>
      </c>
      <c r="C53" s="1">
        <v>2</v>
      </c>
    </row>
    <row r="54" spans="2:3" x14ac:dyDescent="0.25">
      <c r="B54" s="1" t="s">
        <v>476</v>
      </c>
      <c r="C54" s="1">
        <v>1</v>
      </c>
    </row>
    <row r="55" spans="2:3" x14ac:dyDescent="0.25">
      <c r="B55" s="1" t="s">
        <v>437</v>
      </c>
      <c r="C55" s="1">
        <v>1</v>
      </c>
    </row>
    <row r="56" spans="2:3" x14ac:dyDescent="0.25">
      <c r="B56" s="235" t="s">
        <v>538</v>
      </c>
      <c r="C56" s="1">
        <v>1</v>
      </c>
    </row>
    <row r="57" spans="2:3" x14ac:dyDescent="0.25">
      <c r="B57" s="1" t="s">
        <v>601</v>
      </c>
      <c r="C57" s="1">
        <v>1</v>
      </c>
    </row>
    <row r="58" spans="2:3" ht="15" customHeight="1" x14ac:dyDescent="0.25">
      <c r="B58" s="352" t="s">
        <v>54</v>
      </c>
      <c r="C58" s="352">
        <v>3</v>
      </c>
    </row>
    <row r="59" spans="2:3" x14ac:dyDescent="0.25">
      <c r="B59" s="235" t="s">
        <v>50</v>
      </c>
      <c r="C59" s="1">
        <v>2</v>
      </c>
    </row>
    <row r="60" spans="2:3" x14ac:dyDescent="0.25">
      <c r="B60" s="1" t="s">
        <v>58</v>
      </c>
      <c r="C60" s="1">
        <v>2</v>
      </c>
    </row>
    <row r="61" spans="2:3" x14ac:dyDescent="0.25">
      <c r="B61" s="235" t="s">
        <v>441</v>
      </c>
      <c r="C61" s="1">
        <v>1</v>
      </c>
    </row>
    <row r="62" spans="2:3" x14ac:dyDescent="0.25">
      <c r="B62" s="1" t="s">
        <v>484</v>
      </c>
      <c r="C62" s="1">
        <v>1</v>
      </c>
    </row>
  </sheetData>
  <mergeCells count="6">
    <mergeCell ref="B4:C4"/>
    <mergeCell ref="B14:C14"/>
    <mergeCell ref="B31:C31"/>
    <mergeCell ref="B58:C58"/>
    <mergeCell ref="B17:C17"/>
    <mergeCell ref="B43:C43"/>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51A79-F7DF-4619-97F6-ACC671A84454}">
  <dimension ref="B1:V301"/>
  <sheetViews>
    <sheetView topLeftCell="A211" workbookViewId="0">
      <selection activeCell="C214" sqref="C214"/>
    </sheetView>
  </sheetViews>
  <sheetFormatPr baseColWidth="10" defaultRowHeight="14.25" x14ac:dyDescent="0.2"/>
  <cols>
    <col min="1" max="1" width="11.42578125" style="28"/>
    <col min="2" max="2" width="31.28515625" style="28" customWidth="1"/>
    <col min="3" max="3" width="68.28515625" style="28" customWidth="1"/>
    <col min="4" max="4" width="20.85546875" style="28" customWidth="1"/>
    <col min="5" max="5" width="22.5703125" style="28" customWidth="1"/>
    <col min="6" max="6" width="15.7109375" style="28" customWidth="1"/>
    <col min="7" max="7" width="19.7109375" style="28" customWidth="1"/>
    <col min="8" max="9" width="15.7109375" style="28" customWidth="1"/>
    <col min="10" max="11" width="17.85546875" style="28" bestFit="1" customWidth="1"/>
    <col min="12" max="12" width="19.28515625" style="28" customWidth="1"/>
    <col min="13" max="13" width="18.85546875" style="28" customWidth="1"/>
    <col min="14" max="14" width="26.85546875" style="28" bestFit="1" customWidth="1"/>
    <col min="15" max="15" width="14.5703125" style="28" bestFit="1" customWidth="1"/>
    <col min="16" max="16" width="63.28515625" style="28" customWidth="1"/>
    <col min="17" max="17" width="15.140625" style="28" customWidth="1"/>
    <col min="18" max="18" width="37.28515625" style="28" bestFit="1" customWidth="1"/>
    <col min="19" max="16384" width="11.42578125" style="28"/>
  </cols>
  <sheetData>
    <row r="1" spans="2:18" ht="15" thickBot="1" x14ac:dyDescent="0.25"/>
    <row r="2" spans="2:18" ht="68.25" customHeight="1" thickBot="1" x14ac:dyDescent="0.25">
      <c r="B2" s="353" t="s">
        <v>1268</v>
      </c>
      <c r="C2" s="354"/>
    </row>
    <row r="3" spans="2:18" ht="15.75" thickBot="1" x14ac:dyDescent="0.3">
      <c r="B3" s="29"/>
    </row>
    <row r="4" spans="2:18" s="31" customFormat="1" ht="15.75" thickBot="1" x14ac:dyDescent="0.3">
      <c r="B4" s="355" t="s">
        <v>1269</v>
      </c>
      <c r="C4" s="356"/>
    </row>
    <row r="5" spans="2:18" s="31" customFormat="1" x14ac:dyDescent="0.2">
      <c r="B5" s="236" t="s">
        <v>1270</v>
      </c>
      <c r="C5" s="237" t="s">
        <v>1271</v>
      </c>
      <c r="H5" s="357" t="s">
        <v>1272</v>
      </c>
      <c r="I5" s="358"/>
      <c r="J5" s="358"/>
      <c r="K5" s="359"/>
    </row>
    <row r="6" spans="2:18" s="31" customFormat="1" x14ac:dyDescent="0.2">
      <c r="B6" s="238" t="s">
        <v>1273</v>
      </c>
      <c r="C6" s="239" t="s">
        <v>1274</v>
      </c>
      <c r="H6" s="360"/>
      <c r="I6" s="361"/>
      <c r="J6" s="361"/>
      <c r="K6" s="362"/>
    </row>
    <row r="7" spans="2:18" s="31" customFormat="1" x14ac:dyDescent="0.2">
      <c r="B7" s="238" t="s">
        <v>829</v>
      </c>
      <c r="C7" s="240">
        <v>3422121</v>
      </c>
      <c r="H7" s="360"/>
      <c r="I7" s="361"/>
      <c r="J7" s="361"/>
      <c r="K7" s="362"/>
    </row>
    <row r="8" spans="2:18" s="31" customFormat="1" x14ac:dyDescent="0.2">
      <c r="B8" s="238" t="s">
        <v>1275</v>
      </c>
      <c r="C8" s="241" t="s">
        <v>1276</v>
      </c>
      <c r="H8" s="360"/>
      <c r="I8" s="361"/>
      <c r="J8" s="361"/>
      <c r="K8" s="362"/>
    </row>
    <row r="9" spans="2:18" s="31" customFormat="1" ht="185.25" x14ac:dyDescent="0.2">
      <c r="B9" s="238" t="s">
        <v>1277</v>
      </c>
      <c r="C9" s="239" t="s">
        <v>1278</v>
      </c>
      <c r="H9" s="363"/>
      <c r="I9" s="364"/>
      <c r="J9" s="364"/>
      <c r="K9" s="365"/>
    </row>
    <row r="10" spans="2:18" s="31" customFormat="1" ht="42.75" x14ac:dyDescent="0.2">
      <c r="B10" s="238" t="s">
        <v>1279</v>
      </c>
      <c r="C10" s="239" t="s">
        <v>1280</v>
      </c>
      <c r="H10" s="357" t="s">
        <v>1281</v>
      </c>
      <c r="I10" s="358"/>
      <c r="J10" s="358"/>
      <c r="K10" s="359"/>
    </row>
    <row r="11" spans="2:18" s="31" customFormat="1" x14ac:dyDescent="0.2">
      <c r="B11" s="238" t="s">
        <v>1282</v>
      </c>
      <c r="C11" s="242">
        <f>SUM(J18:J301)</f>
        <v>7740076112.2299986</v>
      </c>
      <c r="E11" s="243"/>
      <c r="H11" s="360"/>
      <c r="I11" s="361"/>
      <c r="J11" s="361"/>
      <c r="K11" s="362"/>
    </row>
    <row r="12" spans="2:18" s="31" customFormat="1" ht="28.5" x14ac:dyDescent="0.2">
      <c r="B12" s="238" t="s">
        <v>1283</v>
      </c>
      <c r="C12" s="242">
        <v>245784560</v>
      </c>
      <c r="H12" s="360"/>
      <c r="I12" s="361"/>
      <c r="J12" s="361"/>
      <c r="K12" s="362"/>
    </row>
    <row r="13" spans="2:18" s="31" customFormat="1" ht="28.5" x14ac:dyDescent="0.2">
      <c r="B13" s="238" t="s">
        <v>1284</v>
      </c>
      <c r="C13" s="242">
        <v>24578456</v>
      </c>
      <c r="H13" s="360"/>
      <c r="I13" s="361"/>
      <c r="J13" s="361"/>
      <c r="K13" s="362"/>
    </row>
    <row r="14" spans="2:18" s="31" customFormat="1" ht="29.25" thickBot="1" x14ac:dyDescent="0.25">
      <c r="B14" s="244" t="s">
        <v>1285</v>
      </c>
      <c r="C14" s="245">
        <v>44159</v>
      </c>
      <c r="H14" s="363"/>
      <c r="I14" s="364"/>
      <c r="J14" s="364"/>
      <c r="K14" s="365"/>
    </row>
    <row r="15" spans="2:18" ht="15" thickBot="1" x14ac:dyDescent="0.25"/>
    <row r="16" spans="2:18" ht="15.75" thickBot="1" x14ac:dyDescent="0.3">
      <c r="B16" s="366" t="s">
        <v>1286</v>
      </c>
      <c r="C16" s="367"/>
      <c r="D16" s="367"/>
      <c r="E16" s="367"/>
      <c r="F16" s="367"/>
      <c r="G16" s="367"/>
      <c r="H16" s="367"/>
      <c r="I16" s="367"/>
      <c r="J16" s="367"/>
      <c r="K16" s="367"/>
      <c r="L16" s="367"/>
      <c r="M16" s="367"/>
      <c r="N16" s="367"/>
      <c r="O16" s="367"/>
      <c r="P16" s="367"/>
      <c r="Q16" s="367"/>
      <c r="R16" s="368"/>
    </row>
    <row r="17" spans="2:22" s="31" customFormat="1" ht="60.75" thickBot="1" x14ac:dyDescent="0.25">
      <c r="B17" s="252" t="s">
        <v>814</v>
      </c>
      <c r="C17" s="253" t="s">
        <v>815</v>
      </c>
      <c r="D17" s="253" t="s">
        <v>816</v>
      </c>
      <c r="E17" s="253" t="s">
        <v>817</v>
      </c>
      <c r="F17" s="253" t="s">
        <v>818</v>
      </c>
      <c r="G17" s="253" t="s">
        <v>819</v>
      </c>
      <c r="H17" s="253" t="s">
        <v>820</v>
      </c>
      <c r="I17" s="253" t="s">
        <v>821</v>
      </c>
      <c r="J17" s="253" t="s">
        <v>822</v>
      </c>
      <c r="K17" s="253" t="s">
        <v>823</v>
      </c>
      <c r="L17" s="253" t="s">
        <v>824</v>
      </c>
      <c r="M17" s="253" t="s">
        <v>825</v>
      </c>
      <c r="N17" s="253" t="s">
        <v>826</v>
      </c>
      <c r="O17" s="253" t="s">
        <v>827</v>
      </c>
      <c r="P17" s="253" t="s">
        <v>828</v>
      </c>
      <c r="Q17" s="253" t="s">
        <v>829</v>
      </c>
      <c r="R17" s="254" t="s">
        <v>830</v>
      </c>
      <c r="S17" s="30"/>
      <c r="U17" s="30"/>
      <c r="V17" s="30"/>
    </row>
    <row r="18" spans="2:22" x14ac:dyDescent="0.2">
      <c r="B18" s="246"/>
      <c r="C18" s="247" t="s">
        <v>1371</v>
      </c>
      <c r="D18" s="248">
        <v>1</v>
      </c>
      <c r="E18" s="248">
        <v>1</v>
      </c>
      <c r="F18" s="248">
        <v>11</v>
      </c>
      <c r="G18" s="248">
        <v>1</v>
      </c>
      <c r="H18" s="247" t="s">
        <v>1403</v>
      </c>
      <c r="I18" s="248" t="s">
        <v>832</v>
      </c>
      <c r="J18" s="249">
        <v>3652010</v>
      </c>
      <c r="K18" s="249">
        <v>3652010</v>
      </c>
      <c r="L18" s="250" t="s">
        <v>62</v>
      </c>
      <c r="M18" s="250">
        <v>0</v>
      </c>
      <c r="N18" s="247" t="s">
        <v>833</v>
      </c>
      <c r="O18" s="247" t="s">
        <v>1287</v>
      </c>
      <c r="P18" s="247" t="s">
        <v>841</v>
      </c>
      <c r="Q18" s="247">
        <v>127</v>
      </c>
      <c r="R18" s="251" t="s">
        <v>842</v>
      </c>
    </row>
    <row r="19" spans="2:22" x14ac:dyDescent="0.2">
      <c r="B19" s="32">
        <v>81112307</v>
      </c>
      <c r="C19" s="33" t="s">
        <v>929</v>
      </c>
      <c r="D19" s="34">
        <v>1</v>
      </c>
      <c r="E19" s="34">
        <v>1</v>
      </c>
      <c r="F19" s="34">
        <v>7</v>
      </c>
      <c r="G19" s="34">
        <v>1</v>
      </c>
      <c r="H19" s="33" t="s">
        <v>840</v>
      </c>
      <c r="I19" s="34" t="s">
        <v>832</v>
      </c>
      <c r="J19" s="35">
        <v>15141000</v>
      </c>
      <c r="K19" s="35">
        <v>15141000</v>
      </c>
      <c r="L19" s="36" t="s">
        <v>62</v>
      </c>
      <c r="M19" s="36">
        <v>0</v>
      </c>
      <c r="N19" s="33" t="s">
        <v>833</v>
      </c>
      <c r="O19" s="33" t="s">
        <v>1287</v>
      </c>
      <c r="P19" s="33" t="s">
        <v>930</v>
      </c>
      <c r="Q19" s="33">
        <v>167</v>
      </c>
      <c r="R19" s="37" t="s">
        <v>931</v>
      </c>
    </row>
    <row r="20" spans="2:22" x14ac:dyDescent="0.2">
      <c r="B20" s="32">
        <v>81112307</v>
      </c>
      <c r="C20" s="33" t="s">
        <v>929</v>
      </c>
      <c r="D20" s="34">
        <v>8</v>
      </c>
      <c r="E20" s="34">
        <v>8</v>
      </c>
      <c r="F20" s="34">
        <v>4</v>
      </c>
      <c r="G20" s="34">
        <v>1</v>
      </c>
      <c r="H20" s="33" t="s">
        <v>840</v>
      </c>
      <c r="I20" s="34" t="s">
        <v>832</v>
      </c>
      <c r="J20" s="35">
        <v>8652000</v>
      </c>
      <c r="K20" s="35">
        <v>8652000</v>
      </c>
      <c r="L20" s="36" t="s">
        <v>62</v>
      </c>
      <c r="M20" s="36">
        <v>0</v>
      </c>
      <c r="N20" s="33" t="s">
        <v>833</v>
      </c>
      <c r="O20" s="33" t="s">
        <v>1287</v>
      </c>
      <c r="P20" s="33" t="s">
        <v>930</v>
      </c>
      <c r="Q20" s="33">
        <v>167</v>
      </c>
      <c r="R20" s="37" t="s">
        <v>931</v>
      </c>
    </row>
    <row r="21" spans="2:22" x14ac:dyDescent="0.2">
      <c r="B21" s="32" t="s">
        <v>932</v>
      </c>
      <c r="C21" s="33" t="s">
        <v>1288</v>
      </c>
      <c r="D21" s="34">
        <v>1</v>
      </c>
      <c r="E21" s="34">
        <v>1</v>
      </c>
      <c r="F21" s="34">
        <v>11</v>
      </c>
      <c r="G21" s="34">
        <v>1</v>
      </c>
      <c r="H21" s="33" t="s">
        <v>840</v>
      </c>
      <c r="I21" s="34" t="s">
        <v>832</v>
      </c>
      <c r="J21" s="35">
        <v>33744690</v>
      </c>
      <c r="K21" s="35">
        <v>33744690</v>
      </c>
      <c r="L21" s="36" t="s">
        <v>62</v>
      </c>
      <c r="M21" s="36">
        <v>0</v>
      </c>
      <c r="N21" s="33" t="s">
        <v>833</v>
      </c>
      <c r="O21" s="33" t="s">
        <v>1287</v>
      </c>
      <c r="P21" s="33" t="s">
        <v>930</v>
      </c>
      <c r="Q21" s="33">
        <v>167</v>
      </c>
      <c r="R21" s="37" t="s">
        <v>931</v>
      </c>
    </row>
    <row r="22" spans="2:22" x14ac:dyDescent="0.2">
      <c r="B22" s="32">
        <v>81112307</v>
      </c>
      <c r="C22" s="33" t="s">
        <v>1289</v>
      </c>
      <c r="D22" s="34">
        <v>1</v>
      </c>
      <c r="E22" s="34">
        <v>1</v>
      </c>
      <c r="F22" s="34">
        <v>11</v>
      </c>
      <c r="G22" s="34">
        <v>1</v>
      </c>
      <c r="H22" s="33" t="s">
        <v>840</v>
      </c>
      <c r="I22" s="34" t="s">
        <v>832</v>
      </c>
      <c r="J22" s="35">
        <v>23793000</v>
      </c>
      <c r="K22" s="35">
        <v>23793000</v>
      </c>
      <c r="L22" s="36" t="s">
        <v>62</v>
      </c>
      <c r="M22" s="36">
        <v>0</v>
      </c>
      <c r="N22" s="33" t="s">
        <v>833</v>
      </c>
      <c r="O22" s="33" t="s">
        <v>1287</v>
      </c>
      <c r="P22" s="33" t="s">
        <v>930</v>
      </c>
      <c r="Q22" s="33">
        <v>167</v>
      </c>
      <c r="R22" s="37" t="s">
        <v>931</v>
      </c>
    </row>
    <row r="23" spans="2:22" x14ac:dyDescent="0.2">
      <c r="B23" s="32">
        <v>81111603</v>
      </c>
      <c r="C23" s="33" t="s">
        <v>1290</v>
      </c>
      <c r="D23" s="34">
        <v>2</v>
      </c>
      <c r="E23" s="34">
        <v>1</v>
      </c>
      <c r="F23" s="34">
        <v>10</v>
      </c>
      <c r="G23" s="34">
        <v>1</v>
      </c>
      <c r="H23" s="33" t="s">
        <v>840</v>
      </c>
      <c r="I23" s="34" t="s">
        <v>832</v>
      </c>
      <c r="J23" s="35">
        <v>1177633</v>
      </c>
      <c r="K23" s="35">
        <v>1177633</v>
      </c>
      <c r="L23" s="36" t="s">
        <v>62</v>
      </c>
      <c r="M23" s="36">
        <v>0</v>
      </c>
      <c r="N23" s="33" t="s">
        <v>833</v>
      </c>
      <c r="O23" s="33" t="s">
        <v>1287</v>
      </c>
      <c r="P23" s="33" t="s">
        <v>930</v>
      </c>
      <c r="Q23" s="33">
        <v>167</v>
      </c>
      <c r="R23" s="37" t="s">
        <v>931</v>
      </c>
    </row>
    <row r="24" spans="2:22" x14ac:dyDescent="0.2">
      <c r="B24" s="32">
        <v>81111603</v>
      </c>
      <c r="C24" s="33" t="s">
        <v>1290</v>
      </c>
      <c r="D24" s="34">
        <v>1</v>
      </c>
      <c r="E24" s="34">
        <v>1</v>
      </c>
      <c r="F24" s="34">
        <v>11.5</v>
      </c>
      <c r="G24" s="34">
        <v>1</v>
      </c>
      <c r="H24" s="33" t="s">
        <v>840</v>
      </c>
      <c r="I24" s="34" t="s">
        <v>832</v>
      </c>
      <c r="J24" s="35">
        <v>33738539</v>
      </c>
      <c r="K24" s="35">
        <v>33738539</v>
      </c>
      <c r="L24" s="36" t="s">
        <v>62</v>
      </c>
      <c r="M24" s="36">
        <v>0</v>
      </c>
      <c r="N24" s="33" t="s">
        <v>833</v>
      </c>
      <c r="O24" s="33" t="s">
        <v>1287</v>
      </c>
      <c r="P24" s="33" t="s">
        <v>930</v>
      </c>
      <c r="Q24" s="33">
        <v>167</v>
      </c>
      <c r="R24" s="37" t="s">
        <v>931</v>
      </c>
    </row>
    <row r="25" spans="2:22" x14ac:dyDescent="0.2">
      <c r="B25" s="32">
        <v>81111603</v>
      </c>
      <c r="C25" s="33" t="s">
        <v>1290</v>
      </c>
      <c r="D25" s="34">
        <v>1</v>
      </c>
      <c r="E25" s="34">
        <v>1</v>
      </c>
      <c r="F25" s="34">
        <v>11.5</v>
      </c>
      <c r="G25" s="34">
        <v>1</v>
      </c>
      <c r="H25" s="33" t="s">
        <v>840</v>
      </c>
      <c r="I25" s="34" t="s">
        <v>832</v>
      </c>
      <c r="J25" s="35">
        <v>5123361</v>
      </c>
      <c r="K25" s="35">
        <v>5123361</v>
      </c>
      <c r="L25" s="36" t="s">
        <v>62</v>
      </c>
      <c r="M25" s="36">
        <v>0</v>
      </c>
      <c r="N25" s="33" t="s">
        <v>833</v>
      </c>
      <c r="O25" s="33" t="s">
        <v>1287</v>
      </c>
      <c r="P25" s="33" t="s">
        <v>930</v>
      </c>
      <c r="Q25" s="33">
        <v>167</v>
      </c>
      <c r="R25" s="37" t="s">
        <v>931</v>
      </c>
    </row>
    <row r="26" spans="2:22" x14ac:dyDescent="0.2">
      <c r="B26" s="32">
        <v>81111802</v>
      </c>
      <c r="C26" s="33" t="s">
        <v>933</v>
      </c>
      <c r="D26" s="34">
        <v>2</v>
      </c>
      <c r="E26" s="34">
        <v>2</v>
      </c>
      <c r="F26" s="34">
        <v>10</v>
      </c>
      <c r="G26" s="34">
        <v>1</v>
      </c>
      <c r="H26" s="33" t="s">
        <v>840</v>
      </c>
      <c r="I26" s="34" t="s">
        <v>832</v>
      </c>
      <c r="J26" s="35">
        <v>721000</v>
      </c>
      <c r="K26" s="35">
        <v>721000</v>
      </c>
      <c r="L26" s="36" t="s">
        <v>62</v>
      </c>
      <c r="M26" s="36">
        <v>0</v>
      </c>
      <c r="N26" s="33" t="s">
        <v>833</v>
      </c>
      <c r="O26" s="33" t="s">
        <v>1287</v>
      </c>
      <c r="P26" s="33" t="s">
        <v>930</v>
      </c>
      <c r="Q26" s="33">
        <v>167</v>
      </c>
      <c r="R26" s="37" t="s">
        <v>931</v>
      </c>
    </row>
    <row r="27" spans="2:22" x14ac:dyDescent="0.2">
      <c r="B27" s="32">
        <v>81111802</v>
      </c>
      <c r="C27" s="33" t="s">
        <v>933</v>
      </c>
      <c r="D27" s="34">
        <v>2</v>
      </c>
      <c r="E27" s="34">
        <v>2</v>
      </c>
      <c r="F27" s="34">
        <v>10</v>
      </c>
      <c r="G27" s="34">
        <v>1</v>
      </c>
      <c r="H27" s="33" t="s">
        <v>840</v>
      </c>
      <c r="I27" s="34" t="s">
        <v>832</v>
      </c>
      <c r="J27" s="35">
        <v>1022566</v>
      </c>
      <c r="K27" s="35">
        <v>1022566</v>
      </c>
      <c r="L27" s="36" t="s">
        <v>62</v>
      </c>
      <c r="M27" s="36">
        <v>0</v>
      </c>
      <c r="N27" s="33" t="s">
        <v>833</v>
      </c>
      <c r="O27" s="33" t="s">
        <v>1287</v>
      </c>
      <c r="P27" s="33" t="s">
        <v>930</v>
      </c>
      <c r="Q27" s="33">
        <v>167</v>
      </c>
      <c r="R27" s="37" t="s">
        <v>931</v>
      </c>
    </row>
    <row r="28" spans="2:22" x14ac:dyDescent="0.2">
      <c r="B28" s="32" t="s">
        <v>1367</v>
      </c>
      <c r="C28" s="33" t="s">
        <v>1372</v>
      </c>
      <c r="D28" s="34">
        <v>11</v>
      </c>
      <c r="E28" s="34">
        <v>11</v>
      </c>
      <c r="F28" s="34">
        <v>1</v>
      </c>
      <c r="G28" s="34">
        <v>1</v>
      </c>
      <c r="H28" s="33" t="s">
        <v>840</v>
      </c>
      <c r="I28" s="34" t="s">
        <v>832</v>
      </c>
      <c r="J28" s="35">
        <v>5265000</v>
      </c>
      <c r="K28" s="35">
        <v>5265000</v>
      </c>
      <c r="L28" s="36" t="s">
        <v>62</v>
      </c>
      <c r="M28" s="36">
        <v>0</v>
      </c>
      <c r="N28" s="33" t="s">
        <v>833</v>
      </c>
      <c r="O28" s="33" t="s">
        <v>1287</v>
      </c>
      <c r="P28" s="33" t="s">
        <v>930</v>
      </c>
      <c r="Q28" s="33">
        <v>167</v>
      </c>
      <c r="R28" s="37" t="s">
        <v>931</v>
      </c>
    </row>
    <row r="29" spans="2:22" x14ac:dyDescent="0.2">
      <c r="B29" s="32">
        <v>81111600</v>
      </c>
      <c r="C29" s="33" t="s">
        <v>934</v>
      </c>
      <c r="D29" s="34">
        <v>2</v>
      </c>
      <c r="E29" s="34">
        <v>1</v>
      </c>
      <c r="F29" s="34">
        <v>10</v>
      </c>
      <c r="G29" s="34">
        <v>1</v>
      </c>
      <c r="H29" s="33" t="s">
        <v>840</v>
      </c>
      <c r="I29" s="34" t="s">
        <v>832</v>
      </c>
      <c r="J29" s="35">
        <v>39825416</v>
      </c>
      <c r="K29" s="35">
        <v>39825416</v>
      </c>
      <c r="L29" s="36" t="s">
        <v>62</v>
      </c>
      <c r="M29" s="36">
        <v>0</v>
      </c>
      <c r="N29" s="33" t="s">
        <v>833</v>
      </c>
      <c r="O29" s="33" t="s">
        <v>1287</v>
      </c>
      <c r="P29" s="33" t="s">
        <v>930</v>
      </c>
      <c r="Q29" s="33">
        <v>167</v>
      </c>
      <c r="R29" s="37" t="s">
        <v>931</v>
      </c>
    </row>
    <row r="30" spans="2:22" x14ac:dyDescent="0.2">
      <c r="B30" s="32">
        <v>81111802</v>
      </c>
      <c r="C30" s="33" t="s">
        <v>1291</v>
      </c>
      <c r="D30" s="34">
        <v>2</v>
      </c>
      <c r="E30" s="34">
        <v>1</v>
      </c>
      <c r="F30" s="34">
        <v>10</v>
      </c>
      <c r="G30" s="34">
        <v>1</v>
      </c>
      <c r="H30" s="33" t="s">
        <v>840</v>
      </c>
      <c r="I30" s="34" t="s">
        <v>832</v>
      </c>
      <c r="J30" s="35">
        <v>51748153</v>
      </c>
      <c r="K30" s="35">
        <v>51748153</v>
      </c>
      <c r="L30" s="36" t="s">
        <v>62</v>
      </c>
      <c r="M30" s="36">
        <v>0</v>
      </c>
      <c r="N30" s="33" t="s">
        <v>833</v>
      </c>
      <c r="O30" s="33" t="s">
        <v>1287</v>
      </c>
      <c r="P30" s="33" t="s">
        <v>930</v>
      </c>
      <c r="Q30" s="33">
        <v>167</v>
      </c>
      <c r="R30" s="37" t="s">
        <v>931</v>
      </c>
    </row>
    <row r="31" spans="2:22" x14ac:dyDescent="0.2">
      <c r="B31" s="32">
        <v>82141505</v>
      </c>
      <c r="C31" s="33" t="s">
        <v>1292</v>
      </c>
      <c r="D31" s="34">
        <v>1</v>
      </c>
      <c r="E31" s="34">
        <v>1</v>
      </c>
      <c r="F31" s="34">
        <v>11</v>
      </c>
      <c r="G31" s="34">
        <v>1</v>
      </c>
      <c r="H31" s="33" t="s">
        <v>840</v>
      </c>
      <c r="I31" s="34" t="s">
        <v>832</v>
      </c>
      <c r="J31" s="35">
        <v>50760061</v>
      </c>
      <c r="K31" s="35">
        <v>50760061</v>
      </c>
      <c r="L31" s="36" t="s">
        <v>62</v>
      </c>
      <c r="M31" s="36">
        <v>0</v>
      </c>
      <c r="N31" s="33" t="s">
        <v>833</v>
      </c>
      <c r="O31" s="33" t="s">
        <v>1287</v>
      </c>
      <c r="P31" s="33" t="s">
        <v>930</v>
      </c>
      <c r="Q31" s="33">
        <v>167</v>
      </c>
      <c r="R31" s="37" t="s">
        <v>931</v>
      </c>
    </row>
    <row r="32" spans="2:22" x14ac:dyDescent="0.2">
      <c r="B32" s="32">
        <v>81111506</v>
      </c>
      <c r="C32" s="33" t="s">
        <v>1293</v>
      </c>
      <c r="D32" s="34">
        <v>1</v>
      </c>
      <c r="E32" s="34">
        <v>1</v>
      </c>
      <c r="F32" s="34">
        <v>11</v>
      </c>
      <c r="G32" s="34">
        <v>1</v>
      </c>
      <c r="H32" s="33" t="s">
        <v>840</v>
      </c>
      <c r="I32" s="34" t="s">
        <v>832</v>
      </c>
      <c r="J32" s="35">
        <v>50267470</v>
      </c>
      <c r="K32" s="35">
        <v>50267470</v>
      </c>
      <c r="L32" s="36" t="s">
        <v>62</v>
      </c>
      <c r="M32" s="36">
        <v>0</v>
      </c>
      <c r="N32" s="33" t="s">
        <v>833</v>
      </c>
      <c r="O32" s="33" t="s">
        <v>1287</v>
      </c>
      <c r="P32" s="33" t="s">
        <v>930</v>
      </c>
      <c r="Q32" s="33">
        <v>167</v>
      </c>
      <c r="R32" s="37" t="s">
        <v>931</v>
      </c>
    </row>
    <row r="33" spans="2:18" x14ac:dyDescent="0.2">
      <c r="B33" s="32">
        <v>86141501</v>
      </c>
      <c r="C33" s="33" t="s">
        <v>844</v>
      </c>
      <c r="D33" s="34">
        <v>2</v>
      </c>
      <c r="E33" s="34">
        <v>2</v>
      </c>
      <c r="F33" s="34">
        <v>11</v>
      </c>
      <c r="G33" s="34">
        <v>1</v>
      </c>
      <c r="H33" s="33" t="s">
        <v>840</v>
      </c>
      <c r="I33" s="34" t="s">
        <v>832</v>
      </c>
      <c r="J33" s="35">
        <v>45000000</v>
      </c>
      <c r="K33" s="35">
        <v>45000000</v>
      </c>
      <c r="L33" s="36" t="s">
        <v>62</v>
      </c>
      <c r="M33" s="36">
        <v>0</v>
      </c>
      <c r="N33" s="33" t="s">
        <v>833</v>
      </c>
      <c r="O33" s="33" t="s">
        <v>1287</v>
      </c>
      <c r="P33" s="33" t="s">
        <v>841</v>
      </c>
      <c r="Q33" s="33">
        <v>127</v>
      </c>
      <c r="R33" s="37" t="s">
        <v>842</v>
      </c>
    </row>
    <row r="34" spans="2:18" x14ac:dyDescent="0.2">
      <c r="B34" s="32">
        <v>80111601</v>
      </c>
      <c r="C34" s="33" t="s">
        <v>848</v>
      </c>
      <c r="D34" s="34">
        <v>1</v>
      </c>
      <c r="E34" s="34">
        <v>1</v>
      </c>
      <c r="F34" s="34">
        <v>11</v>
      </c>
      <c r="G34" s="34">
        <v>1</v>
      </c>
      <c r="H34" s="33" t="s">
        <v>840</v>
      </c>
      <c r="I34" s="34" t="s">
        <v>832</v>
      </c>
      <c r="J34" s="35">
        <v>68999701</v>
      </c>
      <c r="K34" s="35">
        <v>68999701</v>
      </c>
      <c r="L34" s="36" t="s">
        <v>62</v>
      </c>
      <c r="M34" s="36">
        <v>0</v>
      </c>
      <c r="N34" s="33" t="s">
        <v>833</v>
      </c>
      <c r="O34" s="33" t="s">
        <v>1287</v>
      </c>
      <c r="P34" s="33" t="s">
        <v>841</v>
      </c>
      <c r="Q34" s="33">
        <v>127</v>
      </c>
      <c r="R34" s="37" t="s">
        <v>842</v>
      </c>
    </row>
    <row r="35" spans="2:18" x14ac:dyDescent="0.2">
      <c r="B35" s="32">
        <v>80111621</v>
      </c>
      <c r="C35" s="33" t="s">
        <v>849</v>
      </c>
      <c r="D35" s="34">
        <v>1</v>
      </c>
      <c r="E35" s="34">
        <v>1</v>
      </c>
      <c r="F35" s="34">
        <v>11</v>
      </c>
      <c r="G35" s="34">
        <v>1</v>
      </c>
      <c r="H35" s="33" t="s">
        <v>840</v>
      </c>
      <c r="I35" s="34" t="s">
        <v>832</v>
      </c>
      <c r="J35" s="35">
        <v>68999701</v>
      </c>
      <c r="K35" s="35">
        <v>68999701</v>
      </c>
      <c r="L35" s="36" t="s">
        <v>62</v>
      </c>
      <c r="M35" s="36">
        <v>0</v>
      </c>
      <c r="N35" s="33" t="s">
        <v>833</v>
      </c>
      <c r="O35" s="33" t="s">
        <v>1287</v>
      </c>
      <c r="P35" s="33" t="s">
        <v>841</v>
      </c>
      <c r="Q35" s="33">
        <v>127</v>
      </c>
      <c r="R35" s="37" t="s">
        <v>842</v>
      </c>
    </row>
    <row r="36" spans="2:18" x14ac:dyDescent="0.2">
      <c r="B36" s="32">
        <v>86141501</v>
      </c>
      <c r="C36" s="33" t="s">
        <v>850</v>
      </c>
      <c r="D36" s="34">
        <v>1</v>
      </c>
      <c r="E36" s="34">
        <v>1</v>
      </c>
      <c r="F36" s="34">
        <v>10</v>
      </c>
      <c r="G36" s="34">
        <v>1</v>
      </c>
      <c r="H36" s="33" t="s">
        <v>840</v>
      </c>
      <c r="I36" s="34" t="s">
        <v>832</v>
      </c>
      <c r="J36" s="35">
        <v>74999998</v>
      </c>
      <c r="K36" s="35">
        <v>74999998</v>
      </c>
      <c r="L36" s="36" t="s">
        <v>62</v>
      </c>
      <c r="M36" s="36">
        <v>0</v>
      </c>
      <c r="N36" s="33" t="s">
        <v>833</v>
      </c>
      <c r="O36" s="33" t="s">
        <v>1287</v>
      </c>
      <c r="P36" s="33" t="s">
        <v>841</v>
      </c>
      <c r="Q36" s="33">
        <v>127</v>
      </c>
      <c r="R36" s="37" t="s">
        <v>842</v>
      </c>
    </row>
    <row r="37" spans="2:18" x14ac:dyDescent="0.2">
      <c r="B37" s="32">
        <v>86141501</v>
      </c>
      <c r="C37" s="33" t="s">
        <v>1373</v>
      </c>
      <c r="D37" s="34">
        <v>1</v>
      </c>
      <c r="E37" s="34">
        <v>1</v>
      </c>
      <c r="F37" s="34">
        <v>10</v>
      </c>
      <c r="G37" s="34">
        <v>1</v>
      </c>
      <c r="H37" s="33" t="s">
        <v>840</v>
      </c>
      <c r="I37" s="34" t="s">
        <v>832</v>
      </c>
      <c r="J37" s="35">
        <v>7500002</v>
      </c>
      <c r="K37" s="35">
        <v>7500002</v>
      </c>
      <c r="L37" s="36" t="s">
        <v>62</v>
      </c>
      <c r="M37" s="36">
        <v>0</v>
      </c>
      <c r="N37" s="33" t="s">
        <v>833</v>
      </c>
      <c r="O37" s="33" t="s">
        <v>1287</v>
      </c>
      <c r="P37" s="33" t="s">
        <v>841</v>
      </c>
      <c r="Q37" s="33">
        <v>127</v>
      </c>
      <c r="R37" s="37" t="s">
        <v>842</v>
      </c>
    </row>
    <row r="38" spans="2:18" x14ac:dyDescent="0.2">
      <c r="B38" s="32">
        <v>80111715</v>
      </c>
      <c r="C38" s="33" t="s">
        <v>925</v>
      </c>
      <c r="D38" s="34">
        <v>1</v>
      </c>
      <c r="E38" s="34">
        <v>1</v>
      </c>
      <c r="F38" s="34">
        <v>11</v>
      </c>
      <c r="G38" s="34">
        <v>1</v>
      </c>
      <c r="H38" s="33" t="s">
        <v>840</v>
      </c>
      <c r="I38" s="34" t="s">
        <v>832</v>
      </c>
      <c r="J38" s="35">
        <v>55496400</v>
      </c>
      <c r="K38" s="35">
        <v>55496400</v>
      </c>
      <c r="L38" s="36" t="s">
        <v>62</v>
      </c>
      <c r="M38" s="36">
        <v>0</v>
      </c>
      <c r="N38" s="33" t="s">
        <v>833</v>
      </c>
      <c r="O38" s="33" t="s">
        <v>1287</v>
      </c>
      <c r="P38" s="33" t="s">
        <v>926</v>
      </c>
      <c r="Q38" s="33">
        <v>135</v>
      </c>
      <c r="R38" s="37" t="s">
        <v>927</v>
      </c>
    </row>
    <row r="39" spans="2:18" x14ac:dyDescent="0.2">
      <c r="B39" s="32">
        <v>80101507</v>
      </c>
      <c r="C39" s="33" t="s">
        <v>928</v>
      </c>
      <c r="D39" s="34">
        <v>1</v>
      </c>
      <c r="E39" s="34">
        <v>1</v>
      </c>
      <c r="F39" s="34">
        <v>10</v>
      </c>
      <c r="G39" s="34">
        <v>1</v>
      </c>
      <c r="H39" s="33" t="s">
        <v>840</v>
      </c>
      <c r="I39" s="34" t="s">
        <v>832</v>
      </c>
      <c r="J39" s="35">
        <v>54590000</v>
      </c>
      <c r="K39" s="35">
        <v>54590000</v>
      </c>
      <c r="L39" s="36" t="s">
        <v>62</v>
      </c>
      <c r="M39" s="36">
        <v>0</v>
      </c>
      <c r="N39" s="33" t="s">
        <v>833</v>
      </c>
      <c r="O39" s="33" t="s">
        <v>1287</v>
      </c>
      <c r="P39" s="33" t="s">
        <v>926</v>
      </c>
      <c r="Q39" s="33">
        <v>135</v>
      </c>
      <c r="R39" s="37" t="s">
        <v>927</v>
      </c>
    </row>
    <row r="40" spans="2:18" x14ac:dyDescent="0.2">
      <c r="B40" s="32">
        <v>86101700</v>
      </c>
      <c r="C40" s="33" t="s">
        <v>1294</v>
      </c>
      <c r="D40" s="34">
        <v>8</v>
      </c>
      <c r="E40" s="34">
        <v>8</v>
      </c>
      <c r="F40" s="34">
        <v>4</v>
      </c>
      <c r="G40" s="34">
        <v>1</v>
      </c>
      <c r="H40" s="33" t="s">
        <v>840</v>
      </c>
      <c r="I40" s="34" t="s">
        <v>832</v>
      </c>
      <c r="J40" s="35">
        <v>4037286</v>
      </c>
      <c r="K40" s="35">
        <v>4037286</v>
      </c>
      <c r="L40" s="36" t="s">
        <v>62</v>
      </c>
      <c r="M40" s="36">
        <v>0</v>
      </c>
      <c r="N40" s="33" t="s">
        <v>833</v>
      </c>
      <c r="O40" s="33" t="s">
        <v>1287</v>
      </c>
      <c r="P40" s="33" t="s">
        <v>1299</v>
      </c>
      <c r="Q40" s="33">
        <v>140</v>
      </c>
      <c r="R40" s="37" t="s">
        <v>1300</v>
      </c>
    </row>
    <row r="41" spans="2:18" x14ac:dyDescent="0.2">
      <c r="B41" s="32" t="s">
        <v>874</v>
      </c>
      <c r="C41" s="33" t="s">
        <v>889</v>
      </c>
      <c r="D41" s="34">
        <v>2</v>
      </c>
      <c r="E41" s="34">
        <v>2</v>
      </c>
      <c r="F41" s="34">
        <v>10.5</v>
      </c>
      <c r="G41" s="34">
        <v>1</v>
      </c>
      <c r="H41" s="33" t="s">
        <v>840</v>
      </c>
      <c r="I41" s="34" t="s">
        <v>832</v>
      </c>
      <c r="J41" s="35">
        <v>59262546</v>
      </c>
      <c r="K41" s="35">
        <v>59262546</v>
      </c>
      <c r="L41" s="36" t="s">
        <v>62</v>
      </c>
      <c r="M41" s="36">
        <v>0</v>
      </c>
      <c r="N41" s="33" t="s">
        <v>833</v>
      </c>
      <c r="O41" s="33" t="s">
        <v>1287</v>
      </c>
      <c r="P41" s="33" t="s">
        <v>834</v>
      </c>
      <c r="Q41" s="33">
        <v>140</v>
      </c>
      <c r="R41" s="37" t="s">
        <v>835</v>
      </c>
    </row>
    <row r="42" spans="2:18" x14ac:dyDescent="0.2">
      <c r="B42" s="32" t="s">
        <v>874</v>
      </c>
      <c r="C42" s="33" t="s">
        <v>890</v>
      </c>
      <c r="D42" s="34">
        <v>2</v>
      </c>
      <c r="E42" s="34">
        <v>2</v>
      </c>
      <c r="F42" s="34">
        <v>10.5</v>
      </c>
      <c r="G42" s="34">
        <v>1</v>
      </c>
      <c r="H42" s="33" t="s">
        <v>840</v>
      </c>
      <c r="I42" s="34" t="s">
        <v>832</v>
      </c>
      <c r="J42" s="35">
        <v>53584671</v>
      </c>
      <c r="K42" s="35">
        <v>53584671</v>
      </c>
      <c r="L42" s="36" t="s">
        <v>62</v>
      </c>
      <c r="M42" s="36">
        <v>0</v>
      </c>
      <c r="N42" s="33" t="s">
        <v>833</v>
      </c>
      <c r="O42" s="33" t="s">
        <v>1287</v>
      </c>
      <c r="P42" s="33" t="s">
        <v>834</v>
      </c>
      <c r="Q42" s="33">
        <v>140</v>
      </c>
      <c r="R42" s="37" t="s">
        <v>835</v>
      </c>
    </row>
    <row r="43" spans="2:18" x14ac:dyDescent="0.2">
      <c r="B43" s="32" t="s">
        <v>874</v>
      </c>
      <c r="C43" s="33" t="s">
        <v>1295</v>
      </c>
      <c r="D43" s="34">
        <v>2</v>
      </c>
      <c r="E43" s="34">
        <v>2</v>
      </c>
      <c r="F43" s="34">
        <v>4</v>
      </c>
      <c r="G43" s="34">
        <v>1</v>
      </c>
      <c r="H43" s="33" t="s">
        <v>840</v>
      </c>
      <c r="I43" s="34" t="s">
        <v>832</v>
      </c>
      <c r="J43" s="35">
        <v>6591473</v>
      </c>
      <c r="K43" s="35">
        <v>6591473</v>
      </c>
      <c r="L43" s="36" t="s">
        <v>62</v>
      </c>
      <c r="M43" s="36">
        <v>0</v>
      </c>
      <c r="N43" s="33" t="s">
        <v>833</v>
      </c>
      <c r="O43" s="33" t="s">
        <v>1287</v>
      </c>
      <c r="P43" s="33" t="s">
        <v>834</v>
      </c>
      <c r="Q43" s="33">
        <v>140</v>
      </c>
      <c r="R43" s="37" t="s">
        <v>835</v>
      </c>
    </row>
    <row r="44" spans="2:18" x14ac:dyDescent="0.2">
      <c r="B44" s="32">
        <v>86101700</v>
      </c>
      <c r="C44" s="33" t="s">
        <v>1296</v>
      </c>
      <c r="D44" s="34">
        <v>8</v>
      </c>
      <c r="E44" s="34">
        <v>8</v>
      </c>
      <c r="F44" s="34">
        <v>4</v>
      </c>
      <c r="G44" s="34">
        <v>1</v>
      </c>
      <c r="H44" s="33" t="s">
        <v>840</v>
      </c>
      <c r="I44" s="34" t="s">
        <v>832</v>
      </c>
      <c r="J44" s="35">
        <v>11120288</v>
      </c>
      <c r="K44" s="35">
        <v>11120288</v>
      </c>
      <c r="L44" s="36" t="s">
        <v>62</v>
      </c>
      <c r="M44" s="36">
        <v>0</v>
      </c>
      <c r="N44" s="33" t="s">
        <v>833</v>
      </c>
      <c r="O44" s="33" t="s">
        <v>1287</v>
      </c>
      <c r="P44" s="33" t="s">
        <v>1299</v>
      </c>
      <c r="Q44" s="33">
        <v>140</v>
      </c>
      <c r="R44" s="37" t="s">
        <v>1300</v>
      </c>
    </row>
    <row r="45" spans="2:18" x14ac:dyDescent="0.2">
      <c r="B45" s="32" t="s">
        <v>874</v>
      </c>
      <c r="C45" s="33" t="s">
        <v>1297</v>
      </c>
      <c r="D45" s="34">
        <v>8</v>
      </c>
      <c r="E45" s="34">
        <v>8</v>
      </c>
      <c r="F45" s="34">
        <v>4</v>
      </c>
      <c r="G45" s="34">
        <v>1</v>
      </c>
      <c r="H45" s="33" t="s">
        <v>840</v>
      </c>
      <c r="I45" s="34" t="s">
        <v>832</v>
      </c>
      <c r="J45" s="35">
        <v>19467000</v>
      </c>
      <c r="K45" s="35">
        <v>19467000</v>
      </c>
      <c r="L45" s="36" t="s">
        <v>62</v>
      </c>
      <c r="M45" s="36">
        <v>0</v>
      </c>
      <c r="N45" s="33" t="s">
        <v>833</v>
      </c>
      <c r="O45" s="33" t="s">
        <v>1287</v>
      </c>
      <c r="P45" s="33" t="s">
        <v>1299</v>
      </c>
      <c r="Q45" s="33">
        <v>140</v>
      </c>
      <c r="R45" s="37" t="s">
        <v>1300</v>
      </c>
    </row>
    <row r="46" spans="2:18" x14ac:dyDescent="0.2">
      <c r="B46" s="32">
        <v>86101700</v>
      </c>
      <c r="C46" s="33" t="s">
        <v>882</v>
      </c>
      <c r="D46" s="34">
        <v>2</v>
      </c>
      <c r="E46" s="34">
        <v>2</v>
      </c>
      <c r="F46" s="34">
        <v>10.5</v>
      </c>
      <c r="G46" s="34">
        <v>1</v>
      </c>
      <c r="H46" s="33" t="s">
        <v>840</v>
      </c>
      <c r="I46" s="34" t="s">
        <v>832</v>
      </c>
      <c r="J46" s="35">
        <v>45423000</v>
      </c>
      <c r="K46" s="35">
        <v>45423000</v>
      </c>
      <c r="L46" s="36" t="s">
        <v>62</v>
      </c>
      <c r="M46" s="36">
        <v>0</v>
      </c>
      <c r="N46" s="33" t="s">
        <v>833</v>
      </c>
      <c r="O46" s="33" t="s">
        <v>1287</v>
      </c>
      <c r="P46" s="33" t="s">
        <v>834</v>
      </c>
      <c r="Q46" s="33">
        <v>140</v>
      </c>
      <c r="R46" s="37" t="s">
        <v>835</v>
      </c>
    </row>
    <row r="47" spans="2:18" x14ac:dyDescent="0.2">
      <c r="B47" s="32" t="s">
        <v>874</v>
      </c>
      <c r="C47" s="33" t="s">
        <v>883</v>
      </c>
      <c r="D47" s="34">
        <v>2</v>
      </c>
      <c r="E47" s="34">
        <v>2</v>
      </c>
      <c r="F47" s="34">
        <v>10.5</v>
      </c>
      <c r="G47" s="34">
        <v>1</v>
      </c>
      <c r="H47" s="33" t="s">
        <v>840</v>
      </c>
      <c r="I47" s="34" t="s">
        <v>832</v>
      </c>
      <c r="J47" s="35">
        <v>51100875</v>
      </c>
      <c r="K47" s="35">
        <v>51100875</v>
      </c>
      <c r="L47" s="36" t="s">
        <v>62</v>
      </c>
      <c r="M47" s="36">
        <v>0</v>
      </c>
      <c r="N47" s="33" t="s">
        <v>833</v>
      </c>
      <c r="O47" s="33" t="s">
        <v>1287</v>
      </c>
      <c r="P47" s="33" t="s">
        <v>834</v>
      </c>
      <c r="Q47" s="33">
        <v>140</v>
      </c>
      <c r="R47" s="37" t="s">
        <v>835</v>
      </c>
    </row>
    <row r="48" spans="2:18" x14ac:dyDescent="0.2">
      <c r="B48" s="32" t="s">
        <v>874</v>
      </c>
      <c r="C48" s="33" t="s">
        <v>1374</v>
      </c>
      <c r="D48" s="34">
        <v>2</v>
      </c>
      <c r="E48" s="34">
        <v>2</v>
      </c>
      <c r="F48" s="34">
        <v>10.5</v>
      </c>
      <c r="G48" s="34">
        <v>1</v>
      </c>
      <c r="H48" s="33" t="s">
        <v>840</v>
      </c>
      <c r="I48" s="34" t="s">
        <v>832</v>
      </c>
      <c r="J48" s="35">
        <v>2000000</v>
      </c>
      <c r="K48" s="35">
        <v>2000000</v>
      </c>
      <c r="L48" s="36" t="s">
        <v>62</v>
      </c>
      <c r="M48" s="36">
        <v>0</v>
      </c>
      <c r="N48" s="33" t="s">
        <v>833</v>
      </c>
      <c r="O48" s="33" t="s">
        <v>1287</v>
      </c>
      <c r="P48" s="33" t="s">
        <v>841</v>
      </c>
      <c r="Q48" s="33">
        <v>127</v>
      </c>
      <c r="R48" s="37" t="s">
        <v>842</v>
      </c>
    </row>
    <row r="49" spans="2:18" x14ac:dyDescent="0.2">
      <c r="B49" s="32" t="s">
        <v>874</v>
      </c>
      <c r="C49" s="33" t="s">
        <v>884</v>
      </c>
      <c r="D49" s="34">
        <v>2</v>
      </c>
      <c r="E49" s="34">
        <v>2</v>
      </c>
      <c r="F49" s="34">
        <v>10.5</v>
      </c>
      <c r="G49" s="34">
        <v>1</v>
      </c>
      <c r="H49" s="33" t="s">
        <v>840</v>
      </c>
      <c r="I49" s="34" t="s">
        <v>832</v>
      </c>
      <c r="J49" s="35">
        <v>62701250</v>
      </c>
      <c r="K49" s="35">
        <v>62701250</v>
      </c>
      <c r="L49" s="36" t="s">
        <v>62</v>
      </c>
      <c r="M49" s="36">
        <v>0</v>
      </c>
      <c r="N49" s="33" t="s">
        <v>833</v>
      </c>
      <c r="O49" s="33" t="s">
        <v>1287</v>
      </c>
      <c r="P49" s="33" t="s">
        <v>834</v>
      </c>
      <c r="Q49" s="33">
        <v>140</v>
      </c>
      <c r="R49" s="37" t="s">
        <v>835</v>
      </c>
    </row>
    <row r="50" spans="2:18" x14ac:dyDescent="0.2">
      <c r="B50" s="32">
        <v>86101700</v>
      </c>
      <c r="C50" s="33" t="s">
        <v>885</v>
      </c>
      <c r="D50" s="34">
        <v>1</v>
      </c>
      <c r="E50" s="34">
        <v>1</v>
      </c>
      <c r="F50" s="34">
        <v>11</v>
      </c>
      <c r="G50" s="34">
        <v>1</v>
      </c>
      <c r="H50" s="33" t="s">
        <v>840</v>
      </c>
      <c r="I50" s="34" t="s">
        <v>832</v>
      </c>
      <c r="J50" s="35">
        <v>71379000</v>
      </c>
      <c r="K50" s="35">
        <v>71379000</v>
      </c>
      <c r="L50" s="36" t="s">
        <v>62</v>
      </c>
      <c r="M50" s="36">
        <v>0</v>
      </c>
      <c r="N50" s="33" t="s">
        <v>833</v>
      </c>
      <c r="O50" s="33" t="s">
        <v>1287</v>
      </c>
      <c r="P50" s="33" t="s">
        <v>834</v>
      </c>
      <c r="Q50" s="33">
        <v>140</v>
      </c>
      <c r="R50" s="37" t="s">
        <v>835</v>
      </c>
    </row>
    <row r="51" spans="2:18" x14ac:dyDescent="0.2">
      <c r="B51" s="32">
        <v>86101700</v>
      </c>
      <c r="C51" s="33" t="s">
        <v>1375</v>
      </c>
      <c r="D51" s="34">
        <v>2</v>
      </c>
      <c r="E51" s="34">
        <v>2</v>
      </c>
      <c r="F51" s="34">
        <v>4</v>
      </c>
      <c r="G51" s="34">
        <v>1</v>
      </c>
      <c r="H51" s="33" t="s">
        <v>840</v>
      </c>
      <c r="I51" s="34" t="s">
        <v>832</v>
      </c>
      <c r="J51" s="35">
        <v>9798336</v>
      </c>
      <c r="K51" s="35">
        <v>9798336</v>
      </c>
      <c r="L51" s="36" t="s">
        <v>62</v>
      </c>
      <c r="M51" s="36">
        <v>0</v>
      </c>
      <c r="N51" s="33" t="s">
        <v>833</v>
      </c>
      <c r="O51" s="33" t="s">
        <v>1287</v>
      </c>
      <c r="P51" s="33" t="s">
        <v>834</v>
      </c>
      <c r="Q51" s="33">
        <v>140</v>
      </c>
      <c r="R51" s="37" t="s">
        <v>835</v>
      </c>
    </row>
    <row r="52" spans="2:18" x14ac:dyDescent="0.2">
      <c r="B52" s="32">
        <v>86101700</v>
      </c>
      <c r="C52" s="33" t="s">
        <v>1376</v>
      </c>
      <c r="D52" s="34">
        <v>2</v>
      </c>
      <c r="E52" s="34">
        <v>2</v>
      </c>
      <c r="F52" s="34">
        <v>4</v>
      </c>
      <c r="G52" s="34">
        <v>1</v>
      </c>
      <c r="H52" s="33" t="s">
        <v>840</v>
      </c>
      <c r="I52" s="34" t="s">
        <v>832</v>
      </c>
      <c r="J52" s="35">
        <v>9315000</v>
      </c>
      <c r="K52" s="35">
        <v>9315000</v>
      </c>
      <c r="L52" s="36" t="s">
        <v>62</v>
      </c>
      <c r="M52" s="36">
        <v>0</v>
      </c>
      <c r="N52" s="33" t="s">
        <v>833</v>
      </c>
      <c r="O52" s="33" t="s">
        <v>1287</v>
      </c>
      <c r="P52" s="33" t="s">
        <v>834</v>
      </c>
      <c r="Q52" s="33">
        <v>140</v>
      </c>
      <c r="R52" s="37" t="s">
        <v>835</v>
      </c>
    </row>
    <row r="53" spans="2:18" x14ac:dyDescent="0.2">
      <c r="B53" s="32">
        <v>86101700</v>
      </c>
      <c r="C53" s="33" t="s">
        <v>1298</v>
      </c>
      <c r="D53" s="34">
        <v>8</v>
      </c>
      <c r="E53" s="34">
        <v>8</v>
      </c>
      <c r="F53" s="34">
        <v>4</v>
      </c>
      <c r="G53" s="34">
        <v>1</v>
      </c>
      <c r="H53" s="33" t="s">
        <v>840</v>
      </c>
      <c r="I53" s="34" t="s">
        <v>832</v>
      </c>
      <c r="J53" s="35">
        <v>9331701</v>
      </c>
      <c r="K53" s="35">
        <v>9331701</v>
      </c>
      <c r="L53" s="36" t="s">
        <v>62</v>
      </c>
      <c r="M53" s="36">
        <v>0</v>
      </c>
      <c r="N53" s="33" t="s">
        <v>833</v>
      </c>
      <c r="O53" s="33" t="s">
        <v>1287</v>
      </c>
      <c r="P53" s="33" t="s">
        <v>1299</v>
      </c>
      <c r="Q53" s="33">
        <v>140</v>
      </c>
      <c r="R53" s="37" t="s">
        <v>1300</v>
      </c>
    </row>
    <row r="54" spans="2:18" x14ac:dyDescent="0.2">
      <c r="B54" s="32">
        <v>86101700</v>
      </c>
      <c r="C54" s="33" t="s">
        <v>878</v>
      </c>
      <c r="D54" s="34">
        <v>1</v>
      </c>
      <c r="E54" s="34">
        <v>1</v>
      </c>
      <c r="F54" s="34">
        <v>11</v>
      </c>
      <c r="G54" s="34">
        <v>1</v>
      </c>
      <c r="H54" s="33" t="s">
        <v>840</v>
      </c>
      <c r="I54" s="34" t="s">
        <v>832</v>
      </c>
      <c r="J54" s="35">
        <v>71379000</v>
      </c>
      <c r="K54" s="35">
        <v>71379000</v>
      </c>
      <c r="L54" s="36" t="s">
        <v>62</v>
      </c>
      <c r="M54" s="36">
        <v>0</v>
      </c>
      <c r="N54" s="33" t="s">
        <v>833</v>
      </c>
      <c r="O54" s="33" t="s">
        <v>1287</v>
      </c>
      <c r="P54" s="33" t="s">
        <v>834</v>
      </c>
      <c r="Q54" s="33">
        <v>140</v>
      </c>
      <c r="R54" s="37" t="s">
        <v>835</v>
      </c>
    </row>
    <row r="55" spans="2:18" x14ac:dyDescent="0.2">
      <c r="B55" s="32" t="s">
        <v>874</v>
      </c>
      <c r="C55" s="33" t="s">
        <v>879</v>
      </c>
      <c r="D55" s="34">
        <v>2</v>
      </c>
      <c r="E55" s="34">
        <v>2</v>
      </c>
      <c r="F55" s="34">
        <v>10.5</v>
      </c>
      <c r="G55" s="34">
        <v>1</v>
      </c>
      <c r="H55" s="33" t="s">
        <v>840</v>
      </c>
      <c r="I55" s="34" t="s">
        <v>832</v>
      </c>
      <c r="J55" s="35">
        <v>53534250</v>
      </c>
      <c r="K55" s="35">
        <v>53534250</v>
      </c>
      <c r="L55" s="36" t="s">
        <v>62</v>
      </c>
      <c r="M55" s="36">
        <v>0</v>
      </c>
      <c r="N55" s="33" t="s">
        <v>833</v>
      </c>
      <c r="O55" s="33" t="s">
        <v>1287</v>
      </c>
      <c r="P55" s="33" t="s">
        <v>834</v>
      </c>
      <c r="Q55" s="33">
        <v>140</v>
      </c>
      <c r="R55" s="37" t="s">
        <v>835</v>
      </c>
    </row>
    <row r="56" spans="2:18" x14ac:dyDescent="0.2">
      <c r="B56" s="32" t="s">
        <v>874</v>
      </c>
      <c r="C56" s="33" t="s">
        <v>880</v>
      </c>
      <c r="D56" s="34">
        <v>2</v>
      </c>
      <c r="E56" s="34">
        <v>2</v>
      </c>
      <c r="F56" s="34">
        <v>10.5</v>
      </c>
      <c r="G56" s="34">
        <v>1</v>
      </c>
      <c r="H56" s="33" t="s">
        <v>840</v>
      </c>
      <c r="I56" s="34" t="s">
        <v>832</v>
      </c>
      <c r="J56" s="35">
        <v>53534250</v>
      </c>
      <c r="K56" s="35">
        <v>53534250</v>
      </c>
      <c r="L56" s="36" t="s">
        <v>62</v>
      </c>
      <c r="M56" s="36">
        <v>0</v>
      </c>
      <c r="N56" s="33" t="s">
        <v>833</v>
      </c>
      <c r="O56" s="33" t="s">
        <v>1287</v>
      </c>
      <c r="P56" s="33" t="s">
        <v>834</v>
      </c>
      <c r="Q56" s="33">
        <v>140</v>
      </c>
      <c r="R56" s="37" t="s">
        <v>835</v>
      </c>
    </row>
    <row r="57" spans="2:18" x14ac:dyDescent="0.2">
      <c r="B57" s="32" t="s">
        <v>874</v>
      </c>
      <c r="C57" s="33" t="s">
        <v>881</v>
      </c>
      <c r="D57" s="34">
        <v>2</v>
      </c>
      <c r="E57" s="34">
        <v>2</v>
      </c>
      <c r="F57" s="34">
        <v>10.5</v>
      </c>
      <c r="G57" s="34">
        <v>1</v>
      </c>
      <c r="H57" s="33" t="s">
        <v>840</v>
      </c>
      <c r="I57" s="34" t="s">
        <v>832</v>
      </c>
      <c r="J57" s="35">
        <v>56778750</v>
      </c>
      <c r="K57" s="35">
        <v>56778750</v>
      </c>
      <c r="L57" s="36" t="s">
        <v>62</v>
      </c>
      <c r="M57" s="36">
        <v>0</v>
      </c>
      <c r="N57" s="33" t="s">
        <v>833</v>
      </c>
      <c r="O57" s="33" t="s">
        <v>1287</v>
      </c>
      <c r="P57" s="33" t="s">
        <v>834</v>
      </c>
      <c r="Q57" s="33">
        <v>140</v>
      </c>
      <c r="R57" s="37" t="s">
        <v>835</v>
      </c>
    </row>
    <row r="58" spans="2:18" x14ac:dyDescent="0.2">
      <c r="B58" s="32">
        <v>86101700</v>
      </c>
      <c r="C58" s="33" t="s">
        <v>1301</v>
      </c>
      <c r="D58" s="34">
        <v>6</v>
      </c>
      <c r="E58" s="34">
        <v>6</v>
      </c>
      <c r="F58" s="34">
        <v>1</v>
      </c>
      <c r="G58" s="34">
        <v>1</v>
      </c>
      <c r="H58" s="33" t="s">
        <v>840</v>
      </c>
      <c r="I58" s="34" t="s">
        <v>832</v>
      </c>
      <c r="J58" s="35">
        <v>11000000</v>
      </c>
      <c r="K58" s="35">
        <v>11000000</v>
      </c>
      <c r="L58" s="36" t="s">
        <v>62</v>
      </c>
      <c r="M58" s="36">
        <v>0</v>
      </c>
      <c r="N58" s="33" t="s">
        <v>833</v>
      </c>
      <c r="O58" s="33" t="s">
        <v>1287</v>
      </c>
      <c r="P58" s="33" t="s">
        <v>1299</v>
      </c>
      <c r="Q58" s="33">
        <v>140</v>
      </c>
      <c r="R58" s="37" t="s">
        <v>1300</v>
      </c>
    </row>
    <row r="59" spans="2:18" x14ac:dyDescent="0.2">
      <c r="B59" s="32">
        <v>86101700</v>
      </c>
      <c r="C59" s="33" t="s">
        <v>886</v>
      </c>
      <c r="D59" s="34">
        <v>1</v>
      </c>
      <c r="E59" s="34">
        <v>1</v>
      </c>
      <c r="F59" s="34">
        <v>11</v>
      </c>
      <c r="G59" s="34">
        <v>1</v>
      </c>
      <c r="H59" s="33" t="s">
        <v>840</v>
      </c>
      <c r="I59" s="34" t="s">
        <v>832</v>
      </c>
      <c r="J59" s="35">
        <v>71718900</v>
      </c>
      <c r="K59" s="35">
        <v>71718900</v>
      </c>
      <c r="L59" s="36" t="s">
        <v>62</v>
      </c>
      <c r="M59" s="36">
        <v>0</v>
      </c>
      <c r="N59" s="33" t="s">
        <v>833</v>
      </c>
      <c r="O59" s="33" t="s">
        <v>1287</v>
      </c>
      <c r="P59" s="33" t="s">
        <v>834</v>
      </c>
      <c r="Q59" s="33">
        <v>140</v>
      </c>
      <c r="R59" s="37" t="s">
        <v>835</v>
      </c>
    </row>
    <row r="60" spans="2:18" x14ac:dyDescent="0.2">
      <c r="B60" s="32" t="s">
        <v>874</v>
      </c>
      <c r="C60" s="33" t="s">
        <v>887</v>
      </c>
      <c r="D60" s="34">
        <v>1</v>
      </c>
      <c r="E60" s="34">
        <v>1</v>
      </c>
      <c r="F60" s="34">
        <v>10.5</v>
      </c>
      <c r="G60" s="34">
        <v>1</v>
      </c>
      <c r="H60" s="33" t="s">
        <v>840</v>
      </c>
      <c r="I60" s="34" t="s">
        <v>832</v>
      </c>
      <c r="J60" s="35">
        <v>51100360</v>
      </c>
      <c r="K60" s="35">
        <v>51100360</v>
      </c>
      <c r="L60" s="36" t="s">
        <v>62</v>
      </c>
      <c r="M60" s="36">
        <v>0</v>
      </c>
      <c r="N60" s="33" t="s">
        <v>833</v>
      </c>
      <c r="O60" s="33" t="s">
        <v>1287</v>
      </c>
      <c r="P60" s="33" t="s">
        <v>834</v>
      </c>
      <c r="Q60" s="33">
        <v>140</v>
      </c>
      <c r="R60" s="37" t="s">
        <v>835</v>
      </c>
    </row>
    <row r="61" spans="2:18" x14ac:dyDescent="0.2">
      <c r="B61" s="32" t="s">
        <v>874</v>
      </c>
      <c r="C61" s="33" t="s">
        <v>887</v>
      </c>
      <c r="D61" s="34">
        <v>1</v>
      </c>
      <c r="E61" s="34">
        <v>1</v>
      </c>
      <c r="F61" s="34">
        <v>10.5</v>
      </c>
      <c r="G61" s="34">
        <v>1</v>
      </c>
      <c r="H61" s="33" t="s">
        <v>840</v>
      </c>
      <c r="I61" s="34" t="s">
        <v>832</v>
      </c>
      <c r="J61" s="35">
        <v>51100360</v>
      </c>
      <c r="K61" s="35">
        <v>51100360</v>
      </c>
      <c r="L61" s="36" t="s">
        <v>62</v>
      </c>
      <c r="M61" s="36">
        <v>0</v>
      </c>
      <c r="N61" s="33" t="s">
        <v>833</v>
      </c>
      <c r="O61" s="33" t="s">
        <v>1287</v>
      </c>
      <c r="P61" s="33" t="s">
        <v>834</v>
      </c>
      <c r="Q61" s="33">
        <v>140</v>
      </c>
      <c r="R61" s="37" t="s">
        <v>835</v>
      </c>
    </row>
    <row r="62" spans="2:18" x14ac:dyDescent="0.2">
      <c r="B62" s="32">
        <v>86101700</v>
      </c>
      <c r="C62" s="33" t="s">
        <v>888</v>
      </c>
      <c r="D62" s="34">
        <v>1</v>
      </c>
      <c r="E62" s="34">
        <v>1</v>
      </c>
      <c r="F62" s="34">
        <v>10.5</v>
      </c>
      <c r="G62" s="34">
        <v>1</v>
      </c>
      <c r="H62" s="33" t="s">
        <v>840</v>
      </c>
      <c r="I62" s="34" t="s">
        <v>832</v>
      </c>
      <c r="J62" s="35">
        <v>30426200</v>
      </c>
      <c r="K62" s="35">
        <v>30426200</v>
      </c>
      <c r="L62" s="36" t="s">
        <v>62</v>
      </c>
      <c r="M62" s="36">
        <v>0</v>
      </c>
      <c r="N62" s="33" t="s">
        <v>833</v>
      </c>
      <c r="O62" s="33" t="s">
        <v>1287</v>
      </c>
      <c r="P62" s="33" t="s">
        <v>834</v>
      </c>
      <c r="Q62" s="33">
        <v>140</v>
      </c>
      <c r="R62" s="37" t="s">
        <v>835</v>
      </c>
    </row>
    <row r="63" spans="2:18" x14ac:dyDescent="0.2">
      <c r="B63" s="32">
        <v>86101700</v>
      </c>
      <c r="C63" s="33" t="s">
        <v>1302</v>
      </c>
      <c r="D63" s="34">
        <v>8</v>
      </c>
      <c r="E63" s="34">
        <v>8</v>
      </c>
      <c r="F63" s="34">
        <v>4</v>
      </c>
      <c r="G63" s="34">
        <v>1</v>
      </c>
      <c r="H63" s="33" t="s">
        <v>840</v>
      </c>
      <c r="I63" s="34" t="s">
        <v>832</v>
      </c>
      <c r="J63" s="35">
        <v>6623456</v>
      </c>
      <c r="K63" s="35">
        <v>6623456</v>
      </c>
      <c r="L63" s="36" t="s">
        <v>62</v>
      </c>
      <c r="M63" s="36">
        <v>0</v>
      </c>
      <c r="N63" s="33" t="s">
        <v>833</v>
      </c>
      <c r="O63" s="33" t="s">
        <v>1287</v>
      </c>
      <c r="P63" s="33" t="s">
        <v>841</v>
      </c>
      <c r="Q63" s="33">
        <v>127</v>
      </c>
      <c r="R63" s="37" t="s">
        <v>842</v>
      </c>
    </row>
    <row r="64" spans="2:18" x14ac:dyDescent="0.2">
      <c r="B64" s="32">
        <v>85121608</v>
      </c>
      <c r="C64" s="33" t="s">
        <v>869</v>
      </c>
      <c r="D64" s="34">
        <v>2</v>
      </c>
      <c r="E64" s="34">
        <v>2</v>
      </c>
      <c r="F64" s="34">
        <v>10</v>
      </c>
      <c r="G64" s="34">
        <v>1</v>
      </c>
      <c r="H64" s="33" t="s">
        <v>840</v>
      </c>
      <c r="I64" s="34" t="s">
        <v>832</v>
      </c>
      <c r="J64" s="35">
        <v>34725040</v>
      </c>
      <c r="K64" s="35">
        <v>34725040</v>
      </c>
      <c r="L64" s="36" t="s">
        <v>62</v>
      </c>
      <c r="M64" s="36">
        <v>0</v>
      </c>
      <c r="N64" s="33" t="s">
        <v>833</v>
      </c>
      <c r="O64" s="33" t="s">
        <v>1287</v>
      </c>
      <c r="P64" s="33" t="s">
        <v>834</v>
      </c>
      <c r="Q64" s="33">
        <v>140</v>
      </c>
      <c r="R64" s="37" t="s">
        <v>835</v>
      </c>
    </row>
    <row r="65" spans="2:18" x14ac:dyDescent="0.2">
      <c r="B65" s="32">
        <v>85121608</v>
      </c>
      <c r="C65" s="33" t="s">
        <v>1377</v>
      </c>
      <c r="D65" s="34">
        <v>10</v>
      </c>
      <c r="E65" s="34">
        <v>2</v>
      </c>
      <c r="F65" s="34">
        <v>1</v>
      </c>
      <c r="G65" s="34">
        <v>1</v>
      </c>
      <c r="H65" s="33" t="s">
        <v>840</v>
      </c>
      <c r="I65" s="34" t="s">
        <v>832</v>
      </c>
      <c r="J65" s="35">
        <f>4936955+733416</f>
        <v>5670371</v>
      </c>
      <c r="K65" s="35">
        <v>5670371</v>
      </c>
      <c r="L65" s="36" t="s">
        <v>62</v>
      </c>
      <c r="M65" s="36">
        <v>0</v>
      </c>
      <c r="N65" s="33" t="s">
        <v>833</v>
      </c>
      <c r="O65" s="33" t="s">
        <v>1287</v>
      </c>
      <c r="P65" s="33" t="s">
        <v>834</v>
      </c>
      <c r="Q65" s="33">
        <v>140</v>
      </c>
      <c r="R65" s="37" t="s">
        <v>835</v>
      </c>
    </row>
    <row r="66" spans="2:18" x14ac:dyDescent="0.2">
      <c r="B66" s="32">
        <v>86141501</v>
      </c>
      <c r="C66" s="33" t="s">
        <v>870</v>
      </c>
      <c r="D66" s="34">
        <v>1</v>
      </c>
      <c r="E66" s="34">
        <v>1</v>
      </c>
      <c r="F66" s="34">
        <v>7</v>
      </c>
      <c r="G66" s="34">
        <v>1</v>
      </c>
      <c r="H66" s="33" t="s">
        <v>840</v>
      </c>
      <c r="I66" s="34" t="s">
        <v>832</v>
      </c>
      <c r="J66" s="35">
        <v>40314862</v>
      </c>
      <c r="K66" s="35">
        <v>40314862</v>
      </c>
      <c r="L66" s="36" t="s">
        <v>62</v>
      </c>
      <c r="M66" s="36">
        <v>0</v>
      </c>
      <c r="N66" s="33" t="s">
        <v>833</v>
      </c>
      <c r="O66" s="33" t="s">
        <v>1287</v>
      </c>
      <c r="P66" s="33" t="s">
        <v>834</v>
      </c>
      <c r="Q66" s="33">
        <v>140</v>
      </c>
      <c r="R66" s="37" t="s">
        <v>835</v>
      </c>
    </row>
    <row r="67" spans="2:18" x14ac:dyDescent="0.2">
      <c r="B67" s="32">
        <v>86141501</v>
      </c>
      <c r="C67" s="33" t="s">
        <v>870</v>
      </c>
      <c r="D67" s="34">
        <v>8</v>
      </c>
      <c r="E67" s="34">
        <v>8</v>
      </c>
      <c r="F67" s="34">
        <v>4</v>
      </c>
      <c r="G67" s="34">
        <v>1</v>
      </c>
      <c r="H67" s="33" t="s">
        <v>840</v>
      </c>
      <c r="I67" s="34" t="s">
        <v>832</v>
      </c>
      <c r="J67" s="35">
        <v>20157431</v>
      </c>
      <c r="K67" s="35">
        <v>20157431</v>
      </c>
      <c r="L67" s="36" t="s">
        <v>62</v>
      </c>
      <c r="M67" s="36">
        <v>0</v>
      </c>
      <c r="N67" s="33" t="s">
        <v>833</v>
      </c>
      <c r="O67" s="33" t="s">
        <v>1287</v>
      </c>
      <c r="P67" s="33" t="s">
        <v>1299</v>
      </c>
      <c r="Q67" s="33">
        <v>140</v>
      </c>
      <c r="R67" s="37" t="s">
        <v>1300</v>
      </c>
    </row>
    <row r="68" spans="2:18" x14ac:dyDescent="0.2">
      <c r="B68" s="32">
        <v>93141506</v>
      </c>
      <c r="C68" s="33" t="s">
        <v>870</v>
      </c>
      <c r="D68" s="34">
        <v>12</v>
      </c>
      <c r="E68" s="34">
        <v>11</v>
      </c>
      <c r="F68" s="34">
        <v>1</v>
      </c>
      <c r="G68" s="34">
        <v>1</v>
      </c>
      <c r="H68" s="33" t="s">
        <v>840</v>
      </c>
      <c r="I68" s="34" t="s">
        <v>832</v>
      </c>
      <c r="J68" s="35">
        <v>4032000</v>
      </c>
      <c r="K68" s="35">
        <v>4032000</v>
      </c>
      <c r="L68" s="36" t="s">
        <v>62</v>
      </c>
      <c r="M68" s="36">
        <v>0</v>
      </c>
      <c r="N68" s="33" t="s">
        <v>833</v>
      </c>
      <c r="O68" s="33" t="s">
        <v>1287</v>
      </c>
      <c r="P68" s="33" t="s">
        <v>1299</v>
      </c>
      <c r="Q68" s="33">
        <v>140</v>
      </c>
      <c r="R68" s="37" t="s">
        <v>1300</v>
      </c>
    </row>
    <row r="69" spans="2:18" x14ac:dyDescent="0.2">
      <c r="B69" s="32">
        <v>81111500</v>
      </c>
      <c r="C69" s="33" t="s">
        <v>871</v>
      </c>
      <c r="D69" s="34">
        <v>1</v>
      </c>
      <c r="E69" s="34">
        <v>1</v>
      </c>
      <c r="F69" s="34">
        <v>11</v>
      </c>
      <c r="G69" s="34">
        <v>1</v>
      </c>
      <c r="H69" s="33" t="s">
        <v>840</v>
      </c>
      <c r="I69" s="34" t="s">
        <v>832</v>
      </c>
      <c r="J69" s="35">
        <v>53251000</v>
      </c>
      <c r="K69" s="35">
        <v>53251000</v>
      </c>
      <c r="L69" s="36" t="s">
        <v>62</v>
      </c>
      <c r="M69" s="36">
        <v>0</v>
      </c>
      <c r="N69" s="33" t="s">
        <v>833</v>
      </c>
      <c r="O69" s="33" t="s">
        <v>1287</v>
      </c>
      <c r="P69" s="33" t="s">
        <v>834</v>
      </c>
      <c r="Q69" s="33">
        <v>140</v>
      </c>
      <c r="R69" s="37" t="s">
        <v>835</v>
      </c>
    </row>
    <row r="70" spans="2:18" x14ac:dyDescent="0.2">
      <c r="B70" s="32">
        <v>86141501</v>
      </c>
      <c r="C70" s="33" t="s">
        <v>872</v>
      </c>
      <c r="D70" s="34">
        <v>1</v>
      </c>
      <c r="E70" s="34">
        <v>1</v>
      </c>
      <c r="F70" s="34">
        <v>10</v>
      </c>
      <c r="G70" s="34">
        <v>1</v>
      </c>
      <c r="H70" s="33" t="s">
        <v>840</v>
      </c>
      <c r="I70" s="34" t="s">
        <v>832</v>
      </c>
      <c r="J70" s="35">
        <v>75000000</v>
      </c>
      <c r="K70" s="35">
        <v>75000000</v>
      </c>
      <c r="L70" s="36" t="s">
        <v>62</v>
      </c>
      <c r="M70" s="36">
        <v>0</v>
      </c>
      <c r="N70" s="33" t="s">
        <v>833</v>
      </c>
      <c r="O70" s="33" t="s">
        <v>1287</v>
      </c>
      <c r="P70" s="33" t="s">
        <v>834</v>
      </c>
      <c r="Q70" s="33">
        <v>140</v>
      </c>
      <c r="R70" s="37" t="s">
        <v>835</v>
      </c>
    </row>
    <row r="71" spans="2:18" x14ac:dyDescent="0.2">
      <c r="B71" s="32">
        <v>86141501</v>
      </c>
      <c r="C71" s="33" t="s">
        <v>1378</v>
      </c>
      <c r="D71" s="34">
        <v>10</v>
      </c>
      <c r="E71" s="34">
        <v>1</v>
      </c>
      <c r="F71" s="34">
        <v>1</v>
      </c>
      <c r="G71" s="34">
        <v>1</v>
      </c>
      <c r="H71" s="33" t="s">
        <v>840</v>
      </c>
      <c r="I71" s="34" t="s">
        <v>832</v>
      </c>
      <c r="J71" s="35">
        <v>5250000</v>
      </c>
      <c r="K71" s="35">
        <v>5250000</v>
      </c>
      <c r="L71" s="36" t="s">
        <v>62</v>
      </c>
      <c r="M71" s="36">
        <v>0</v>
      </c>
      <c r="N71" s="33" t="s">
        <v>833</v>
      </c>
      <c r="O71" s="33" t="s">
        <v>1287</v>
      </c>
      <c r="P71" s="33" t="s">
        <v>834</v>
      </c>
      <c r="Q71" s="33">
        <v>140</v>
      </c>
      <c r="R71" s="37" t="s">
        <v>835</v>
      </c>
    </row>
    <row r="72" spans="2:18" x14ac:dyDescent="0.2">
      <c r="B72" s="32">
        <v>86101700</v>
      </c>
      <c r="C72" s="33" t="s">
        <v>1379</v>
      </c>
      <c r="D72" s="34">
        <v>3</v>
      </c>
      <c r="E72" s="34">
        <v>2</v>
      </c>
      <c r="F72" s="34">
        <v>9</v>
      </c>
      <c r="G72" s="34">
        <v>1</v>
      </c>
      <c r="H72" s="33" t="s">
        <v>840</v>
      </c>
      <c r="I72" s="34" t="s">
        <v>832</v>
      </c>
      <c r="J72" s="35">
        <v>21855203</v>
      </c>
      <c r="K72" s="35">
        <v>21855203</v>
      </c>
      <c r="L72" s="36" t="s">
        <v>62</v>
      </c>
      <c r="M72" s="36">
        <v>0</v>
      </c>
      <c r="N72" s="33" t="s">
        <v>833</v>
      </c>
      <c r="O72" s="33" t="s">
        <v>1287</v>
      </c>
      <c r="P72" s="33" t="s">
        <v>834</v>
      </c>
      <c r="Q72" s="33">
        <v>140</v>
      </c>
      <c r="R72" s="37" t="s">
        <v>835</v>
      </c>
    </row>
    <row r="73" spans="2:18" x14ac:dyDescent="0.2">
      <c r="B73" s="32">
        <v>86101700</v>
      </c>
      <c r="C73" s="33" t="s">
        <v>1380</v>
      </c>
      <c r="D73" s="34">
        <v>1</v>
      </c>
      <c r="E73" s="34">
        <v>1</v>
      </c>
      <c r="F73" s="34">
        <v>11</v>
      </c>
      <c r="G73" s="34">
        <v>1</v>
      </c>
      <c r="H73" s="33" t="s">
        <v>840</v>
      </c>
      <c r="I73" s="34" t="s">
        <v>832</v>
      </c>
      <c r="J73" s="35">
        <v>54299555</v>
      </c>
      <c r="K73" s="35">
        <v>54299555</v>
      </c>
      <c r="L73" s="36" t="s">
        <v>62</v>
      </c>
      <c r="M73" s="36">
        <v>0</v>
      </c>
      <c r="N73" s="33" t="s">
        <v>833</v>
      </c>
      <c r="O73" s="33" t="s">
        <v>1287</v>
      </c>
      <c r="P73" s="33" t="s">
        <v>834</v>
      </c>
      <c r="Q73" s="33">
        <v>140</v>
      </c>
      <c r="R73" s="37" t="s">
        <v>835</v>
      </c>
    </row>
    <row r="74" spans="2:18" x14ac:dyDescent="0.2">
      <c r="B74" s="32">
        <v>86101700</v>
      </c>
      <c r="C74" s="33" t="s">
        <v>873</v>
      </c>
      <c r="D74" s="34">
        <v>1</v>
      </c>
      <c r="E74" s="34">
        <v>1</v>
      </c>
      <c r="F74" s="34">
        <v>11</v>
      </c>
      <c r="G74" s="34">
        <v>1</v>
      </c>
      <c r="H74" s="33" t="s">
        <v>840</v>
      </c>
      <c r="I74" s="34" t="s">
        <v>832</v>
      </c>
      <c r="J74" s="35">
        <v>74154084</v>
      </c>
      <c r="K74" s="35">
        <v>74154084</v>
      </c>
      <c r="L74" s="36" t="s">
        <v>62</v>
      </c>
      <c r="M74" s="36">
        <v>0</v>
      </c>
      <c r="N74" s="33" t="s">
        <v>833</v>
      </c>
      <c r="O74" s="33" t="s">
        <v>1287</v>
      </c>
      <c r="P74" s="33" t="s">
        <v>834</v>
      </c>
      <c r="Q74" s="33">
        <v>140</v>
      </c>
      <c r="R74" s="37" t="s">
        <v>835</v>
      </c>
    </row>
    <row r="75" spans="2:18" x14ac:dyDescent="0.2">
      <c r="B75" s="32" t="s">
        <v>874</v>
      </c>
      <c r="C75" s="33" t="s">
        <v>875</v>
      </c>
      <c r="D75" s="34">
        <v>2</v>
      </c>
      <c r="E75" s="34">
        <v>2</v>
      </c>
      <c r="F75" s="34">
        <v>10.5</v>
      </c>
      <c r="G75" s="34">
        <v>1</v>
      </c>
      <c r="H75" s="33" t="s">
        <v>840</v>
      </c>
      <c r="I75" s="34" t="s">
        <v>832</v>
      </c>
      <c r="J75" s="35">
        <v>53933375</v>
      </c>
      <c r="K75" s="35">
        <v>53933375</v>
      </c>
      <c r="L75" s="36" t="s">
        <v>62</v>
      </c>
      <c r="M75" s="36">
        <v>0</v>
      </c>
      <c r="N75" s="33" t="s">
        <v>833</v>
      </c>
      <c r="O75" s="33" t="s">
        <v>1287</v>
      </c>
      <c r="P75" s="33" t="s">
        <v>834</v>
      </c>
      <c r="Q75" s="33">
        <v>140</v>
      </c>
      <c r="R75" s="37" t="s">
        <v>835</v>
      </c>
    </row>
    <row r="76" spans="2:18" x14ac:dyDescent="0.2">
      <c r="B76" s="32">
        <v>86101710</v>
      </c>
      <c r="C76" s="33" t="s">
        <v>1303</v>
      </c>
      <c r="D76" s="34">
        <v>2</v>
      </c>
      <c r="E76" s="34">
        <v>2</v>
      </c>
      <c r="F76" s="34">
        <v>10.5</v>
      </c>
      <c r="G76" s="34">
        <v>1</v>
      </c>
      <c r="H76" s="33" t="s">
        <v>840</v>
      </c>
      <c r="I76" s="34" t="s">
        <v>832</v>
      </c>
      <c r="J76" s="35">
        <v>58751097</v>
      </c>
      <c r="K76" s="35">
        <v>58751097</v>
      </c>
      <c r="L76" s="36" t="s">
        <v>62</v>
      </c>
      <c r="M76" s="36">
        <v>0</v>
      </c>
      <c r="N76" s="33" t="s">
        <v>833</v>
      </c>
      <c r="O76" s="33" t="s">
        <v>1287</v>
      </c>
      <c r="P76" s="33" t="s">
        <v>834</v>
      </c>
      <c r="Q76" s="33">
        <v>140</v>
      </c>
      <c r="R76" s="37" t="s">
        <v>835</v>
      </c>
    </row>
    <row r="77" spans="2:18" x14ac:dyDescent="0.2">
      <c r="B77" s="32" t="s">
        <v>874</v>
      </c>
      <c r="C77" s="33" t="s">
        <v>876</v>
      </c>
      <c r="D77" s="34">
        <v>2</v>
      </c>
      <c r="E77" s="34">
        <v>2</v>
      </c>
      <c r="F77" s="34">
        <v>9.5</v>
      </c>
      <c r="G77" s="34">
        <v>1</v>
      </c>
      <c r="H77" s="33" t="s">
        <v>840</v>
      </c>
      <c r="I77" s="34" t="s">
        <v>832</v>
      </c>
      <c r="J77" s="35">
        <v>60221711</v>
      </c>
      <c r="K77" s="35">
        <v>60221711</v>
      </c>
      <c r="L77" s="36" t="s">
        <v>62</v>
      </c>
      <c r="M77" s="36">
        <v>0</v>
      </c>
      <c r="N77" s="33" t="s">
        <v>833</v>
      </c>
      <c r="O77" s="33" t="s">
        <v>1287</v>
      </c>
      <c r="P77" s="33" t="s">
        <v>834</v>
      </c>
      <c r="Q77" s="33">
        <v>140</v>
      </c>
      <c r="R77" s="37" t="s">
        <v>835</v>
      </c>
    </row>
    <row r="78" spans="2:18" x14ac:dyDescent="0.2">
      <c r="B78" s="32">
        <v>86101700</v>
      </c>
      <c r="C78" s="33" t="s">
        <v>877</v>
      </c>
      <c r="D78" s="34">
        <v>5</v>
      </c>
      <c r="E78" s="34">
        <v>2</v>
      </c>
      <c r="F78" s="34">
        <v>7</v>
      </c>
      <c r="G78" s="34">
        <v>1</v>
      </c>
      <c r="H78" s="33" t="s">
        <v>840</v>
      </c>
      <c r="I78" s="34" t="s">
        <v>832</v>
      </c>
      <c r="J78" s="35">
        <v>26496750</v>
      </c>
      <c r="K78" s="35">
        <v>26496750</v>
      </c>
      <c r="L78" s="36" t="s">
        <v>62</v>
      </c>
      <c r="M78" s="36">
        <v>0</v>
      </c>
      <c r="N78" s="33" t="s">
        <v>833</v>
      </c>
      <c r="O78" s="33" t="s">
        <v>1287</v>
      </c>
      <c r="P78" s="33" t="s">
        <v>1299</v>
      </c>
      <c r="Q78" s="33">
        <v>140</v>
      </c>
      <c r="R78" s="37" t="s">
        <v>1300</v>
      </c>
    </row>
    <row r="79" spans="2:18" x14ac:dyDescent="0.2">
      <c r="B79" s="32">
        <v>80111621</v>
      </c>
      <c r="C79" s="33" t="s">
        <v>1381</v>
      </c>
      <c r="D79" s="34">
        <v>10</v>
      </c>
      <c r="E79" s="34">
        <v>10</v>
      </c>
      <c r="F79" s="34">
        <v>1</v>
      </c>
      <c r="G79" s="34">
        <v>1</v>
      </c>
      <c r="H79" s="33" t="s">
        <v>840</v>
      </c>
      <c r="I79" s="34" t="s">
        <v>832</v>
      </c>
      <c r="J79" s="35">
        <v>12217545</v>
      </c>
      <c r="K79" s="35">
        <v>12217545</v>
      </c>
      <c r="L79" s="36" t="s">
        <v>62</v>
      </c>
      <c r="M79" s="36">
        <v>0</v>
      </c>
      <c r="N79" s="33" t="s">
        <v>833</v>
      </c>
      <c r="O79" s="33" t="s">
        <v>1287</v>
      </c>
      <c r="P79" s="33" t="s">
        <v>1299</v>
      </c>
      <c r="Q79" s="33">
        <v>140</v>
      </c>
      <c r="R79" s="37" t="s">
        <v>1300</v>
      </c>
    </row>
    <row r="80" spans="2:18" x14ac:dyDescent="0.2">
      <c r="B80" s="32">
        <v>86101700</v>
      </c>
      <c r="C80" s="33" t="s">
        <v>1304</v>
      </c>
      <c r="D80" s="34">
        <v>2</v>
      </c>
      <c r="E80" s="34">
        <v>2</v>
      </c>
      <c r="F80" s="34">
        <v>4.5</v>
      </c>
      <c r="G80" s="34">
        <v>1</v>
      </c>
      <c r="H80" s="33" t="s">
        <v>840</v>
      </c>
      <c r="I80" s="34" t="s">
        <v>832</v>
      </c>
      <c r="J80" s="35">
        <v>12442256</v>
      </c>
      <c r="K80" s="35">
        <v>12442256</v>
      </c>
      <c r="L80" s="36" t="s">
        <v>62</v>
      </c>
      <c r="M80" s="36">
        <v>0</v>
      </c>
      <c r="N80" s="33" t="s">
        <v>833</v>
      </c>
      <c r="O80" s="33" t="s">
        <v>1287</v>
      </c>
      <c r="P80" s="33" t="s">
        <v>834</v>
      </c>
      <c r="Q80" s="33">
        <v>140</v>
      </c>
      <c r="R80" s="37" t="s">
        <v>835</v>
      </c>
    </row>
    <row r="81" spans="2:18" x14ac:dyDescent="0.2">
      <c r="B81" s="32">
        <v>86101700</v>
      </c>
      <c r="C81" s="33" t="s">
        <v>1305</v>
      </c>
      <c r="D81" s="34">
        <v>2</v>
      </c>
      <c r="E81" s="34">
        <v>2</v>
      </c>
      <c r="F81" s="34">
        <v>10</v>
      </c>
      <c r="G81" s="34">
        <v>1</v>
      </c>
      <c r="H81" s="33" t="s">
        <v>840</v>
      </c>
      <c r="I81" s="34" t="s">
        <v>832</v>
      </c>
      <c r="J81" s="35">
        <v>28076331</v>
      </c>
      <c r="K81" s="35">
        <v>28076331</v>
      </c>
      <c r="L81" s="36" t="s">
        <v>62</v>
      </c>
      <c r="M81" s="36">
        <v>0</v>
      </c>
      <c r="N81" s="33" t="s">
        <v>833</v>
      </c>
      <c r="O81" s="33" t="s">
        <v>1287</v>
      </c>
      <c r="P81" s="33" t="s">
        <v>834</v>
      </c>
      <c r="Q81" s="33">
        <v>140</v>
      </c>
      <c r="R81" s="37" t="s">
        <v>835</v>
      </c>
    </row>
    <row r="82" spans="2:18" x14ac:dyDescent="0.2">
      <c r="B82" s="32">
        <v>82141505</v>
      </c>
      <c r="C82" s="33" t="s">
        <v>1306</v>
      </c>
      <c r="D82" s="34">
        <v>3</v>
      </c>
      <c r="E82" s="34">
        <v>3</v>
      </c>
      <c r="F82" s="34">
        <v>6</v>
      </c>
      <c r="G82" s="34">
        <v>1</v>
      </c>
      <c r="H82" s="33" t="s">
        <v>840</v>
      </c>
      <c r="I82" s="34" t="s">
        <v>832</v>
      </c>
      <c r="J82" s="35">
        <v>3300000</v>
      </c>
      <c r="K82" s="35">
        <v>3300000</v>
      </c>
      <c r="L82" s="36" t="s">
        <v>62</v>
      </c>
      <c r="M82" s="36">
        <v>0</v>
      </c>
      <c r="N82" s="33" t="s">
        <v>833</v>
      </c>
      <c r="O82" s="33" t="s">
        <v>1287</v>
      </c>
      <c r="P82" s="33" t="s">
        <v>853</v>
      </c>
      <c r="Q82" s="33">
        <v>101</v>
      </c>
      <c r="R82" s="37" t="s">
        <v>854</v>
      </c>
    </row>
    <row r="83" spans="2:18" x14ac:dyDescent="0.2">
      <c r="B83" s="32">
        <v>93141708</v>
      </c>
      <c r="C83" s="33" t="s">
        <v>908</v>
      </c>
      <c r="D83" s="34">
        <v>2</v>
      </c>
      <c r="E83" s="34">
        <v>2</v>
      </c>
      <c r="F83" s="34">
        <v>6</v>
      </c>
      <c r="G83" s="34">
        <v>1</v>
      </c>
      <c r="H83" s="33" t="s">
        <v>840</v>
      </c>
      <c r="I83" s="34" t="s">
        <v>832</v>
      </c>
      <c r="J83" s="35">
        <v>24000000</v>
      </c>
      <c r="K83" s="35">
        <v>24000000</v>
      </c>
      <c r="L83" s="36" t="s">
        <v>62</v>
      </c>
      <c r="M83" s="36">
        <v>0</v>
      </c>
      <c r="N83" s="33" t="s">
        <v>833</v>
      </c>
      <c r="O83" s="33" t="s">
        <v>1287</v>
      </c>
      <c r="P83" s="33" t="s">
        <v>841</v>
      </c>
      <c r="Q83" s="33">
        <v>127</v>
      </c>
      <c r="R83" s="37" t="s">
        <v>842</v>
      </c>
    </row>
    <row r="84" spans="2:18" x14ac:dyDescent="0.2">
      <c r="B84" s="32">
        <v>82141505</v>
      </c>
      <c r="C84" s="33" t="s">
        <v>1307</v>
      </c>
      <c r="D84" s="34">
        <v>3</v>
      </c>
      <c r="E84" s="34">
        <v>2</v>
      </c>
      <c r="F84" s="34">
        <v>6</v>
      </c>
      <c r="G84" s="34">
        <v>1</v>
      </c>
      <c r="H84" s="33" t="s">
        <v>840</v>
      </c>
      <c r="I84" s="34" t="s">
        <v>832</v>
      </c>
      <c r="J84" s="35">
        <v>950000</v>
      </c>
      <c r="K84" s="35">
        <v>950000</v>
      </c>
      <c r="L84" s="36" t="s">
        <v>62</v>
      </c>
      <c r="M84" s="36">
        <v>0</v>
      </c>
      <c r="N84" s="33" t="s">
        <v>833</v>
      </c>
      <c r="O84" s="33" t="s">
        <v>1287</v>
      </c>
      <c r="P84" s="33" t="s">
        <v>841</v>
      </c>
      <c r="Q84" s="33">
        <v>127</v>
      </c>
      <c r="R84" s="37" t="s">
        <v>842</v>
      </c>
    </row>
    <row r="85" spans="2:18" x14ac:dyDescent="0.2">
      <c r="B85" s="32">
        <v>93141708</v>
      </c>
      <c r="C85" s="33" t="s">
        <v>901</v>
      </c>
      <c r="D85" s="34">
        <v>1</v>
      </c>
      <c r="E85" s="34">
        <v>1</v>
      </c>
      <c r="F85" s="34">
        <v>11</v>
      </c>
      <c r="G85" s="34">
        <v>1</v>
      </c>
      <c r="H85" s="33" t="s">
        <v>840</v>
      </c>
      <c r="I85" s="34" t="s">
        <v>832</v>
      </c>
      <c r="J85" s="35">
        <v>71652174</v>
      </c>
      <c r="K85" s="35">
        <v>71652174</v>
      </c>
      <c r="L85" s="36" t="s">
        <v>62</v>
      </c>
      <c r="M85" s="36">
        <v>0</v>
      </c>
      <c r="N85" s="33" t="s">
        <v>833</v>
      </c>
      <c r="O85" s="33" t="s">
        <v>1287</v>
      </c>
      <c r="P85" s="33" t="s">
        <v>841</v>
      </c>
      <c r="Q85" s="33">
        <v>127</v>
      </c>
      <c r="R85" s="37" t="s">
        <v>842</v>
      </c>
    </row>
    <row r="86" spans="2:18" x14ac:dyDescent="0.2">
      <c r="B86" s="32">
        <v>93141708</v>
      </c>
      <c r="C86" s="33" t="s">
        <v>902</v>
      </c>
      <c r="D86" s="34">
        <v>1</v>
      </c>
      <c r="E86" s="34">
        <v>1</v>
      </c>
      <c r="F86" s="34">
        <v>11</v>
      </c>
      <c r="G86" s="34">
        <v>1</v>
      </c>
      <c r="H86" s="33" t="s">
        <v>840</v>
      </c>
      <c r="I86" s="34" t="s">
        <v>832</v>
      </c>
      <c r="J86" s="35">
        <v>63448597</v>
      </c>
      <c r="K86" s="35">
        <v>63448597</v>
      </c>
      <c r="L86" s="36" t="s">
        <v>62</v>
      </c>
      <c r="M86" s="36">
        <v>0</v>
      </c>
      <c r="N86" s="33" t="s">
        <v>833</v>
      </c>
      <c r="O86" s="33" t="s">
        <v>1287</v>
      </c>
      <c r="P86" s="33" t="s">
        <v>841</v>
      </c>
      <c r="Q86" s="33">
        <v>127</v>
      </c>
      <c r="R86" s="37" t="s">
        <v>842</v>
      </c>
    </row>
    <row r="87" spans="2:18" x14ac:dyDescent="0.2">
      <c r="B87" s="32">
        <v>93141708</v>
      </c>
      <c r="C87" s="33" t="s">
        <v>903</v>
      </c>
      <c r="D87" s="34">
        <v>1</v>
      </c>
      <c r="E87" s="34">
        <v>1</v>
      </c>
      <c r="F87" s="34">
        <v>11</v>
      </c>
      <c r="G87" s="34">
        <v>1</v>
      </c>
      <c r="H87" s="33" t="s">
        <v>840</v>
      </c>
      <c r="I87" s="34" t="s">
        <v>832</v>
      </c>
      <c r="J87" s="35">
        <v>63448597</v>
      </c>
      <c r="K87" s="35">
        <v>63448597</v>
      </c>
      <c r="L87" s="36" t="s">
        <v>62</v>
      </c>
      <c r="M87" s="36">
        <v>0</v>
      </c>
      <c r="N87" s="33" t="s">
        <v>833</v>
      </c>
      <c r="O87" s="33" t="s">
        <v>1287</v>
      </c>
      <c r="P87" s="33" t="s">
        <v>841</v>
      </c>
      <c r="Q87" s="33">
        <v>127</v>
      </c>
      <c r="R87" s="37" t="s">
        <v>842</v>
      </c>
    </row>
    <row r="88" spans="2:18" x14ac:dyDescent="0.2">
      <c r="B88" s="32">
        <v>93141708</v>
      </c>
      <c r="C88" s="33" t="s">
        <v>904</v>
      </c>
      <c r="D88" s="34">
        <v>1</v>
      </c>
      <c r="E88" s="34">
        <v>1</v>
      </c>
      <c r="F88" s="34">
        <v>11</v>
      </c>
      <c r="G88" s="34">
        <v>1</v>
      </c>
      <c r="H88" s="33" t="s">
        <v>840</v>
      </c>
      <c r="I88" s="34" t="s">
        <v>832</v>
      </c>
      <c r="J88" s="35">
        <v>37080000</v>
      </c>
      <c r="K88" s="35">
        <v>37080000</v>
      </c>
      <c r="L88" s="36" t="s">
        <v>62</v>
      </c>
      <c r="M88" s="36">
        <v>0</v>
      </c>
      <c r="N88" s="33" t="s">
        <v>833</v>
      </c>
      <c r="O88" s="33" t="s">
        <v>1287</v>
      </c>
      <c r="P88" s="33" t="s">
        <v>841</v>
      </c>
      <c r="Q88" s="33">
        <v>127</v>
      </c>
      <c r="R88" s="37" t="s">
        <v>842</v>
      </c>
    </row>
    <row r="89" spans="2:18" x14ac:dyDescent="0.2">
      <c r="B89" s="32">
        <v>93141708</v>
      </c>
      <c r="C89" s="33" t="s">
        <v>905</v>
      </c>
      <c r="D89" s="34">
        <v>1</v>
      </c>
      <c r="E89" s="34">
        <v>1</v>
      </c>
      <c r="F89" s="34">
        <v>11</v>
      </c>
      <c r="G89" s="34">
        <v>1</v>
      </c>
      <c r="H89" s="33" t="s">
        <v>840</v>
      </c>
      <c r="I89" s="34" t="s">
        <v>832</v>
      </c>
      <c r="J89" s="35">
        <v>37080000</v>
      </c>
      <c r="K89" s="35">
        <v>37080000</v>
      </c>
      <c r="L89" s="36" t="s">
        <v>62</v>
      </c>
      <c r="M89" s="36">
        <v>0</v>
      </c>
      <c r="N89" s="33" t="s">
        <v>833</v>
      </c>
      <c r="O89" s="33" t="s">
        <v>1287</v>
      </c>
      <c r="P89" s="33" t="s">
        <v>841</v>
      </c>
      <c r="Q89" s="33">
        <v>127</v>
      </c>
      <c r="R89" s="37" t="s">
        <v>842</v>
      </c>
    </row>
    <row r="90" spans="2:18" x14ac:dyDescent="0.2">
      <c r="B90" s="32">
        <v>93141708</v>
      </c>
      <c r="C90" s="33" t="s">
        <v>906</v>
      </c>
      <c r="D90" s="34">
        <v>1</v>
      </c>
      <c r="E90" s="34">
        <v>1</v>
      </c>
      <c r="F90" s="34">
        <v>11</v>
      </c>
      <c r="G90" s="34">
        <v>1</v>
      </c>
      <c r="H90" s="33" t="s">
        <v>840</v>
      </c>
      <c r="I90" s="34" t="s">
        <v>832</v>
      </c>
      <c r="J90" s="35">
        <v>17098000</v>
      </c>
      <c r="K90" s="35">
        <v>17098000</v>
      </c>
      <c r="L90" s="36" t="s">
        <v>62</v>
      </c>
      <c r="M90" s="36">
        <v>0</v>
      </c>
      <c r="N90" s="33" t="s">
        <v>833</v>
      </c>
      <c r="O90" s="33" t="s">
        <v>1287</v>
      </c>
      <c r="P90" s="33" t="s">
        <v>841</v>
      </c>
      <c r="Q90" s="33">
        <v>127</v>
      </c>
      <c r="R90" s="37" t="s">
        <v>842</v>
      </c>
    </row>
    <row r="91" spans="2:18" x14ac:dyDescent="0.2">
      <c r="B91" s="32">
        <v>93141708</v>
      </c>
      <c r="C91" s="33" t="s">
        <v>907</v>
      </c>
      <c r="D91" s="34">
        <v>5</v>
      </c>
      <c r="E91" s="34">
        <v>2</v>
      </c>
      <c r="F91" s="34">
        <v>6</v>
      </c>
      <c r="G91" s="34">
        <v>1</v>
      </c>
      <c r="H91" s="33" t="s">
        <v>840</v>
      </c>
      <c r="I91" s="34" t="s">
        <v>832</v>
      </c>
      <c r="J91" s="35">
        <v>27251208</v>
      </c>
      <c r="K91" s="35">
        <v>27251208</v>
      </c>
      <c r="L91" s="36" t="s">
        <v>62</v>
      </c>
      <c r="M91" s="36">
        <v>0</v>
      </c>
      <c r="N91" s="33" t="s">
        <v>833</v>
      </c>
      <c r="O91" s="33" t="s">
        <v>1287</v>
      </c>
      <c r="P91" s="33" t="s">
        <v>841</v>
      </c>
      <c r="Q91" s="33">
        <v>127</v>
      </c>
      <c r="R91" s="37" t="s">
        <v>842</v>
      </c>
    </row>
    <row r="92" spans="2:18" x14ac:dyDescent="0.2">
      <c r="B92" s="32">
        <v>93141708</v>
      </c>
      <c r="C92" s="33" t="s">
        <v>1382</v>
      </c>
      <c r="D92" s="34">
        <v>10</v>
      </c>
      <c r="E92" s="34">
        <v>10</v>
      </c>
      <c r="F92" s="34">
        <v>2</v>
      </c>
      <c r="G92" s="34">
        <v>1</v>
      </c>
      <c r="H92" s="33" t="s">
        <v>840</v>
      </c>
      <c r="I92" s="34" t="s">
        <v>832</v>
      </c>
      <c r="J92" s="35">
        <v>9289695</v>
      </c>
      <c r="K92" s="35">
        <v>9289695</v>
      </c>
      <c r="L92" s="36" t="s">
        <v>62</v>
      </c>
      <c r="M92" s="36">
        <v>0</v>
      </c>
      <c r="N92" s="33" t="s">
        <v>833</v>
      </c>
      <c r="O92" s="33" t="s">
        <v>1287</v>
      </c>
      <c r="P92" s="33" t="s">
        <v>841</v>
      </c>
      <c r="Q92" s="33">
        <v>127</v>
      </c>
      <c r="R92" s="37" t="s">
        <v>842</v>
      </c>
    </row>
    <row r="93" spans="2:18" x14ac:dyDescent="0.2">
      <c r="B93" s="32">
        <v>83121700</v>
      </c>
      <c r="C93" s="33" t="s">
        <v>855</v>
      </c>
      <c r="D93" s="34">
        <v>1</v>
      </c>
      <c r="E93" s="34">
        <v>1</v>
      </c>
      <c r="F93" s="34">
        <v>11</v>
      </c>
      <c r="G93" s="34">
        <v>1</v>
      </c>
      <c r="H93" s="33" t="s">
        <v>840</v>
      </c>
      <c r="I93" s="34" t="s">
        <v>832</v>
      </c>
      <c r="J93" s="35">
        <v>71379000</v>
      </c>
      <c r="K93" s="35">
        <v>71379000</v>
      </c>
      <c r="L93" s="36" t="s">
        <v>62</v>
      </c>
      <c r="M93" s="36">
        <v>0</v>
      </c>
      <c r="N93" s="33" t="s">
        <v>833</v>
      </c>
      <c r="O93" s="33" t="s">
        <v>1287</v>
      </c>
      <c r="P93" s="33" t="s">
        <v>841</v>
      </c>
      <c r="Q93" s="33">
        <v>127</v>
      </c>
      <c r="R93" s="37" t="s">
        <v>842</v>
      </c>
    </row>
    <row r="94" spans="2:18" x14ac:dyDescent="0.2">
      <c r="B94" s="32">
        <v>83121703</v>
      </c>
      <c r="C94" s="33" t="s">
        <v>856</v>
      </c>
      <c r="D94" s="34">
        <v>1</v>
      </c>
      <c r="E94" s="34">
        <v>1</v>
      </c>
      <c r="F94" s="34">
        <v>11</v>
      </c>
      <c r="G94" s="34">
        <v>1</v>
      </c>
      <c r="H94" s="33" t="s">
        <v>840</v>
      </c>
      <c r="I94" s="34" t="s">
        <v>832</v>
      </c>
      <c r="J94" s="35">
        <v>50985000</v>
      </c>
      <c r="K94" s="35">
        <v>50985000</v>
      </c>
      <c r="L94" s="36" t="s">
        <v>62</v>
      </c>
      <c r="M94" s="36">
        <v>0</v>
      </c>
      <c r="N94" s="33" t="s">
        <v>833</v>
      </c>
      <c r="O94" s="33" t="s">
        <v>1287</v>
      </c>
      <c r="P94" s="33" t="s">
        <v>841</v>
      </c>
      <c r="Q94" s="33">
        <v>127</v>
      </c>
      <c r="R94" s="37" t="s">
        <v>842</v>
      </c>
    </row>
    <row r="95" spans="2:18" x14ac:dyDescent="0.2">
      <c r="B95" s="32">
        <v>82141500</v>
      </c>
      <c r="C95" s="33" t="s">
        <v>858</v>
      </c>
      <c r="D95" s="34">
        <v>1</v>
      </c>
      <c r="E95" s="34">
        <v>1</v>
      </c>
      <c r="F95" s="34">
        <v>11</v>
      </c>
      <c r="G95" s="34">
        <v>1</v>
      </c>
      <c r="H95" s="33" t="s">
        <v>840</v>
      </c>
      <c r="I95" s="34" t="s">
        <v>832</v>
      </c>
      <c r="J95" s="35">
        <v>21259200</v>
      </c>
      <c r="K95" s="35">
        <v>21259200</v>
      </c>
      <c r="L95" s="36" t="s">
        <v>62</v>
      </c>
      <c r="M95" s="36">
        <v>0</v>
      </c>
      <c r="N95" s="33" t="s">
        <v>833</v>
      </c>
      <c r="O95" s="33" t="s">
        <v>1287</v>
      </c>
      <c r="P95" s="33" t="s">
        <v>841</v>
      </c>
      <c r="Q95" s="33">
        <v>127</v>
      </c>
      <c r="R95" s="37" t="s">
        <v>842</v>
      </c>
    </row>
    <row r="96" spans="2:18" x14ac:dyDescent="0.2">
      <c r="B96" s="32">
        <v>83121703</v>
      </c>
      <c r="C96" s="33" t="s">
        <v>859</v>
      </c>
      <c r="D96" s="34">
        <v>1</v>
      </c>
      <c r="E96" s="34">
        <v>1</v>
      </c>
      <c r="F96" s="34">
        <v>11</v>
      </c>
      <c r="G96" s="34">
        <v>1</v>
      </c>
      <c r="H96" s="33" t="s">
        <v>840</v>
      </c>
      <c r="I96" s="34" t="s">
        <v>832</v>
      </c>
      <c r="J96" s="35">
        <v>39600000</v>
      </c>
      <c r="K96" s="35">
        <v>39600000</v>
      </c>
      <c r="L96" s="36" t="s">
        <v>62</v>
      </c>
      <c r="M96" s="36">
        <v>0</v>
      </c>
      <c r="N96" s="33" t="s">
        <v>833</v>
      </c>
      <c r="O96" s="33" t="s">
        <v>1287</v>
      </c>
      <c r="P96" s="33" t="s">
        <v>841</v>
      </c>
      <c r="Q96" s="33">
        <v>127</v>
      </c>
      <c r="R96" s="37" t="s">
        <v>842</v>
      </c>
    </row>
    <row r="97" spans="2:18" x14ac:dyDescent="0.2">
      <c r="B97" s="32">
        <v>83121703</v>
      </c>
      <c r="C97" s="33" t="s">
        <v>860</v>
      </c>
      <c r="D97" s="34">
        <v>1</v>
      </c>
      <c r="E97" s="34">
        <v>1</v>
      </c>
      <c r="F97" s="34">
        <v>11</v>
      </c>
      <c r="G97" s="34">
        <v>1</v>
      </c>
      <c r="H97" s="33" t="s">
        <v>840</v>
      </c>
      <c r="I97" s="34" t="s">
        <v>832</v>
      </c>
      <c r="J97" s="35">
        <v>27500000</v>
      </c>
      <c r="K97" s="35">
        <v>27500000</v>
      </c>
      <c r="L97" s="36" t="s">
        <v>62</v>
      </c>
      <c r="M97" s="36">
        <v>0</v>
      </c>
      <c r="N97" s="33" t="s">
        <v>833</v>
      </c>
      <c r="O97" s="33" t="s">
        <v>1287</v>
      </c>
      <c r="P97" s="33" t="s">
        <v>841</v>
      </c>
      <c r="Q97" s="33">
        <v>127</v>
      </c>
      <c r="R97" s="37" t="s">
        <v>842</v>
      </c>
    </row>
    <row r="98" spans="2:18" x14ac:dyDescent="0.2">
      <c r="B98" s="32">
        <v>83121703</v>
      </c>
      <c r="C98" s="33" t="s">
        <v>1308</v>
      </c>
      <c r="D98" s="34">
        <v>5</v>
      </c>
      <c r="E98" s="34">
        <v>4</v>
      </c>
      <c r="F98" s="34">
        <v>3</v>
      </c>
      <c r="G98" s="34">
        <v>1</v>
      </c>
      <c r="H98" s="33" t="s">
        <v>840</v>
      </c>
      <c r="I98" s="34" t="s">
        <v>832</v>
      </c>
      <c r="J98" s="35">
        <v>3646185</v>
      </c>
      <c r="K98" s="35">
        <v>3646185</v>
      </c>
      <c r="L98" s="36" t="s">
        <v>62</v>
      </c>
      <c r="M98" s="36">
        <v>0</v>
      </c>
      <c r="N98" s="33" t="s">
        <v>833</v>
      </c>
      <c r="O98" s="33" t="s">
        <v>1287</v>
      </c>
      <c r="P98" s="33" t="s">
        <v>841</v>
      </c>
      <c r="Q98" s="33">
        <v>127</v>
      </c>
      <c r="R98" s="37" t="s">
        <v>842</v>
      </c>
    </row>
    <row r="99" spans="2:18" x14ac:dyDescent="0.2">
      <c r="B99" s="32">
        <v>82131603</v>
      </c>
      <c r="C99" s="33" t="s">
        <v>1309</v>
      </c>
      <c r="D99" s="34">
        <v>7</v>
      </c>
      <c r="E99" s="34">
        <v>7</v>
      </c>
      <c r="F99" s="34">
        <v>4</v>
      </c>
      <c r="G99" s="34">
        <v>1</v>
      </c>
      <c r="H99" s="33" t="s">
        <v>840</v>
      </c>
      <c r="I99" s="34" t="s">
        <v>845</v>
      </c>
      <c r="J99" s="35">
        <f>7683052</f>
        <v>7683052</v>
      </c>
      <c r="K99" s="35">
        <v>7683052</v>
      </c>
      <c r="L99" s="36" t="s">
        <v>62</v>
      </c>
      <c r="M99" s="36">
        <v>0</v>
      </c>
      <c r="N99" s="33" t="s">
        <v>833</v>
      </c>
      <c r="O99" s="33" t="s">
        <v>1287</v>
      </c>
      <c r="P99" s="33" t="s">
        <v>841</v>
      </c>
      <c r="Q99" s="33">
        <v>127</v>
      </c>
      <c r="R99" s="37" t="s">
        <v>842</v>
      </c>
    </row>
    <row r="100" spans="2:18" x14ac:dyDescent="0.2">
      <c r="B100" s="32">
        <v>82131603</v>
      </c>
      <c r="C100" s="33" t="s">
        <v>1309</v>
      </c>
      <c r="D100" s="34">
        <v>7</v>
      </c>
      <c r="E100" s="34">
        <v>7</v>
      </c>
      <c r="F100" s="34">
        <v>4</v>
      </c>
      <c r="G100" s="34">
        <v>1</v>
      </c>
      <c r="H100" s="33" t="s">
        <v>840</v>
      </c>
      <c r="I100" s="34" t="s">
        <v>832</v>
      </c>
      <c r="J100" s="35">
        <v>916948</v>
      </c>
      <c r="K100" s="35">
        <v>916948</v>
      </c>
      <c r="L100" s="36" t="s">
        <v>62</v>
      </c>
      <c r="M100" s="36">
        <v>0</v>
      </c>
      <c r="N100" s="33" t="s">
        <v>833</v>
      </c>
      <c r="O100" s="33" t="s">
        <v>1287</v>
      </c>
      <c r="P100" s="33" t="s">
        <v>841</v>
      </c>
      <c r="Q100" s="33">
        <v>127</v>
      </c>
      <c r="R100" s="37" t="s">
        <v>842</v>
      </c>
    </row>
    <row r="101" spans="2:18" x14ac:dyDescent="0.2">
      <c r="B101" s="32">
        <v>82131603</v>
      </c>
      <c r="C101" s="33" t="s">
        <v>1383</v>
      </c>
      <c r="D101" s="34">
        <v>11</v>
      </c>
      <c r="E101" s="34">
        <v>11</v>
      </c>
      <c r="F101" s="34">
        <v>1</v>
      </c>
      <c r="G101" s="34">
        <v>1</v>
      </c>
      <c r="H101" s="33" t="s">
        <v>840</v>
      </c>
      <c r="I101" s="34" t="s">
        <v>832</v>
      </c>
      <c r="J101" s="35">
        <v>1290000</v>
      </c>
      <c r="K101" s="35">
        <v>1290000</v>
      </c>
      <c r="L101" s="36" t="s">
        <v>62</v>
      </c>
      <c r="M101" s="36">
        <v>0</v>
      </c>
      <c r="N101" s="33" t="s">
        <v>833</v>
      </c>
      <c r="O101" s="33" t="s">
        <v>1287</v>
      </c>
      <c r="P101" s="33" t="s">
        <v>841</v>
      </c>
      <c r="Q101" s="33">
        <v>127</v>
      </c>
      <c r="R101" s="37" t="s">
        <v>842</v>
      </c>
    </row>
    <row r="102" spans="2:18" x14ac:dyDescent="0.2">
      <c r="B102" s="32">
        <v>82141505</v>
      </c>
      <c r="C102" s="33" t="s">
        <v>1310</v>
      </c>
      <c r="D102" s="34">
        <v>8</v>
      </c>
      <c r="E102" s="34">
        <v>8</v>
      </c>
      <c r="F102" s="34">
        <v>4</v>
      </c>
      <c r="G102" s="34">
        <v>1</v>
      </c>
      <c r="H102" s="33" t="s">
        <v>840</v>
      </c>
      <c r="I102" s="34" t="s">
        <v>832</v>
      </c>
      <c r="J102" s="35">
        <v>15353867</v>
      </c>
      <c r="K102" s="35">
        <v>15353867</v>
      </c>
      <c r="L102" s="36" t="s">
        <v>62</v>
      </c>
      <c r="M102" s="36">
        <v>0</v>
      </c>
      <c r="N102" s="33" t="s">
        <v>833</v>
      </c>
      <c r="O102" s="33" t="s">
        <v>1287</v>
      </c>
      <c r="P102" s="33" t="s">
        <v>841</v>
      </c>
      <c r="Q102" s="33">
        <v>127</v>
      </c>
      <c r="R102" s="37" t="s">
        <v>842</v>
      </c>
    </row>
    <row r="103" spans="2:18" x14ac:dyDescent="0.2">
      <c r="B103" s="32">
        <v>83121702</v>
      </c>
      <c r="C103" s="33" t="s">
        <v>861</v>
      </c>
      <c r="D103" s="34">
        <v>1</v>
      </c>
      <c r="E103" s="34">
        <v>1</v>
      </c>
      <c r="F103" s="34">
        <v>11</v>
      </c>
      <c r="G103" s="34">
        <v>1</v>
      </c>
      <c r="H103" s="33" t="s">
        <v>840</v>
      </c>
      <c r="I103" s="34" t="s">
        <v>832</v>
      </c>
      <c r="J103" s="35">
        <v>32054559</v>
      </c>
      <c r="K103" s="35">
        <v>32054559</v>
      </c>
      <c r="L103" s="36" t="s">
        <v>62</v>
      </c>
      <c r="M103" s="36">
        <v>0</v>
      </c>
      <c r="N103" s="33" t="s">
        <v>833</v>
      </c>
      <c r="O103" s="33" t="s">
        <v>1287</v>
      </c>
      <c r="P103" s="33" t="s">
        <v>841</v>
      </c>
      <c r="Q103" s="33">
        <v>127</v>
      </c>
      <c r="R103" s="37" t="s">
        <v>842</v>
      </c>
    </row>
    <row r="104" spans="2:18" x14ac:dyDescent="0.2">
      <c r="B104" s="32">
        <v>83121702</v>
      </c>
      <c r="C104" s="33" t="s">
        <v>862</v>
      </c>
      <c r="D104" s="34">
        <v>1</v>
      </c>
      <c r="E104" s="34">
        <v>1</v>
      </c>
      <c r="F104" s="34">
        <v>11</v>
      </c>
      <c r="G104" s="34">
        <v>1</v>
      </c>
      <c r="H104" s="33" t="s">
        <v>840</v>
      </c>
      <c r="I104" s="34" t="s">
        <v>832</v>
      </c>
      <c r="J104" s="35">
        <v>66187783</v>
      </c>
      <c r="K104" s="35">
        <v>66187783</v>
      </c>
      <c r="L104" s="36" t="s">
        <v>62</v>
      </c>
      <c r="M104" s="36">
        <v>0</v>
      </c>
      <c r="N104" s="33" t="s">
        <v>833</v>
      </c>
      <c r="O104" s="33" t="s">
        <v>1287</v>
      </c>
      <c r="P104" s="33" t="s">
        <v>841</v>
      </c>
      <c r="Q104" s="33">
        <v>127</v>
      </c>
      <c r="R104" s="37" t="s">
        <v>842</v>
      </c>
    </row>
    <row r="105" spans="2:18" x14ac:dyDescent="0.2">
      <c r="B105" s="32">
        <v>77101700</v>
      </c>
      <c r="C105" s="33" t="s">
        <v>909</v>
      </c>
      <c r="D105" s="34">
        <v>1</v>
      </c>
      <c r="E105" s="34">
        <v>1</v>
      </c>
      <c r="F105" s="34">
        <v>11</v>
      </c>
      <c r="G105" s="34">
        <v>1</v>
      </c>
      <c r="H105" s="33" t="s">
        <v>840</v>
      </c>
      <c r="I105" s="34" t="s">
        <v>832</v>
      </c>
      <c r="J105" s="35">
        <v>43787440</v>
      </c>
      <c r="K105" s="35">
        <v>43787440</v>
      </c>
      <c r="L105" s="36" t="s">
        <v>62</v>
      </c>
      <c r="M105" s="36">
        <v>0</v>
      </c>
      <c r="N105" s="33" t="s">
        <v>833</v>
      </c>
      <c r="O105" s="33" t="s">
        <v>1287</v>
      </c>
      <c r="P105" s="33" t="s">
        <v>910</v>
      </c>
      <c r="Q105" s="33">
        <v>144</v>
      </c>
      <c r="R105" s="37" t="s">
        <v>911</v>
      </c>
    </row>
    <row r="106" spans="2:18" x14ac:dyDescent="0.2">
      <c r="B106" s="32">
        <v>86101700</v>
      </c>
      <c r="C106" s="33" t="s">
        <v>1384</v>
      </c>
      <c r="D106" s="34">
        <v>3</v>
      </c>
      <c r="E106" s="34">
        <v>2</v>
      </c>
      <c r="F106" s="34">
        <v>7</v>
      </c>
      <c r="G106" s="34">
        <v>1</v>
      </c>
      <c r="H106" s="33" t="s">
        <v>840</v>
      </c>
      <c r="I106" s="34" t="s">
        <v>832</v>
      </c>
      <c r="J106" s="35">
        <v>1938456</v>
      </c>
      <c r="K106" s="35">
        <v>1938456</v>
      </c>
      <c r="L106" s="36" t="s">
        <v>62</v>
      </c>
      <c r="M106" s="36">
        <v>0</v>
      </c>
      <c r="N106" s="33" t="s">
        <v>833</v>
      </c>
      <c r="O106" s="33" t="s">
        <v>1287</v>
      </c>
      <c r="P106" s="33" t="s">
        <v>1299</v>
      </c>
      <c r="Q106" s="33">
        <v>140</v>
      </c>
      <c r="R106" s="37" t="s">
        <v>1300</v>
      </c>
    </row>
    <row r="107" spans="2:18" x14ac:dyDescent="0.2">
      <c r="B107" s="32">
        <v>86101700</v>
      </c>
      <c r="C107" s="33" t="s">
        <v>1385</v>
      </c>
      <c r="D107" s="34">
        <v>3</v>
      </c>
      <c r="E107" s="34">
        <v>2</v>
      </c>
      <c r="F107" s="34">
        <v>7</v>
      </c>
      <c r="G107" s="34">
        <v>1</v>
      </c>
      <c r="H107" s="33" t="s">
        <v>840</v>
      </c>
      <c r="I107" s="34" t="s">
        <v>832</v>
      </c>
      <c r="J107" s="35">
        <v>24395859</v>
      </c>
      <c r="K107" s="35">
        <v>24395859</v>
      </c>
      <c r="L107" s="36" t="s">
        <v>62</v>
      </c>
      <c r="M107" s="36">
        <v>0</v>
      </c>
      <c r="N107" s="33" t="s">
        <v>833</v>
      </c>
      <c r="O107" s="33" t="s">
        <v>1287</v>
      </c>
      <c r="P107" s="33" t="s">
        <v>1299</v>
      </c>
      <c r="Q107" s="33">
        <v>140</v>
      </c>
      <c r="R107" s="37" t="s">
        <v>1300</v>
      </c>
    </row>
    <row r="108" spans="2:18" x14ac:dyDescent="0.2">
      <c r="B108" s="32">
        <v>86101700</v>
      </c>
      <c r="C108" s="33" t="s">
        <v>843</v>
      </c>
      <c r="D108" s="34">
        <v>1</v>
      </c>
      <c r="E108" s="34">
        <v>1</v>
      </c>
      <c r="F108" s="34">
        <v>11</v>
      </c>
      <c r="G108" s="34">
        <v>1</v>
      </c>
      <c r="H108" s="33" t="s">
        <v>840</v>
      </c>
      <c r="I108" s="34" t="s">
        <v>832</v>
      </c>
      <c r="J108" s="35">
        <v>30282000</v>
      </c>
      <c r="K108" s="35">
        <v>30282000</v>
      </c>
      <c r="L108" s="36" t="s">
        <v>62</v>
      </c>
      <c r="M108" s="36">
        <v>0</v>
      </c>
      <c r="N108" s="33" t="s">
        <v>833</v>
      </c>
      <c r="O108" s="33" t="s">
        <v>1287</v>
      </c>
      <c r="P108" s="33" t="s">
        <v>841</v>
      </c>
      <c r="Q108" s="33">
        <v>127</v>
      </c>
      <c r="R108" s="37" t="s">
        <v>842</v>
      </c>
    </row>
    <row r="109" spans="2:18" x14ac:dyDescent="0.2">
      <c r="B109" s="32" t="s">
        <v>1312</v>
      </c>
      <c r="C109" s="33" t="s">
        <v>868</v>
      </c>
      <c r="D109" s="34">
        <v>1</v>
      </c>
      <c r="E109" s="34">
        <v>1</v>
      </c>
      <c r="F109" s="34">
        <v>10</v>
      </c>
      <c r="G109" s="34">
        <v>1</v>
      </c>
      <c r="H109" s="33" t="s">
        <v>840</v>
      </c>
      <c r="I109" s="34" t="s">
        <v>832</v>
      </c>
      <c r="J109" s="35">
        <v>27864734</v>
      </c>
      <c r="K109" s="35">
        <v>27864734</v>
      </c>
      <c r="L109" s="36" t="s">
        <v>62</v>
      </c>
      <c r="M109" s="36">
        <v>0</v>
      </c>
      <c r="N109" s="33" t="s">
        <v>833</v>
      </c>
      <c r="O109" s="33" t="s">
        <v>1287</v>
      </c>
      <c r="P109" s="33" t="s">
        <v>841</v>
      </c>
      <c r="Q109" s="33">
        <v>127</v>
      </c>
      <c r="R109" s="37" t="s">
        <v>842</v>
      </c>
    </row>
    <row r="110" spans="2:18" x14ac:dyDescent="0.2">
      <c r="B110" s="32" t="s">
        <v>874</v>
      </c>
      <c r="C110" s="33" t="s">
        <v>1386</v>
      </c>
      <c r="D110" s="34">
        <v>2</v>
      </c>
      <c r="E110" s="34">
        <v>2</v>
      </c>
      <c r="F110" s="34">
        <v>10</v>
      </c>
      <c r="G110" s="34">
        <v>1</v>
      </c>
      <c r="H110" s="33" t="s">
        <v>840</v>
      </c>
      <c r="I110" s="34" t="s">
        <v>832</v>
      </c>
      <c r="J110" s="35">
        <v>15507149</v>
      </c>
      <c r="K110" s="35">
        <v>15507149</v>
      </c>
      <c r="L110" s="36" t="s">
        <v>62</v>
      </c>
      <c r="M110" s="36">
        <v>0</v>
      </c>
      <c r="N110" s="33" t="s">
        <v>833</v>
      </c>
      <c r="O110" s="33" t="s">
        <v>1287</v>
      </c>
      <c r="P110" s="33" t="s">
        <v>834</v>
      </c>
      <c r="Q110" s="33">
        <v>140</v>
      </c>
      <c r="R110" s="37" t="s">
        <v>835</v>
      </c>
    </row>
    <row r="111" spans="2:18" x14ac:dyDescent="0.2">
      <c r="B111" s="32">
        <v>80111621</v>
      </c>
      <c r="C111" s="33" t="s">
        <v>913</v>
      </c>
      <c r="D111" s="34">
        <v>3</v>
      </c>
      <c r="E111" s="34">
        <v>3</v>
      </c>
      <c r="F111" s="34">
        <v>8</v>
      </c>
      <c r="G111" s="34">
        <v>1</v>
      </c>
      <c r="H111" s="33" t="s">
        <v>840</v>
      </c>
      <c r="I111" s="34" t="s">
        <v>832</v>
      </c>
      <c r="J111" s="35">
        <v>7000000</v>
      </c>
      <c r="K111" s="35">
        <v>7000000</v>
      </c>
      <c r="L111" s="36" t="s">
        <v>62</v>
      </c>
      <c r="M111" s="36">
        <v>0</v>
      </c>
      <c r="N111" s="33" t="s">
        <v>833</v>
      </c>
      <c r="O111" s="33" t="s">
        <v>1287</v>
      </c>
      <c r="P111" s="33" t="s">
        <v>841</v>
      </c>
      <c r="Q111" s="33">
        <v>127</v>
      </c>
      <c r="R111" s="37" t="s">
        <v>842</v>
      </c>
    </row>
    <row r="112" spans="2:18" x14ac:dyDescent="0.2">
      <c r="B112" s="32">
        <v>80111621</v>
      </c>
      <c r="C112" s="33" t="s">
        <v>914</v>
      </c>
      <c r="D112" s="34">
        <v>3</v>
      </c>
      <c r="E112" s="34">
        <v>3</v>
      </c>
      <c r="F112" s="34">
        <v>8</v>
      </c>
      <c r="G112" s="34">
        <v>1</v>
      </c>
      <c r="H112" s="33" t="s">
        <v>840</v>
      </c>
      <c r="I112" s="34" t="s">
        <v>832</v>
      </c>
      <c r="J112" s="35">
        <v>7000000</v>
      </c>
      <c r="K112" s="35">
        <v>7000000</v>
      </c>
      <c r="L112" s="36" t="s">
        <v>62</v>
      </c>
      <c r="M112" s="36">
        <v>0</v>
      </c>
      <c r="N112" s="33" t="s">
        <v>833</v>
      </c>
      <c r="O112" s="33" t="s">
        <v>1287</v>
      </c>
      <c r="P112" s="33" t="s">
        <v>841</v>
      </c>
      <c r="Q112" s="33">
        <v>127</v>
      </c>
      <c r="R112" s="37" t="s">
        <v>842</v>
      </c>
    </row>
    <row r="113" spans="2:18" x14ac:dyDescent="0.2">
      <c r="B113" s="32">
        <v>80111621</v>
      </c>
      <c r="C113" s="33" t="s">
        <v>915</v>
      </c>
      <c r="D113" s="34">
        <v>2</v>
      </c>
      <c r="E113" s="34">
        <v>2</v>
      </c>
      <c r="F113" s="34">
        <v>10</v>
      </c>
      <c r="G113" s="34">
        <v>1</v>
      </c>
      <c r="H113" s="33" t="s">
        <v>840</v>
      </c>
      <c r="I113" s="34" t="s">
        <v>832</v>
      </c>
      <c r="J113" s="35">
        <v>30000000</v>
      </c>
      <c r="K113" s="35">
        <v>30000000</v>
      </c>
      <c r="L113" s="36" t="s">
        <v>62</v>
      </c>
      <c r="M113" s="36">
        <v>0</v>
      </c>
      <c r="N113" s="33" t="s">
        <v>833</v>
      </c>
      <c r="O113" s="33" t="s">
        <v>1287</v>
      </c>
      <c r="P113" s="33" t="s">
        <v>841</v>
      </c>
      <c r="Q113" s="33">
        <v>127</v>
      </c>
      <c r="R113" s="37" t="s">
        <v>842</v>
      </c>
    </row>
    <row r="114" spans="2:18" x14ac:dyDescent="0.2">
      <c r="B114" s="32">
        <v>80111621</v>
      </c>
      <c r="C114" s="33" t="s">
        <v>916</v>
      </c>
      <c r="D114" s="34">
        <v>2</v>
      </c>
      <c r="E114" s="34">
        <v>2</v>
      </c>
      <c r="F114" s="34">
        <v>10</v>
      </c>
      <c r="G114" s="34">
        <v>1</v>
      </c>
      <c r="H114" s="33" t="s">
        <v>840</v>
      </c>
      <c r="I114" s="34" t="s">
        <v>832</v>
      </c>
      <c r="J114" s="35">
        <v>50207850</v>
      </c>
      <c r="K114" s="35">
        <v>50207850</v>
      </c>
      <c r="L114" s="36" t="s">
        <v>62</v>
      </c>
      <c r="M114" s="36">
        <v>0</v>
      </c>
      <c r="N114" s="33" t="s">
        <v>833</v>
      </c>
      <c r="O114" s="33" t="s">
        <v>1287</v>
      </c>
      <c r="P114" s="33" t="s">
        <v>841</v>
      </c>
      <c r="Q114" s="33">
        <v>127</v>
      </c>
      <c r="R114" s="37" t="s">
        <v>842</v>
      </c>
    </row>
    <row r="115" spans="2:18" x14ac:dyDescent="0.2">
      <c r="B115" s="32">
        <v>80111621</v>
      </c>
      <c r="C115" s="33" t="s">
        <v>917</v>
      </c>
      <c r="D115" s="34">
        <v>2</v>
      </c>
      <c r="E115" s="34">
        <v>2</v>
      </c>
      <c r="F115" s="34">
        <v>10</v>
      </c>
      <c r="G115" s="34">
        <v>1</v>
      </c>
      <c r="H115" s="33" t="s">
        <v>840</v>
      </c>
      <c r="I115" s="34" t="s">
        <v>832</v>
      </c>
      <c r="J115" s="35">
        <v>47725000</v>
      </c>
      <c r="K115" s="35">
        <v>47725000</v>
      </c>
      <c r="L115" s="36" t="s">
        <v>62</v>
      </c>
      <c r="M115" s="36">
        <v>0</v>
      </c>
      <c r="N115" s="33" t="s">
        <v>833</v>
      </c>
      <c r="O115" s="33" t="s">
        <v>1287</v>
      </c>
      <c r="P115" s="33" t="s">
        <v>841</v>
      </c>
      <c r="Q115" s="33">
        <v>127</v>
      </c>
      <c r="R115" s="37" t="s">
        <v>842</v>
      </c>
    </row>
    <row r="116" spans="2:18" x14ac:dyDescent="0.2">
      <c r="B116" s="32">
        <v>80111621</v>
      </c>
      <c r="C116" s="33" t="s">
        <v>1313</v>
      </c>
      <c r="D116" s="34">
        <v>2</v>
      </c>
      <c r="E116" s="34">
        <v>2</v>
      </c>
      <c r="F116" s="34">
        <v>10</v>
      </c>
      <c r="G116" s="34">
        <v>1</v>
      </c>
      <c r="H116" s="33" t="s">
        <v>840</v>
      </c>
      <c r="I116" s="34" t="s">
        <v>832</v>
      </c>
      <c r="J116" s="35">
        <v>52250000</v>
      </c>
      <c r="K116" s="35">
        <v>52250000</v>
      </c>
      <c r="L116" s="36" t="s">
        <v>62</v>
      </c>
      <c r="M116" s="36">
        <v>0</v>
      </c>
      <c r="N116" s="33" t="s">
        <v>833</v>
      </c>
      <c r="O116" s="33" t="s">
        <v>1287</v>
      </c>
      <c r="P116" s="33" t="s">
        <v>841</v>
      </c>
      <c r="Q116" s="33">
        <v>127</v>
      </c>
      <c r="R116" s="37" t="s">
        <v>842</v>
      </c>
    </row>
    <row r="117" spans="2:18" x14ac:dyDescent="0.2">
      <c r="B117" s="32">
        <v>80111621</v>
      </c>
      <c r="C117" s="33" t="s">
        <v>1314</v>
      </c>
      <c r="D117" s="34">
        <v>2</v>
      </c>
      <c r="E117" s="34">
        <v>2</v>
      </c>
      <c r="F117" s="34">
        <v>10</v>
      </c>
      <c r="G117" s="34">
        <v>1</v>
      </c>
      <c r="H117" s="33" t="s">
        <v>840</v>
      </c>
      <c r="I117" s="34" t="s">
        <v>832</v>
      </c>
      <c r="J117" s="35">
        <v>26500000</v>
      </c>
      <c r="K117" s="35">
        <v>26500000</v>
      </c>
      <c r="L117" s="36" t="s">
        <v>62</v>
      </c>
      <c r="M117" s="36">
        <v>0</v>
      </c>
      <c r="N117" s="33" t="s">
        <v>833</v>
      </c>
      <c r="O117" s="33" t="s">
        <v>1287</v>
      </c>
      <c r="P117" s="33" t="s">
        <v>841</v>
      </c>
      <c r="Q117" s="33">
        <v>127</v>
      </c>
      <c r="R117" s="37" t="s">
        <v>842</v>
      </c>
    </row>
    <row r="118" spans="2:18" x14ac:dyDescent="0.2">
      <c r="B118" s="32">
        <v>80111621</v>
      </c>
      <c r="C118" s="33" t="s">
        <v>913</v>
      </c>
      <c r="D118" s="34">
        <v>2</v>
      </c>
      <c r="E118" s="34">
        <v>2</v>
      </c>
      <c r="F118" s="34">
        <v>10</v>
      </c>
      <c r="G118" s="34">
        <v>1</v>
      </c>
      <c r="H118" s="33" t="s">
        <v>840</v>
      </c>
      <c r="I118" s="34" t="s">
        <v>832</v>
      </c>
      <c r="J118" s="35">
        <v>26500000</v>
      </c>
      <c r="K118" s="35">
        <v>26500000</v>
      </c>
      <c r="L118" s="36" t="s">
        <v>62</v>
      </c>
      <c r="M118" s="36">
        <v>0</v>
      </c>
      <c r="N118" s="33" t="s">
        <v>833</v>
      </c>
      <c r="O118" s="33" t="s">
        <v>1287</v>
      </c>
      <c r="P118" s="33" t="s">
        <v>841</v>
      </c>
      <c r="Q118" s="33">
        <v>127</v>
      </c>
      <c r="R118" s="37" t="s">
        <v>842</v>
      </c>
    </row>
    <row r="119" spans="2:18" x14ac:dyDescent="0.2">
      <c r="B119" s="32" t="s">
        <v>1312</v>
      </c>
      <c r="C119" s="33" t="s">
        <v>913</v>
      </c>
      <c r="D119" s="34">
        <v>3</v>
      </c>
      <c r="E119" s="34">
        <v>3</v>
      </c>
      <c r="F119" s="34">
        <v>10</v>
      </c>
      <c r="G119" s="34">
        <v>1</v>
      </c>
      <c r="H119" s="33" t="s">
        <v>840</v>
      </c>
      <c r="I119" s="34" t="s">
        <v>832</v>
      </c>
      <c r="J119" s="35">
        <v>24275746</v>
      </c>
      <c r="K119" s="35">
        <v>24275746</v>
      </c>
      <c r="L119" s="36" t="s">
        <v>62</v>
      </c>
      <c r="M119" s="36">
        <v>0</v>
      </c>
      <c r="N119" s="33" t="s">
        <v>833</v>
      </c>
      <c r="O119" s="33" t="s">
        <v>1287</v>
      </c>
      <c r="P119" s="33" t="s">
        <v>841</v>
      </c>
      <c r="Q119" s="33">
        <v>127</v>
      </c>
      <c r="R119" s="37" t="s">
        <v>842</v>
      </c>
    </row>
    <row r="120" spans="2:18" x14ac:dyDescent="0.2">
      <c r="B120" s="32">
        <v>80111621</v>
      </c>
      <c r="C120" s="33" t="s">
        <v>1314</v>
      </c>
      <c r="D120" s="34">
        <v>2</v>
      </c>
      <c r="E120" s="34">
        <v>2</v>
      </c>
      <c r="F120" s="34">
        <v>10</v>
      </c>
      <c r="G120" s="34">
        <v>1</v>
      </c>
      <c r="H120" s="33" t="s">
        <v>840</v>
      </c>
      <c r="I120" s="34" t="s">
        <v>832</v>
      </c>
      <c r="J120" s="35">
        <v>31500000</v>
      </c>
      <c r="K120" s="35">
        <v>31500000</v>
      </c>
      <c r="L120" s="36" t="s">
        <v>62</v>
      </c>
      <c r="M120" s="36">
        <v>0</v>
      </c>
      <c r="N120" s="33" t="s">
        <v>833</v>
      </c>
      <c r="O120" s="33" t="s">
        <v>1287</v>
      </c>
      <c r="P120" s="33" t="s">
        <v>841</v>
      </c>
      <c r="Q120" s="33">
        <v>127</v>
      </c>
      <c r="R120" s="37" t="s">
        <v>842</v>
      </c>
    </row>
    <row r="121" spans="2:18" x14ac:dyDescent="0.2">
      <c r="B121" s="32">
        <v>80111621</v>
      </c>
      <c r="C121" s="33" t="s">
        <v>1315</v>
      </c>
      <c r="D121" s="34">
        <v>2</v>
      </c>
      <c r="E121" s="34">
        <v>2</v>
      </c>
      <c r="F121" s="34">
        <v>10</v>
      </c>
      <c r="G121" s="34">
        <v>1</v>
      </c>
      <c r="H121" s="33" t="s">
        <v>840</v>
      </c>
      <c r="I121" s="34" t="s">
        <v>832</v>
      </c>
      <c r="J121" s="35">
        <v>13932367</v>
      </c>
      <c r="K121" s="35">
        <v>13932367</v>
      </c>
      <c r="L121" s="36" t="s">
        <v>62</v>
      </c>
      <c r="M121" s="36">
        <v>0</v>
      </c>
      <c r="N121" s="33" t="s">
        <v>833</v>
      </c>
      <c r="O121" s="33" t="s">
        <v>1287</v>
      </c>
      <c r="P121" s="33" t="s">
        <v>841</v>
      </c>
      <c r="Q121" s="33">
        <v>127</v>
      </c>
      <c r="R121" s="37" t="s">
        <v>842</v>
      </c>
    </row>
    <row r="122" spans="2:18" x14ac:dyDescent="0.2">
      <c r="B122" s="32">
        <v>80111621</v>
      </c>
      <c r="C122" s="33" t="s">
        <v>913</v>
      </c>
      <c r="D122" s="34">
        <v>2</v>
      </c>
      <c r="E122" s="34">
        <v>2</v>
      </c>
      <c r="F122" s="34">
        <v>7</v>
      </c>
      <c r="G122" s="34">
        <v>1</v>
      </c>
      <c r="H122" s="33" t="s">
        <v>840</v>
      </c>
      <c r="I122" s="34" t="s">
        <v>832</v>
      </c>
      <c r="J122" s="35">
        <v>8492851</v>
      </c>
      <c r="K122" s="35">
        <v>8492851</v>
      </c>
      <c r="L122" s="36" t="s">
        <v>62</v>
      </c>
      <c r="M122" s="36">
        <v>0</v>
      </c>
      <c r="N122" s="33" t="s">
        <v>833</v>
      </c>
      <c r="O122" s="33" t="s">
        <v>1287</v>
      </c>
      <c r="P122" s="33" t="s">
        <v>841</v>
      </c>
      <c r="Q122" s="33">
        <v>127</v>
      </c>
      <c r="R122" s="37" t="s">
        <v>842</v>
      </c>
    </row>
    <row r="123" spans="2:18" x14ac:dyDescent="0.2">
      <c r="B123" s="32">
        <v>80111621</v>
      </c>
      <c r="C123" s="33" t="s">
        <v>913</v>
      </c>
      <c r="D123" s="34">
        <v>2</v>
      </c>
      <c r="E123" s="34">
        <v>2</v>
      </c>
      <c r="F123" s="34">
        <v>7</v>
      </c>
      <c r="G123" s="34">
        <v>1</v>
      </c>
      <c r="H123" s="33" t="s">
        <v>840</v>
      </c>
      <c r="I123" s="34" t="s">
        <v>832</v>
      </c>
      <c r="J123" s="35">
        <v>12507149</v>
      </c>
      <c r="K123" s="35">
        <v>12507149</v>
      </c>
      <c r="L123" s="36" t="s">
        <v>62</v>
      </c>
      <c r="M123" s="36">
        <v>0</v>
      </c>
      <c r="N123" s="33" t="s">
        <v>833</v>
      </c>
      <c r="O123" s="33" t="s">
        <v>1287</v>
      </c>
      <c r="P123" s="33" t="s">
        <v>841</v>
      </c>
      <c r="Q123" s="33">
        <v>127</v>
      </c>
      <c r="R123" s="37" t="s">
        <v>842</v>
      </c>
    </row>
    <row r="124" spans="2:18" x14ac:dyDescent="0.2">
      <c r="B124" s="32">
        <v>80111621</v>
      </c>
      <c r="C124" s="33" t="s">
        <v>1316</v>
      </c>
      <c r="D124" s="34">
        <v>2</v>
      </c>
      <c r="E124" s="34">
        <v>2</v>
      </c>
      <c r="F124" s="34">
        <v>10</v>
      </c>
      <c r="G124" s="34">
        <v>1</v>
      </c>
      <c r="H124" s="33" t="s">
        <v>840</v>
      </c>
      <c r="I124" s="34" t="s">
        <v>832</v>
      </c>
      <c r="J124" s="35">
        <v>11000000</v>
      </c>
      <c r="K124" s="35">
        <v>11000000</v>
      </c>
      <c r="L124" s="36" t="s">
        <v>62</v>
      </c>
      <c r="M124" s="36">
        <v>0</v>
      </c>
      <c r="N124" s="33" t="s">
        <v>833</v>
      </c>
      <c r="O124" s="33" t="s">
        <v>1287</v>
      </c>
      <c r="P124" s="33" t="s">
        <v>841</v>
      </c>
      <c r="Q124" s="33">
        <v>127</v>
      </c>
      <c r="R124" s="37" t="s">
        <v>842</v>
      </c>
    </row>
    <row r="125" spans="2:18" x14ac:dyDescent="0.2">
      <c r="B125" s="32">
        <v>80111621</v>
      </c>
      <c r="C125" s="33" t="s">
        <v>1316</v>
      </c>
      <c r="D125" s="34">
        <v>2</v>
      </c>
      <c r="E125" s="34">
        <v>2</v>
      </c>
      <c r="F125" s="34">
        <v>10</v>
      </c>
      <c r="G125" s="34">
        <v>1</v>
      </c>
      <c r="H125" s="33" t="s">
        <v>840</v>
      </c>
      <c r="I125" s="34" t="s">
        <v>832</v>
      </c>
      <c r="J125" s="35">
        <v>35000000</v>
      </c>
      <c r="K125" s="35">
        <v>35000000</v>
      </c>
      <c r="L125" s="36" t="s">
        <v>62</v>
      </c>
      <c r="M125" s="36">
        <v>0</v>
      </c>
      <c r="N125" s="33" t="s">
        <v>833</v>
      </c>
      <c r="O125" s="33" t="s">
        <v>1287</v>
      </c>
      <c r="P125" s="33" t="s">
        <v>841</v>
      </c>
      <c r="Q125" s="33">
        <v>127</v>
      </c>
      <c r="R125" s="37" t="s">
        <v>842</v>
      </c>
    </row>
    <row r="126" spans="2:18" x14ac:dyDescent="0.2">
      <c r="B126" s="32">
        <v>80111621</v>
      </c>
      <c r="C126" s="33" t="s">
        <v>918</v>
      </c>
      <c r="D126" s="34">
        <v>2</v>
      </c>
      <c r="E126" s="34">
        <v>2</v>
      </c>
      <c r="F126" s="34">
        <v>10</v>
      </c>
      <c r="G126" s="34">
        <v>1</v>
      </c>
      <c r="H126" s="33" t="s">
        <v>840</v>
      </c>
      <c r="I126" s="34" t="s">
        <v>832</v>
      </c>
      <c r="J126" s="35">
        <v>20000000</v>
      </c>
      <c r="K126" s="35">
        <v>20000000</v>
      </c>
      <c r="L126" s="36" t="s">
        <v>62</v>
      </c>
      <c r="M126" s="36">
        <v>0</v>
      </c>
      <c r="N126" s="33" t="s">
        <v>833</v>
      </c>
      <c r="O126" s="33" t="s">
        <v>1287</v>
      </c>
      <c r="P126" s="33" t="s">
        <v>841</v>
      </c>
      <c r="Q126" s="33">
        <v>127</v>
      </c>
      <c r="R126" s="37" t="s">
        <v>842</v>
      </c>
    </row>
    <row r="127" spans="2:18" x14ac:dyDescent="0.2">
      <c r="B127" s="32">
        <v>80111621</v>
      </c>
      <c r="C127" s="33" t="s">
        <v>919</v>
      </c>
      <c r="D127" s="34">
        <v>2</v>
      </c>
      <c r="E127" s="34">
        <v>2</v>
      </c>
      <c r="F127" s="34">
        <v>10</v>
      </c>
      <c r="G127" s="34">
        <v>1</v>
      </c>
      <c r="H127" s="33" t="s">
        <v>840</v>
      </c>
      <c r="I127" s="34" t="s">
        <v>832</v>
      </c>
      <c r="J127" s="35">
        <v>20000000</v>
      </c>
      <c r="K127" s="35">
        <v>20000000</v>
      </c>
      <c r="L127" s="36" t="s">
        <v>62</v>
      </c>
      <c r="M127" s="36">
        <v>0</v>
      </c>
      <c r="N127" s="33" t="s">
        <v>833</v>
      </c>
      <c r="O127" s="33" t="s">
        <v>1287</v>
      </c>
      <c r="P127" s="33" t="s">
        <v>841</v>
      </c>
      <c r="Q127" s="33">
        <v>127</v>
      </c>
      <c r="R127" s="37" t="s">
        <v>842</v>
      </c>
    </row>
    <row r="128" spans="2:18" x14ac:dyDescent="0.2">
      <c r="B128" s="32" t="s">
        <v>920</v>
      </c>
      <c r="C128" s="33" t="s">
        <v>921</v>
      </c>
      <c r="D128" s="34">
        <v>2</v>
      </c>
      <c r="E128" s="34">
        <v>2</v>
      </c>
      <c r="F128" s="34">
        <v>10</v>
      </c>
      <c r="G128" s="34">
        <v>1</v>
      </c>
      <c r="H128" s="33" t="s">
        <v>840</v>
      </c>
      <c r="I128" s="34" t="s">
        <v>832</v>
      </c>
      <c r="J128" s="35">
        <v>35000000</v>
      </c>
      <c r="K128" s="35">
        <v>35000000</v>
      </c>
      <c r="L128" s="36" t="s">
        <v>62</v>
      </c>
      <c r="M128" s="36">
        <v>0</v>
      </c>
      <c r="N128" s="33" t="s">
        <v>833</v>
      </c>
      <c r="O128" s="33" t="s">
        <v>1287</v>
      </c>
      <c r="P128" s="33" t="s">
        <v>841</v>
      </c>
      <c r="Q128" s="33">
        <v>127</v>
      </c>
      <c r="R128" s="37" t="s">
        <v>842</v>
      </c>
    </row>
    <row r="129" spans="2:18" x14ac:dyDescent="0.2">
      <c r="B129" s="32" t="s">
        <v>874</v>
      </c>
      <c r="C129" s="33" t="s">
        <v>1317</v>
      </c>
      <c r="D129" s="34">
        <v>2</v>
      </c>
      <c r="E129" s="34">
        <v>2</v>
      </c>
      <c r="F129" s="34">
        <v>10</v>
      </c>
      <c r="G129" s="34">
        <v>1</v>
      </c>
      <c r="H129" s="33" t="s">
        <v>840</v>
      </c>
      <c r="I129" s="34" t="s">
        <v>832</v>
      </c>
      <c r="J129" s="35">
        <v>35000000</v>
      </c>
      <c r="K129" s="35">
        <v>35000000</v>
      </c>
      <c r="L129" s="36" t="s">
        <v>62</v>
      </c>
      <c r="M129" s="36">
        <v>0</v>
      </c>
      <c r="N129" s="33" t="s">
        <v>833</v>
      </c>
      <c r="O129" s="33" t="s">
        <v>1287</v>
      </c>
      <c r="P129" s="33" t="s">
        <v>841</v>
      </c>
      <c r="Q129" s="33">
        <v>127</v>
      </c>
      <c r="R129" s="37" t="s">
        <v>842</v>
      </c>
    </row>
    <row r="130" spans="2:18" x14ac:dyDescent="0.2">
      <c r="B130" s="32">
        <v>80111608</v>
      </c>
      <c r="C130" s="33" t="s">
        <v>922</v>
      </c>
      <c r="D130" s="34">
        <v>2</v>
      </c>
      <c r="E130" s="34">
        <v>2</v>
      </c>
      <c r="F130" s="34">
        <v>10</v>
      </c>
      <c r="G130" s="34">
        <v>1</v>
      </c>
      <c r="H130" s="33" t="s">
        <v>840</v>
      </c>
      <c r="I130" s="34" t="s">
        <v>832</v>
      </c>
      <c r="J130" s="35">
        <v>13500000</v>
      </c>
      <c r="K130" s="35">
        <v>13500000</v>
      </c>
      <c r="L130" s="36" t="s">
        <v>62</v>
      </c>
      <c r="M130" s="36">
        <v>0</v>
      </c>
      <c r="N130" s="33" t="s">
        <v>833</v>
      </c>
      <c r="O130" s="33" t="s">
        <v>1287</v>
      </c>
      <c r="P130" s="33" t="s">
        <v>841</v>
      </c>
      <c r="Q130" s="33">
        <v>127</v>
      </c>
      <c r="R130" s="37" t="s">
        <v>842</v>
      </c>
    </row>
    <row r="131" spans="2:18" x14ac:dyDescent="0.2">
      <c r="B131" s="32">
        <v>80111608</v>
      </c>
      <c r="C131" s="33" t="s">
        <v>922</v>
      </c>
      <c r="D131" s="34">
        <v>7</v>
      </c>
      <c r="E131" s="34">
        <v>7</v>
      </c>
      <c r="F131" s="34">
        <v>5</v>
      </c>
      <c r="G131" s="34">
        <v>1</v>
      </c>
      <c r="H131" s="33" t="s">
        <v>840</v>
      </c>
      <c r="I131" s="34" t="s">
        <v>832</v>
      </c>
      <c r="J131" s="35">
        <v>16500000</v>
      </c>
      <c r="K131" s="35">
        <v>16500000</v>
      </c>
      <c r="L131" s="36" t="s">
        <v>62</v>
      </c>
      <c r="M131" s="36">
        <v>0</v>
      </c>
      <c r="N131" s="33" t="s">
        <v>833</v>
      </c>
      <c r="O131" s="33" t="s">
        <v>1287</v>
      </c>
      <c r="P131" s="33" t="s">
        <v>841</v>
      </c>
      <c r="Q131" s="33">
        <v>127</v>
      </c>
      <c r="R131" s="37" t="s">
        <v>842</v>
      </c>
    </row>
    <row r="132" spans="2:18" x14ac:dyDescent="0.2">
      <c r="B132" s="32">
        <v>80111621</v>
      </c>
      <c r="C132" s="33" t="s">
        <v>923</v>
      </c>
      <c r="D132" s="34">
        <v>3</v>
      </c>
      <c r="E132" s="34">
        <v>3</v>
      </c>
      <c r="F132" s="34">
        <v>10</v>
      </c>
      <c r="G132" s="34">
        <v>1</v>
      </c>
      <c r="H132" s="33" t="s">
        <v>840</v>
      </c>
      <c r="I132" s="34" t="s">
        <v>832</v>
      </c>
      <c r="J132" s="35">
        <v>40000000</v>
      </c>
      <c r="K132" s="35">
        <v>40000000</v>
      </c>
      <c r="L132" s="36" t="s">
        <v>62</v>
      </c>
      <c r="M132" s="36">
        <v>0</v>
      </c>
      <c r="N132" s="33" t="s">
        <v>833</v>
      </c>
      <c r="O132" s="33" t="s">
        <v>1287</v>
      </c>
      <c r="P132" s="33" t="s">
        <v>841</v>
      </c>
      <c r="Q132" s="33">
        <v>127</v>
      </c>
      <c r="R132" s="37" t="s">
        <v>842</v>
      </c>
    </row>
    <row r="133" spans="2:18" x14ac:dyDescent="0.2">
      <c r="B133" s="32">
        <v>80111621</v>
      </c>
      <c r="C133" s="33" t="s">
        <v>924</v>
      </c>
      <c r="D133" s="34">
        <v>2</v>
      </c>
      <c r="E133" s="34">
        <v>2</v>
      </c>
      <c r="F133" s="34">
        <v>10</v>
      </c>
      <c r="G133" s="34">
        <v>1</v>
      </c>
      <c r="H133" s="33" t="s">
        <v>840</v>
      </c>
      <c r="I133" s="34" t="s">
        <v>832</v>
      </c>
      <c r="J133" s="35">
        <v>20000000</v>
      </c>
      <c r="K133" s="35">
        <v>20000000</v>
      </c>
      <c r="L133" s="36" t="s">
        <v>62</v>
      </c>
      <c r="M133" s="36">
        <v>0</v>
      </c>
      <c r="N133" s="33" t="s">
        <v>833</v>
      </c>
      <c r="O133" s="33" t="s">
        <v>1287</v>
      </c>
      <c r="P133" s="33" t="s">
        <v>841</v>
      </c>
      <c r="Q133" s="33">
        <v>127</v>
      </c>
      <c r="R133" s="37" t="s">
        <v>842</v>
      </c>
    </row>
    <row r="134" spans="2:18" x14ac:dyDescent="0.2">
      <c r="B134" s="32">
        <v>80111621</v>
      </c>
      <c r="C134" s="33" t="s">
        <v>1318</v>
      </c>
      <c r="D134" s="34">
        <v>3</v>
      </c>
      <c r="E134" s="34">
        <v>3</v>
      </c>
      <c r="F134" s="34">
        <v>8</v>
      </c>
      <c r="G134" s="34">
        <v>1</v>
      </c>
      <c r="H134" s="33" t="s">
        <v>840</v>
      </c>
      <c r="I134" s="34" t="s">
        <v>832</v>
      </c>
      <c r="J134" s="35">
        <v>15000000</v>
      </c>
      <c r="K134" s="35">
        <v>15000000</v>
      </c>
      <c r="L134" s="36" t="s">
        <v>62</v>
      </c>
      <c r="M134" s="36">
        <v>0</v>
      </c>
      <c r="N134" s="33" t="s">
        <v>833</v>
      </c>
      <c r="O134" s="33" t="s">
        <v>1287</v>
      </c>
      <c r="P134" s="33" t="s">
        <v>841</v>
      </c>
      <c r="Q134" s="33">
        <v>127</v>
      </c>
      <c r="R134" s="37" t="s">
        <v>842</v>
      </c>
    </row>
    <row r="135" spans="2:18" x14ac:dyDescent="0.2">
      <c r="B135" s="32">
        <v>80111621</v>
      </c>
      <c r="C135" s="33" t="s">
        <v>1319</v>
      </c>
      <c r="D135" s="34">
        <v>4</v>
      </c>
      <c r="E135" s="34">
        <v>4</v>
      </c>
      <c r="F135" s="34">
        <v>7</v>
      </c>
      <c r="G135" s="34">
        <v>1</v>
      </c>
      <c r="H135" s="33" t="s">
        <v>840</v>
      </c>
      <c r="I135" s="34" t="s">
        <v>832</v>
      </c>
      <c r="J135" s="35">
        <v>19755960</v>
      </c>
      <c r="K135" s="35">
        <v>19755960</v>
      </c>
      <c r="L135" s="36" t="s">
        <v>62</v>
      </c>
      <c r="M135" s="36">
        <v>0</v>
      </c>
      <c r="N135" s="33" t="s">
        <v>833</v>
      </c>
      <c r="O135" s="33" t="s">
        <v>1287</v>
      </c>
      <c r="P135" s="33" t="s">
        <v>841</v>
      </c>
      <c r="Q135" s="33">
        <v>127</v>
      </c>
      <c r="R135" s="37" t="s">
        <v>842</v>
      </c>
    </row>
    <row r="136" spans="2:18" x14ac:dyDescent="0.2">
      <c r="B136" s="32">
        <v>80111621</v>
      </c>
      <c r="C136" s="33" t="s">
        <v>1319</v>
      </c>
      <c r="D136" s="34">
        <v>4</v>
      </c>
      <c r="E136" s="34">
        <v>4</v>
      </c>
      <c r="F136" s="34">
        <v>7</v>
      </c>
      <c r="G136" s="34">
        <v>1</v>
      </c>
      <c r="H136" s="33" t="s">
        <v>840</v>
      </c>
      <c r="I136" s="34" t="s">
        <v>845</v>
      </c>
      <c r="J136" s="35">
        <v>1244040</v>
      </c>
      <c r="K136" s="35">
        <v>1244040</v>
      </c>
      <c r="L136" s="36" t="s">
        <v>62</v>
      </c>
      <c r="M136" s="36">
        <v>0</v>
      </c>
      <c r="N136" s="33" t="s">
        <v>833</v>
      </c>
      <c r="O136" s="33" t="s">
        <v>1287</v>
      </c>
      <c r="P136" s="33" t="s">
        <v>841</v>
      </c>
      <c r="Q136" s="33">
        <v>127</v>
      </c>
      <c r="R136" s="37" t="s">
        <v>842</v>
      </c>
    </row>
    <row r="137" spans="2:18" x14ac:dyDescent="0.2">
      <c r="B137" s="32">
        <v>80111621</v>
      </c>
      <c r="C137" s="33" t="s">
        <v>1320</v>
      </c>
      <c r="D137" s="34">
        <v>4</v>
      </c>
      <c r="E137" s="34">
        <v>3</v>
      </c>
      <c r="F137" s="34">
        <v>8</v>
      </c>
      <c r="G137" s="34">
        <v>1</v>
      </c>
      <c r="H137" s="33" t="s">
        <v>840</v>
      </c>
      <c r="I137" s="34" t="s">
        <v>832</v>
      </c>
      <c r="J137" s="35">
        <v>24000000</v>
      </c>
      <c r="K137" s="35">
        <v>24000000</v>
      </c>
      <c r="L137" s="36" t="s">
        <v>62</v>
      </c>
      <c r="M137" s="36">
        <v>0</v>
      </c>
      <c r="N137" s="33" t="s">
        <v>833</v>
      </c>
      <c r="O137" s="33" t="s">
        <v>1287</v>
      </c>
      <c r="P137" s="33" t="s">
        <v>841</v>
      </c>
      <c r="Q137" s="33">
        <v>127</v>
      </c>
      <c r="R137" s="37" t="s">
        <v>842</v>
      </c>
    </row>
    <row r="138" spans="2:18" x14ac:dyDescent="0.2">
      <c r="B138" s="32">
        <v>86141704</v>
      </c>
      <c r="C138" s="33" t="s">
        <v>891</v>
      </c>
      <c r="D138" s="34">
        <v>1</v>
      </c>
      <c r="E138" s="34">
        <v>1</v>
      </c>
      <c r="F138" s="34">
        <v>11</v>
      </c>
      <c r="G138" s="34">
        <v>1</v>
      </c>
      <c r="H138" s="33" t="s">
        <v>840</v>
      </c>
      <c r="I138" s="34" t="s">
        <v>832</v>
      </c>
      <c r="J138" s="35">
        <v>22000000</v>
      </c>
      <c r="K138" s="35">
        <v>22000000</v>
      </c>
      <c r="L138" s="36" t="s">
        <v>62</v>
      </c>
      <c r="M138" s="36">
        <v>0</v>
      </c>
      <c r="N138" s="33" t="s">
        <v>833</v>
      </c>
      <c r="O138" s="33" t="s">
        <v>1287</v>
      </c>
      <c r="P138" s="33" t="s">
        <v>892</v>
      </c>
      <c r="Q138" s="33">
        <v>245</v>
      </c>
      <c r="R138" s="37" t="s">
        <v>893</v>
      </c>
    </row>
    <row r="139" spans="2:18" x14ac:dyDescent="0.2">
      <c r="B139" s="32">
        <v>86141704</v>
      </c>
      <c r="C139" s="33" t="s">
        <v>894</v>
      </c>
      <c r="D139" s="34">
        <v>2</v>
      </c>
      <c r="E139" s="34">
        <v>2</v>
      </c>
      <c r="F139" s="34">
        <v>6.25</v>
      </c>
      <c r="G139" s="34">
        <v>1</v>
      </c>
      <c r="H139" s="33" t="s">
        <v>840</v>
      </c>
      <c r="I139" s="34" t="s">
        <v>832</v>
      </c>
      <c r="J139" s="35">
        <v>30000000</v>
      </c>
      <c r="K139" s="35">
        <v>30000000</v>
      </c>
      <c r="L139" s="36" t="s">
        <v>62</v>
      </c>
      <c r="M139" s="36">
        <v>0</v>
      </c>
      <c r="N139" s="33" t="s">
        <v>833</v>
      </c>
      <c r="O139" s="33" t="s">
        <v>1287</v>
      </c>
      <c r="P139" s="33" t="s">
        <v>892</v>
      </c>
      <c r="Q139" s="33">
        <v>245</v>
      </c>
      <c r="R139" s="37" t="s">
        <v>893</v>
      </c>
    </row>
    <row r="140" spans="2:18" x14ac:dyDescent="0.2">
      <c r="B140" s="32">
        <v>86141704</v>
      </c>
      <c r="C140" s="33" t="s">
        <v>895</v>
      </c>
      <c r="D140" s="34">
        <v>3</v>
      </c>
      <c r="E140" s="34">
        <v>3</v>
      </c>
      <c r="F140" s="34">
        <v>3</v>
      </c>
      <c r="G140" s="34">
        <v>1</v>
      </c>
      <c r="H140" s="33" t="s">
        <v>840</v>
      </c>
      <c r="I140" s="34" t="s">
        <v>832</v>
      </c>
      <c r="J140" s="35">
        <v>6000000</v>
      </c>
      <c r="K140" s="35">
        <v>6000000</v>
      </c>
      <c r="L140" s="36" t="s">
        <v>62</v>
      </c>
      <c r="M140" s="36">
        <v>0</v>
      </c>
      <c r="N140" s="33" t="s">
        <v>833</v>
      </c>
      <c r="O140" s="33" t="s">
        <v>1287</v>
      </c>
      <c r="P140" s="33" t="s">
        <v>892</v>
      </c>
      <c r="Q140" s="33">
        <v>245</v>
      </c>
      <c r="R140" s="37" t="s">
        <v>893</v>
      </c>
    </row>
    <row r="141" spans="2:18" x14ac:dyDescent="0.2">
      <c r="B141" s="32">
        <v>86141704</v>
      </c>
      <c r="C141" s="33" t="s">
        <v>1387</v>
      </c>
      <c r="D141" s="34">
        <v>10</v>
      </c>
      <c r="E141" s="34">
        <v>2</v>
      </c>
      <c r="F141" s="34">
        <v>3</v>
      </c>
      <c r="G141" s="34">
        <v>1</v>
      </c>
      <c r="H141" s="33" t="s">
        <v>840</v>
      </c>
      <c r="I141" s="34" t="s">
        <v>832</v>
      </c>
      <c r="J141" s="35">
        <v>12000000</v>
      </c>
      <c r="K141" s="35">
        <v>12000000</v>
      </c>
      <c r="L141" s="36" t="s">
        <v>62</v>
      </c>
      <c r="M141" s="36">
        <v>0</v>
      </c>
      <c r="N141" s="33" t="s">
        <v>833</v>
      </c>
      <c r="O141" s="33" t="s">
        <v>1287</v>
      </c>
      <c r="P141" s="33" t="s">
        <v>892</v>
      </c>
      <c r="Q141" s="33">
        <v>245</v>
      </c>
      <c r="R141" s="37" t="s">
        <v>893</v>
      </c>
    </row>
    <row r="142" spans="2:18" x14ac:dyDescent="0.2">
      <c r="B142" s="32">
        <v>86141704</v>
      </c>
      <c r="C142" s="33" t="s">
        <v>1342</v>
      </c>
      <c r="D142" s="34">
        <v>7</v>
      </c>
      <c r="E142" s="34">
        <v>7</v>
      </c>
      <c r="F142" s="34">
        <v>5</v>
      </c>
      <c r="G142" s="34">
        <v>1</v>
      </c>
      <c r="H142" s="33" t="s">
        <v>840</v>
      </c>
      <c r="I142" s="34" t="s">
        <v>832</v>
      </c>
      <c r="J142" s="35">
        <v>10000000</v>
      </c>
      <c r="K142" s="35">
        <v>10000000</v>
      </c>
      <c r="L142" s="36" t="s">
        <v>62</v>
      </c>
      <c r="M142" s="36">
        <v>0</v>
      </c>
      <c r="N142" s="33" t="s">
        <v>833</v>
      </c>
      <c r="O142" s="33" t="s">
        <v>1287</v>
      </c>
      <c r="P142" s="33" t="s">
        <v>892</v>
      </c>
      <c r="Q142" s="33">
        <v>245</v>
      </c>
      <c r="R142" s="37" t="s">
        <v>893</v>
      </c>
    </row>
    <row r="143" spans="2:18" x14ac:dyDescent="0.2">
      <c r="B143" s="32" t="s">
        <v>851</v>
      </c>
      <c r="C143" s="33" t="s">
        <v>852</v>
      </c>
      <c r="D143" s="34">
        <v>1</v>
      </c>
      <c r="E143" s="34">
        <v>1</v>
      </c>
      <c r="F143" s="34">
        <v>8</v>
      </c>
      <c r="G143" s="34">
        <v>1</v>
      </c>
      <c r="H143" s="33" t="s">
        <v>840</v>
      </c>
      <c r="I143" s="34" t="s">
        <v>832</v>
      </c>
      <c r="J143" s="35">
        <v>57680000</v>
      </c>
      <c r="K143" s="35">
        <v>57680000</v>
      </c>
      <c r="L143" s="36" t="s">
        <v>62</v>
      </c>
      <c r="M143" s="36">
        <v>0</v>
      </c>
      <c r="N143" s="33" t="s">
        <v>833</v>
      </c>
      <c r="O143" s="33" t="s">
        <v>1287</v>
      </c>
      <c r="P143" s="33" t="s">
        <v>853</v>
      </c>
      <c r="Q143" s="33">
        <v>101</v>
      </c>
      <c r="R143" s="37" t="s">
        <v>854</v>
      </c>
    </row>
    <row r="144" spans="2:18" x14ac:dyDescent="0.2">
      <c r="B144" s="32">
        <v>80111621</v>
      </c>
      <c r="C144" s="33" t="s">
        <v>912</v>
      </c>
      <c r="D144" s="34">
        <v>1</v>
      </c>
      <c r="E144" s="34">
        <v>1</v>
      </c>
      <c r="F144" s="34">
        <v>5.5</v>
      </c>
      <c r="G144" s="34">
        <v>1</v>
      </c>
      <c r="H144" s="33" t="s">
        <v>840</v>
      </c>
      <c r="I144" s="34" t="s">
        <v>832</v>
      </c>
      <c r="J144" s="35">
        <v>16655100</v>
      </c>
      <c r="K144" s="35">
        <v>16655100</v>
      </c>
      <c r="L144" s="36" t="s">
        <v>62</v>
      </c>
      <c r="M144" s="36">
        <v>0</v>
      </c>
      <c r="N144" s="33" t="s">
        <v>833</v>
      </c>
      <c r="O144" s="33" t="s">
        <v>1287</v>
      </c>
      <c r="P144" s="33" t="s">
        <v>853</v>
      </c>
      <c r="Q144" s="33">
        <v>101</v>
      </c>
      <c r="R144" s="37" t="s">
        <v>854</v>
      </c>
    </row>
    <row r="145" spans="2:18" x14ac:dyDescent="0.2">
      <c r="B145" s="32">
        <v>80111621</v>
      </c>
      <c r="C145" s="33" t="s">
        <v>912</v>
      </c>
      <c r="D145" s="34">
        <v>1</v>
      </c>
      <c r="E145" s="34">
        <v>1</v>
      </c>
      <c r="F145" s="34">
        <v>5.5</v>
      </c>
      <c r="G145" s="34">
        <v>1</v>
      </c>
      <c r="H145" s="33" t="s">
        <v>840</v>
      </c>
      <c r="I145" s="34" t="s">
        <v>832</v>
      </c>
      <c r="J145" s="35">
        <v>8277080</v>
      </c>
      <c r="K145" s="35">
        <v>8277080</v>
      </c>
      <c r="L145" s="36" t="s">
        <v>62</v>
      </c>
      <c r="M145" s="36">
        <v>0</v>
      </c>
      <c r="N145" s="33" t="s">
        <v>833</v>
      </c>
      <c r="O145" s="33" t="s">
        <v>1287</v>
      </c>
      <c r="P145" s="33" t="s">
        <v>853</v>
      </c>
      <c r="Q145" s="33">
        <v>101</v>
      </c>
      <c r="R145" s="37" t="s">
        <v>854</v>
      </c>
    </row>
    <row r="146" spans="2:18" x14ac:dyDescent="0.2">
      <c r="B146" s="32" t="s">
        <v>1321</v>
      </c>
      <c r="C146" s="33" t="s">
        <v>866</v>
      </c>
      <c r="D146" s="34">
        <v>2</v>
      </c>
      <c r="E146" s="34">
        <v>1</v>
      </c>
      <c r="F146" s="34">
        <v>10</v>
      </c>
      <c r="G146" s="34">
        <v>1</v>
      </c>
      <c r="H146" s="33" t="s">
        <v>840</v>
      </c>
      <c r="I146" s="34" t="s">
        <v>832</v>
      </c>
      <c r="J146" s="35">
        <v>31312000</v>
      </c>
      <c r="K146" s="35">
        <v>31312000</v>
      </c>
      <c r="L146" s="36" t="s">
        <v>62</v>
      </c>
      <c r="M146" s="36">
        <v>0</v>
      </c>
      <c r="N146" s="33" t="s">
        <v>833</v>
      </c>
      <c r="O146" s="33" t="s">
        <v>1287</v>
      </c>
      <c r="P146" s="33" t="s">
        <v>863</v>
      </c>
      <c r="Q146" s="33">
        <v>216</v>
      </c>
      <c r="R146" s="37" t="s">
        <v>864</v>
      </c>
    </row>
    <row r="147" spans="2:18" x14ac:dyDescent="0.2">
      <c r="B147" s="32">
        <v>82121502</v>
      </c>
      <c r="C147" s="33" t="s">
        <v>867</v>
      </c>
      <c r="D147" s="34">
        <v>2</v>
      </c>
      <c r="E147" s="34">
        <v>1</v>
      </c>
      <c r="F147" s="34">
        <v>10</v>
      </c>
      <c r="G147" s="34">
        <v>1</v>
      </c>
      <c r="H147" s="33" t="s">
        <v>840</v>
      </c>
      <c r="I147" s="34" t="s">
        <v>832</v>
      </c>
      <c r="J147" s="35">
        <v>22291787</v>
      </c>
      <c r="K147" s="35">
        <v>22291787</v>
      </c>
      <c r="L147" s="36" t="s">
        <v>62</v>
      </c>
      <c r="M147" s="36">
        <v>0</v>
      </c>
      <c r="N147" s="33" t="s">
        <v>833</v>
      </c>
      <c r="O147" s="33" t="s">
        <v>1287</v>
      </c>
      <c r="P147" s="33" t="s">
        <v>863</v>
      </c>
      <c r="Q147" s="33">
        <v>216</v>
      </c>
      <c r="R147" s="37" t="s">
        <v>864</v>
      </c>
    </row>
    <row r="148" spans="2:18" x14ac:dyDescent="0.2">
      <c r="B148" s="32"/>
      <c r="C148" s="33" t="s">
        <v>1388</v>
      </c>
      <c r="D148" s="34">
        <v>2</v>
      </c>
      <c r="E148" s="34">
        <v>2</v>
      </c>
      <c r="F148" s="34">
        <v>1</v>
      </c>
      <c r="G148" s="34">
        <v>1</v>
      </c>
      <c r="H148" s="33" t="s">
        <v>840</v>
      </c>
      <c r="I148" s="34" t="s">
        <v>845</v>
      </c>
      <c r="J148" s="35">
        <v>3398400</v>
      </c>
      <c r="K148" s="35">
        <v>3398400</v>
      </c>
      <c r="L148" s="36" t="s">
        <v>62</v>
      </c>
      <c r="M148" s="36">
        <v>0</v>
      </c>
      <c r="N148" s="33" t="s">
        <v>833</v>
      </c>
      <c r="O148" s="33" t="s">
        <v>1287</v>
      </c>
      <c r="P148" s="33" t="s">
        <v>834</v>
      </c>
      <c r="Q148" s="33">
        <v>140</v>
      </c>
      <c r="R148" s="37" t="s">
        <v>835</v>
      </c>
    </row>
    <row r="149" spans="2:18" x14ac:dyDescent="0.2">
      <c r="B149" s="32"/>
      <c r="C149" s="33" t="s">
        <v>995</v>
      </c>
      <c r="D149" s="34">
        <v>2</v>
      </c>
      <c r="E149" s="34">
        <v>2</v>
      </c>
      <c r="F149" s="34">
        <v>11</v>
      </c>
      <c r="G149" s="34">
        <v>1</v>
      </c>
      <c r="H149" s="33" t="s">
        <v>1404</v>
      </c>
      <c r="I149" s="34" t="s">
        <v>832</v>
      </c>
      <c r="J149" s="35">
        <v>19063237</v>
      </c>
      <c r="K149" s="35">
        <v>19063237</v>
      </c>
      <c r="L149" s="36" t="s">
        <v>62</v>
      </c>
      <c r="M149" s="36">
        <v>0</v>
      </c>
      <c r="N149" s="33" t="s">
        <v>833</v>
      </c>
      <c r="O149" s="33" t="s">
        <v>1287</v>
      </c>
      <c r="P149" s="33" t="s">
        <v>834</v>
      </c>
      <c r="Q149" s="33">
        <v>140</v>
      </c>
      <c r="R149" s="37" t="s">
        <v>835</v>
      </c>
    </row>
    <row r="150" spans="2:18" x14ac:dyDescent="0.2">
      <c r="B150" s="32">
        <v>86101700</v>
      </c>
      <c r="C150" s="33" t="s">
        <v>847</v>
      </c>
      <c r="D150" s="34">
        <v>2</v>
      </c>
      <c r="E150" s="34">
        <v>2</v>
      </c>
      <c r="F150" s="34">
        <v>10</v>
      </c>
      <c r="G150" s="34">
        <v>1</v>
      </c>
      <c r="H150" s="33" t="s">
        <v>840</v>
      </c>
      <c r="I150" s="34" t="s">
        <v>832</v>
      </c>
      <c r="J150" s="35">
        <v>45423000</v>
      </c>
      <c r="K150" s="35">
        <v>45423000</v>
      </c>
      <c r="L150" s="36" t="s">
        <v>62</v>
      </c>
      <c r="M150" s="36">
        <v>0</v>
      </c>
      <c r="N150" s="33" t="s">
        <v>833</v>
      </c>
      <c r="O150" s="33" t="s">
        <v>1287</v>
      </c>
      <c r="P150" s="33" t="s">
        <v>841</v>
      </c>
      <c r="Q150" s="33">
        <v>127</v>
      </c>
      <c r="R150" s="37" t="s">
        <v>842</v>
      </c>
    </row>
    <row r="151" spans="2:18" x14ac:dyDescent="0.2">
      <c r="B151" s="32">
        <v>90121603</v>
      </c>
      <c r="C151" s="33" t="s">
        <v>1389</v>
      </c>
      <c r="D151" s="34">
        <v>2</v>
      </c>
      <c r="E151" s="34">
        <v>2</v>
      </c>
      <c r="F151" s="34">
        <v>10</v>
      </c>
      <c r="G151" s="34">
        <v>1</v>
      </c>
      <c r="H151" s="33" t="s">
        <v>840</v>
      </c>
      <c r="I151" s="34" t="s">
        <v>832</v>
      </c>
      <c r="J151" s="35">
        <v>51749985</v>
      </c>
      <c r="K151" s="35">
        <v>51749985</v>
      </c>
      <c r="L151" s="36" t="s">
        <v>62</v>
      </c>
      <c r="M151" s="36">
        <v>0</v>
      </c>
      <c r="N151" s="33" t="s">
        <v>833</v>
      </c>
      <c r="O151" s="33" t="s">
        <v>1287</v>
      </c>
      <c r="P151" s="33" t="s">
        <v>841</v>
      </c>
      <c r="Q151" s="33">
        <v>127</v>
      </c>
      <c r="R151" s="37" t="s">
        <v>842</v>
      </c>
    </row>
    <row r="152" spans="2:18" x14ac:dyDescent="0.2">
      <c r="B152" s="32">
        <v>86101700</v>
      </c>
      <c r="C152" s="33" t="s">
        <v>1390</v>
      </c>
      <c r="D152" s="34">
        <v>8</v>
      </c>
      <c r="E152" s="34">
        <v>7</v>
      </c>
      <c r="F152" s="34">
        <v>4</v>
      </c>
      <c r="G152" s="34">
        <v>1</v>
      </c>
      <c r="H152" s="33" t="s">
        <v>840</v>
      </c>
      <c r="I152" s="34" t="s">
        <v>832</v>
      </c>
      <c r="J152" s="35">
        <v>15000000</v>
      </c>
      <c r="K152" s="35">
        <v>15000000</v>
      </c>
      <c r="L152" s="36" t="s">
        <v>62</v>
      </c>
      <c r="M152" s="36">
        <v>0</v>
      </c>
      <c r="N152" s="33" t="s">
        <v>833</v>
      </c>
      <c r="O152" s="33" t="s">
        <v>1287</v>
      </c>
      <c r="P152" s="33" t="s">
        <v>841</v>
      </c>
      <c r="Q152" s="33">
        <v>127</v>
      </c>
      <c r="R152" s="37" t="s">
        <v>842</v>
      </c>
    </row>
    <row r="153" spans="2:18" x14ac:dyDescent="0.2">
      <c r="B153" s="32">
        <v>90121603</v>
      </c>
      <c r="C153" s="33" t="s">
        <v>1351</v>
      </c>
      <c r="D153" s="34">
        <v>2</v>
      </c>
      <c r="E153" s="34">
        <v>2</v>
      </c>
      <c r="F153" s="34">
        <v>10</v>
      </c>
      <c r="G153" s="34">
        <v>1</v>
      </c>
      <c r="H153" s="33" t="s">
        <v>840</v>
      </c>
      <c r="I153" s="34" t="s">
        <v>832</v>
      </c>
      <c r="J153" s="35">
        <v>12000000</v>
      </c>
      <c r="K153" s="35">
        <v>12000000</v>
      </c>
      <c r="L153" s="36" t="s">
        <v>62</v>
      </c>
      <c r="M153" s="36">
        <v>0</v>
      </c>
      <c r="N153" s="33" t="s">
        <v>833</v>
      </c>
      <c r="O153" s="33" t="s">
        <v>1287</v>
      </c>
      <c r="P153" s="33" t="s">
        <v>841</v>
      </c>
      <c r="Q153" s="33">
        <v>127</v>
      </c>
      <c r="R153" s="37" t="s">
        <v>842</v>
      </c>
    </row>
    <row r="154" spans="2:18" x14ac:dyDescent="0.2">
      <c r="B154" s="32">
        <v>46171619</v>
      </c>
      <c r="C154" s="33" t="s">
        <v>900</v>
      </c>
      <c r="D154" s="34">
        <v>1</v>
      </c>
      <c r="E154" s="34">
        <v>1</v>
      </c>
      <c r="F154" s="34">
        <v>11</v>
      </c>
      <c r="G154" s="34">
        <v>1</v>
      </c>
      <c r="H154" s="33" t="s">
        <v>840</v>
      </c>
      <c r="I154" s="34" t="s">
        <v>832</v>
      </c>
      <c r="J154" s="35">
        <v>10500000</v>
      </c>
      <c r="K154" s="35">
        <v>10500000</v>
      </c>
      <c r="L154" s="36" t="s">
        <v>62</v>
      </c>
      <c r="M154" s="36">
        <v>0</v>
      </c>
      <c r="N154" s="33" t="s">
        <v>833</v>
      </c>
      <c r="O154" s="33" t="s">
        <v>1287</v>
      </c>
      <c r="P154" s="33" t="s">
        <v>892</v>
      </c>
      <c r="Q154" s="33">
        <v>245</v>
      </c>
      <c r="R154" s="37" t="s">
        <v>893</v>
      </c>
    </row>
    <row r="155" spans="2:18" x14ac:dyDescent="0.2">
      <c r="B155" s="32"/>
      <c r="C155" s="33" t="s">
        <v>993</v>
      </c>
      <c r="D155" s="34">
        <v>2</v>
      </c>
      <c r="E155" s="34">
        <v>2</v>
      </c>
      <c r="F155" s="34">
        <v>10</v>
      </c>
      <c r="G155" s="34">
        <v>1</v>
      </c>
      <c r="H155" s="33" t="s">
        <v>1405</v>
      </c>
      <c r="I155" s="34" t="s">
        <v>832</v>
      </c>
      <c r="J155" s="35">
        <v>1000000</v>
      </c>
      <c r="K155" s="35">
        <v>1000000</v>
      </c>
      <c r="L155" s="36" t="s">
        <v>62</v>
      </c>
      <c r="M155" s="36">
        <v>0</v>
      </c>
      <c r="N155" s="33" t="s">
        <v>833</v>
      </c>
      <c r="O155" s="33" t="s">
        <v>1287</v>
      </c>
      <c r="P155" s="33" t="s">
        <v>841</v>
      </c>
      <c r="Q155" s="33">
        <v>127</v>
      </c>
      <c r="R155" s="37" t="s">
        <v>842</v>
      </c>
    </row>
    <row r="156" spans="2:18" x14ac:dyDescent="0.2">
      <c r="B156" s="32">
        <v>81111902</v>
      </c>
      <c r="C156" s="33" t="s">
        <v>1391</v>
      </c>
      <c r="D156" s="34">
        <v>8</v>
      </c>
      <c r="E156" s="34">
        <v>8</v>
      </c>
      <c r="F156" s="34">
        <v>1</v>
      </c>
      <c r="G156" s="34">
        <v>1</v>
      </c>
      <c r="H156" s="33" t="s">
        <v>840</v>
      </c>
      <c r="I156" s="34" t="s">
        <v>832</v>
      </c>
      <c r="J156" s="35">
        <f>9723062+2827138</f>
        <v>12550200</v>
      </c>
      <c r="K156" s="35">
        <v>12550200</v>
      </c>
      <c r="L156" s="36" t="s">
        <v>62</v>
      </c>
      <c r="M156" s="36">
        <v>0</v>
      </c>
      <c r="N156" s="33" t="s">
        <v>833</v>
      </c>
      <c r="O156" s="33" t="s">
        <v>1287</v>
      </c>
      <c r="P156" s="33" t="s">
        <v>892</v>
      </c>
      <c r="Q156" s="33">
        <v>245</v>
      </c>
      <c r="R156" s="37" t="s">
        <v>893</v>
      </c>
    </row>
    <row r="157" spans="2:18" x14ac:dyDescent="0.2">
      <c r="B157" s="32" t="s">
        <v>1322</v>
      </c>
      <c r="C157" s="33" t="s">
        <v>896</v>
      </c>
      <c r="D157" s="34">
        <v>6</v>
      </c>
      <c r="E157" s="34">
        <v>2</v>
      </c>
      <c r="F157" s="34">
        <v>5</v>
      </c>
      <c r="G157" s="34">
        <v>1</v>
      </c>
      <c r="H157" s="33" t="s">
        <v>1323</v>
      </c>
      <c r="I157" s="34" t="s">
        <v>832</v>
      </c>
      <c r="J157" s="35">
        <v>21600500</v>
      </c>
      <c r="K157" s="35">
        <v>21600500</v>
      </c>
      <c r="L157" s="36" t="s">
        <v>62</v>
      </c>
      <c r="M157" s="36">
        <v>0</v>
      </c>
      <c r="N157" s="33" t="s">
        <v>833</v>
      </c>
      <c r="O157" s="33" t="s">
        <v>1287</v>
      </c>
      <c r="P157" s="33" t="s">
        <v>892</v>
      </c>
      <c r="Q157" s="33">
        <v>245</v>
      </c>
      <c r="R157" s="37" t="s">
        <v>893</v>
      </c>
    </row>
    <row r="158" spans="2:18" x14ac:dyDescent="0.2">
      <c r="B158" s="32" t="s">
        <v>897</v>
      </c>
      <c r="C158" s="33" t="s">
        <v>1324</v>
      </c>
      <c r="D158" s="34">
        <v>1</v>
      </c>
      <c r="E158" s="34">
        <v>1</v>
      </c>
      <c r="F158" s="34">
        <v>11</v>
      </c>
      <c r="G158" s="34">
        <v>1</v>
      </c>
      <c r="H158" s="33" t="s">
        <v>1311</v>
      </c>
      <c r="I158" s="34" t="s">
        <v>832</v>
      </c>
      <c r="J158" s="35">
        <v>19810893</v>
      </c>
      <c r="K158" s="35">
        <v>19810893</v>
      </c>
      <c r="L158" s="36" t="s">
        <v>62</v>
      </c>
      <c r="M158" s="36">
        <v>0</v>
      </c>
      <c r="N158" s="33" t="s">
        <v>833</v>
      </c>
      <c r="O158" s="33" t="s">
        <v>1287</v>
      </c>
      <c r="P158" s="33" t="s">
        <v>892</v>
      </c>
      <c r="Q158" s="33">
        <v>245</v>
      </c>
      <c r="R158" s="37" t="s">
        <v>893</v>
      </c>
    </row>
    <row r="159" spans="2:18" x14ac:dyDescent="0.2">
      <c r="B159" s="32">
        <v>81111902</v>
      </c>
      <c r="C159" s="33" t="s">
        <v>1325</v>
      </c>
      <c r="D159" s="34">
        <v>4</v>
      </c>
      <c r="E159" s="34">
        <v>4</v>
      </c>
      <c r="F159" s="34">
        <v>1</v>
      </c>
      <c r="G159" s="34">
        <v>1</v>
      </c>
      <c r="H159" s="33" t="s">
        <v>840</v>
      </c>
      <c r="I159" s="34" t="s">
        <v>832</v>
      </c>
      <c r="J159" s="35">
        <v>31194072</v>
      </c>
      <c r="K159" s="35">
        <v>31194072</v>
      </c>
      <c r="L159" s="36" t="s">
        <v>62</v>
      </c>
      <c r="M159" s="36">
        <v>0</v>
      </c>
      <c r="N159" s="33" t="s">
        <v>833</v>
      </c>
      <c r="O159" s="33" t="s">
        <v>1287</v>
      </c>
      <c r="P159" s="33" t="s">
        <v>892</v>
      </c>
      <c r="Q159" s="33">
        <v>245</v>
      </c>
      <c r="R159" s="37" t="s">
        <v>893</v>
      </c>
    </row>
    <row r="160" spans="2:18" x14ac:dyDescent="0.2">
      <c r="B160" s="32">
        <v>43232304</v>
      </c>
      <c r="C160" s="33" t="s">
        <v>898</v>
      </c>
      <c r="D160" s="34">
        <v>1</v>
      </c>
      <c r="E160" s="34">
        <v>1</v>
      </c>
      <c r="F160" s="34">
        <v>11</v>
      </c>
      <c r="G160" s="34">
        <v>1</v>
      </c>
      <c r="H160" s="33" t="s">
        <v>840</v>
      </c>
      <c r="I160" s="34" t="s">
        <v>832</v>
      </c>
      <c r="J160" s="35">
        <v>10500000</v>
      </c>
      <c r="K160" s="35">
        <v>10500000</v>
      </c>
      <c r="L160" s="36" t="s">
        <v>62</v>
      </c>
      <c r="M160" s="36">
        <v>0</v>
      </c>
      <c r="N160" s="33" t="s">
        <v>833</v>
      </c>
      <c r="O160" s="33" t="s">
        <v>1287</v>
      </c>
      <c r="P160" s="33" t="s">
        <v>892</v>
      </c>
      <c r="Q160" s="33">
        <v>245</v>
      </c>
      <c r="R160" s="37" t="s">
        <v>893</v>
      </c>
    </row>
    <row r="161" spans="2:18" x14ac:dyDescent="0.2">
      <c r="B161" s="32">
        <v>81111902</v>
      </c>
      <c r="C161" s="33" t="s">
        <v>899</v>
      </c>
      <c r="D161" s="34">
        <v>4</v>
      </c>
      <c r="E161" s="34">
        <v>4</v>
      </c>
      <c r="F161" s="34">
        <v>1</v>
      </c>
      <c r="G161" s="34">
        <v>1</v>
      </c>
      <c r="H161" s="33" t="s">
        <v>840</v>
      </c>
      <c r="I161" s="34" t="s">
        <v>832</v>
      </c>
      <c r="J161" s="35">
        <v>18556330</v>
      </c>
      <c r="K161" s="35">
        <v>18556330</v>
      </c>
      <c r="L161" s="36" t="s">
        <v>62</v>
      </c>
      <c r="M161" s="36">
        <v>0</v>
      </c>
      <c r="N161" s="33" t="s">
        <v>833</v>
      </c>
      <c r="O161" s="33" t="s">
        <v>1287</v>
      </c>
      <c r="P161" s="33" t="s">
        <v>892</v>
      </c>
      <c r="Q161" s="33">
        <v>245</v>
      </c>
      <c r="R161" s="37" t="s">
        <v>893</v>
      </c>
    </row>
    <row r="162" spans="2:18" x14ac:dyDescent="0.2">
      <c r="B162" s="32" t="s">
        <v>1326</v>
      </c>
      <c r="C162" s="33" t="s">
        <v>846</v>
      </c>
      <c r="D162" s="34">
        <v>2</v>
      </c>
      <c r="E162" s="34">
        <v>2</v>
      </c>
      <c r="F162" s="34">
        <v>10</v>
      </c>
      <c r="G162" s="34">
        <v>1</v>
      </c>
      <c r="H162" s="33" t="s">
        <v>840</v>
      </c>
      <c r="I162" s="34" t="s">
        <v>832</v>
      </c>
      <c r="J162" s="35">
        <v>40304348</v>
      </c>
      <c r="K162" s="35">
        <v>40304348</v>
      </c>
      <c r="L162" s="36" t="s">
        <v>62</v>
      </c>
      <c r="M162" s="36">
        <v>0</v>
      </c>
      <c r="N162" s="33" t="s">
        <v>833</v>
      </c>
      <c r="O162" s="33" t="s">
        <v>1287</v>
      </c>
      <c r="P162" s="33" t="s">
        <v>834</v>
      </c>
      <c r="Q162" s="33">
        <v>140</v>
      </c>
      <c r="R162" s="37" t="s">
        <v>835</v>
      </c>
    </row>
    <row r="163" spans="2:18" x14ac:dyDescent="0.2">
      <c r="B163" s="32" t="s">
        <v>874</v>
      </c>
      <c r="C163" s="33" t="s">
        <v>839</v>
      </c>
      <c r="D163" s="34">
        <v>2</v>
      </c>
      <c r="E163" s="34">
        <v>2</v>
      </c>
      <c r="F163" s="34">
        <v>10</v>
      </c>
      <c r="G163" s="34">
        <v>1</v>
      </c>
      <c r="H163" s="33" t="s">
        <v>840</v>
      </c>
      <c r="I163" s="34" t="s">
        <v>832</v>
      </c>
      <c r="J163" s="35">
        <v>20700000</v>
      </c>
      <c r="K163" s="35">
        <v>20700000</v>
      </c>
      <c r="L163" s="36" t="s">
        <v>62</v>
      </c>
      <c r="M163" s="36">
        <v>0</v>
      </c>
      <c r="N163" s="33" t="s">
        <v>833</v>
      </c>
      <c r="O163" s="33" t="s">
        <v>1287</v>
      </c>
      <c r="P163" s="33" t="s">
        <v>841</v>
      </c>
      <c r="Q163" s="33">
        <v>127</v>
      </c>
      <c r="R163" s="37" t="s">
        <v>842</v>
      </c>
    </row>
    <row r="164" spans="2:18" x14ac:dyDescent="0.2">
      <c r="B164" s="32">
        <v>86141502</v>
      </c>
      <c r="C164" s="33" t="s">
        <v>1327</v>
      </c>
      <c r="D164" s="34">
        <v>3</v>
      </c>
      <c r="E164" s="34">
        <v>2</v>
      </c>
      <c r="F164" s="34">
        <v>2</v>
      </c>
      <c r="G164" s="34">
        <v>1</v>
      </c>
      <c r="H164" s="33" t="s">
        <v>840</v>
      </c>
      <c r="I164" s="34" t="s">
        <v>832</v>
      </c>
      <c r="J164" s="35">
        <v>21893720</v>
      </c>
      <c r="K164" s="35">
        <v>21893720</v>
      </c>
      <c r="L164" s="36" t="s">
        <v>62</v>
      </c>
      <c r="M164" s="36">
        <v>0</v>
      </c>
      <c r="N164" s="33" t="s">
        <v>833</v>
      </c>
      <c r="O164" s="33" t="s">
        <v>1287</v>
      </c>
      <c r="P164" s="33" t="s">
        <v>841</v>
      </c>
      <c r="Q164" s="33">
        <v>127</v>
      </c>
      <c r="R164" s="37" t="s">
        <v>842</v>
      </c>
    </row>
    <row r="165" spans="2:18" x14ac:dyDescent="0.2">
      <c r="B165" s="32" t="s">
        <v>1328</v>
      </c>
      <c r="C165" s="33" t="s">
        <v>865</v>
      </c>
      <c r="D165" s="34">
        <v>2</v>
      </c>
      <c r="E165" s="34">
        <v>2</v>
      </c>
      <c r="F165" s="34">
        <v>10</v>
      </c>
      <c r="G165" s="34">
        <v>1</v>
      </c>
      <c r="H165" s="33" t="s">
        <v>1311</v>
      </c>
      <c r="I165" s="34" t="s">
        <v>832</v>
      </c>
      <c r="J165" s="35">
        <v>13988500</v>
      </c>
      <c r="K165" s="35">
        <v>13988500</v>
      </c>
      <c r="L165" s="36" t="s">
        <v>62</v>
      </c>
      <c r="M165" s="36">
        <v>0</v>
      </c>
      <c r="N165" s="33" t="s">
        <v>833</v>
      </c>
      <c r="O165" s="33" t="s">
        <v>1287</v>
      </c>
      <c r="P165" s="33" t="s">
        <v>863</v>
      </c>
      <c r="Q165" s="33">
        <v>216</v>
      </c>
      <c r="R165" s="37" t="s">
        <v>864</v>
      </c>
    </row>
    <row r="166" spans="2:18" x14ac:dyDescent="0.2">
      <c r="B166" s="32">
        <v>60103600</v>
      </c>
      <c r="C166" s="33" t="s">
        <v>1329</v>
      </c>
      <c r="D166" s="34">
        <v>4</v>
      </c>
      <c r="E166" s="34">
        <v>3</v>
      </c>
      <c r="F166" s="34">
        <v>6</v>
      </c>
      <c r="G166" s="34">
        <v>1</v>
      </c>
      <c r="H166" s="33" t="s">
        <v>1330</v>
      </c>
      <c r="I166" s="34" t="s">
        <v>845</v>
      </c>
      <c r="J166" s="35">
        <v>81496663</v>
      </c>
      <c r="K166" s="35">
        <v>81496663</v>
      </c>
      <c r="L166" s="36" t="s">
        <v>62</v>
      </c>
      <c r="M166" s="36">
        <v>0</v>
      </c>
      <c r="N166" s="33" t="s">
        <v>833</v>
      </c>
      <c r="O166" s="33" t="s">
        <v>1287</v>
      </c>
      <c r="P166" s="33" t="s">
        <v>1331</v>
      </c>
      <c r="Q166" s="33">
        <v>140</v>
      </c>
      <c r="R166" s="37" t="s">
        <v>1332</v>
      </c>
    </row>
    <row r="167" spans="2:18" x14ac:dyDescent="0.2">
      <c r="B167" s="32">
        <v>60103600</v>
      </c>
      <c r="C167" s="33" t="s">
        <v>1329</v>
      </c>
      <c r="D167" s="34">
        <v>4</v>
      </c>
      <c r="E167" s="34">
        <v>3</v>
      </c>
      <c r="F167" s="34">
        <v>6</v>
      </c>
      <c r="G167" s="34">
        <v>1</v>
      </c>
      <c r="H167" s="33" t="s">
        <v>1330</v>
      </c>
      <c r="I167" s="34" t="s">
        <v>832</v>
      </c>
      <c r="J167" s="35">
        <f>238667101+18000000</f>
        <v>256667101</v>
      </c>
      <c r="K167" s="35">
        <v>256667101</v>
      </c>
      <c r="L167" s="36" t="s">
        <v>62</v>
      </c>
      <c r="M167" s="36">
        <v>0</v>
      </c>
      <c r="N167" s="33" t="s">
        <v>833</v>
      </c>
      <c r="O167" s="33" t="s">
        <v>1287</v>
      </c>
      <c r="P167" s="33" t="s">
        <v>1331</v>
      </c>
      <c r="Q167" s="33">
        <v>140</v>
      </c>
      <c r="R167" s="37" t="s">
        <v>1332</v>
      </c>
    </row>
    <row r="168" spans="2:18" x14ac:dyDescent="0.2">
      <c r="B168" s="32">
        <v>86101700</v>
      </c>
      <c r="C168" s="33" t="s">
        <v>1352</v>
      </c>
      <c r="D168" s="34">
        <v>7</v>
      </c>
      <c r="E168" s="34">
        <v>7</v>
      </c>
      <c r="F168" s="34">
        <v>2</v>
      </c>
      <c r="G168" s="34">
        <v>1</v>
      </c>
      <c r="H168" s="33" t="s">
        <v>1330</v>
      </c>
      <c r="I168" s="34" t="s">
        <v>832</v>
      </c>
      <c r="J168" s="35">
        <v>25000000</v>
      </c>
      <c r="K168" s="35">
        <v>25000000</v>
      </c>
      <c r="L168" s="36" t="s">
        <v>62</v>
      </c>
      <c r="M168" s="36">
        <v>0</v>
      </c>
      <c r="N168" s="33" t="s">
        <v>833</v>
      </c>
      <c r="O168" s="33" t="s">
        <v>1287</v>
      </c>
      <c r="P168" s="33" t="s">
        <v>841</v>
      </c>
      <c r="Q168" s="33">
        <v>127</v>
      </c>
      <c r="R168" s="37" t="s">
        <v>842</v>
      </c>
    </row>
    <row r="169" spans="2:18" x14ac:dyDescent="0.2">
      <c r="B169" s="32">
        <v>86101700</v>
      </c>
      <c r="C169" s="33" t="s">
        <v>1353</v>
      </c>
      <c r="D169" s="34">
        <v>8</v>
      </c>
      <c r="E169" s="34">
        <v>8</v>
      </c>
      <c r="F169" s="34">
        <v>1</v>
      </c>
      <c r="G169" s="34">
        <v>1</v>
      </c>
      <c r="H169" s="33" t="s">
        <v>840</v>
      </c>
      <c r="I169" s="34" t="s">
        <v>832</v>
      </c>
      <c r="J169" s="35">
        <v>3000000</v>
      </c>
      <c r="K169" s="35">
        <v>3000000</v>
      </c>
      <c r="L169" s="36" t="s">
        <v>62</v>
      </c>
      <c r="M169" s="36">
        <v>0</v>
      </c>
      <c r="N169" s="33" t="s">
        <v>833</v>
      </c>
      <c r="O169" s="33" t="s">
        <v>1287</v>
      </c>
      <c r="P169" s="33" t="s">
        <v>1299</v>
      </c>
      <c r="Q169" s="33">
        <v>140</v>
      </c>
      <c r="R169" s="37" t="s">
        <v>1300</v>
      </c>
    </row>
    <row r="170" spans="2:18" x14ac:dyDescent="0.2">
      <c r="B170" s="32">
        <v>86101700</v>
      </c>
      <c r="C170" s="33" t="s">
        <v>1354</v>
      </c>
      <c r="D170" s="34">
        <v>8</v>
      </c>
      <c r="E170" s="34">
        <v>8</v>
      </c>
      <c r="F170" s="34">
        <v>1</v>
      </c>
      <c r="G170" s="34">
        <v>1</v>
      </c>
      <c r="H170" s="33" t="s">
        <v>840</v>
      </c>
      <c r="I170" s="34" t="s">
        <v>832</v>
      </c>
      <c r="J170" s="35">
        <v>6430305</v>
      </c>
      <c r="K170" s="35">
        <v>6430305</v>
      </c>
      <c r="L170" s="36" t="s">
        <v>62</v>
      </c>
      <c r="M170" s="36">
        <v>0</v>
      </c>
      <c r="N170" s="33" t="s">
        <v>833</v>
      </c>
      <c r="O170" s="33" t="s">
        <v>1287</v>
      </c>
      <c r="P170" s="33" t="s">
        <v>1299</v>
      </c>
      <c r="Q170" s="33">
        <v>140</v>
      </c>
      <c r="R170" s="37" t="s">
        <v>1300</v>
      </c>
    </row>
    <row r="171" spans="2:18" x14ac:dyDescent="0.2">
      <c r="B171" s="32">
        <v>86101700</v>
      </c>
      <c r="C171" s="33" t="s">
        <v>1355</v>
      </c>
      <c r="D171" s="34">
        <v>8</v>
      </c>
      <c r="E171" s="34">
        <v>8</v>
      </c>
      <c r="F171" s="34">
        <v>4</v>
      </c>
      <c r="G171" s="34">
        <v>1</v>
      </c>
      <c r="H171" s="33" t="s">
        <v>840</v>
      </c>
      <c r="I171" s="34" t="s">
        <v>832</v>
      </c>
      <c r="J171" s="35">
        <v>6221128</v>
      </c>
      <c r="K171" s="35">
        <v>6221128</v>
      </c>
      <c r="L171" s="36" t="s">
        <v>62</v>
      </c>
      <c r="M171" s="36">
        <v>0</v>
      </c>
      <c r="N171" s="33" t="s">
        <v>833</v>
      </c>
      <c r="O171" s="33" t="s">
        <v>1287</v>
      </c>
      <c r="P171" s="33" t="s">
        <v>1299</v>
      </c>
      <c r="Q171" s="33">
        <v>140</v>
      </c>
      <c r="R171" s="37" t="s">
        <v>1300</v>
      </c>
    </row>
    <row r="172" spans="2:18" x14ac:dyDescent="0.2">
      <c r="B172" s="32">
        <v>82101603</v>
      </c>
      <c r="C172" s="33" t="s">
        <v>1356</v>
      </c>
      <c r="D172" s="34">
        <v>8</v>
      </c>
      <c r="E172" s="34">
        <v>8</v>
      </c>
      <c r="F172" s="34">
        <v>1</v>
      </c>
      <c r="G172" s="34">
        <v>1</v>
      </c>
      <c r="H172" s="33" t="s">
        <v>840</v>
      </c>
      <c r="I172" s="34" t="s">
        <v>832</v>
      </c>
      <c r="J172" s="35">
        <v>1000000</v>
      </c>
      <c r="K172" s="35">
        <v>1000000</v>
      </c>
      <c r="L172" s="36" t="s">
        <v>62</v>
      </c>
      <c r="M172" s="36">
        <v>0</v>
      </c>
      <c r="N172" s="33" t="s">
        <v>833</v>
      </c>
      <c r="O172" s="33" t="s">
        <v>1287</v>
      </c>
      <c r="P172" s="33" t="s">
        <v>1299</v>
      </c>
      <c r="Q172" s="33">
        <v>140</v>
      </c>
      <c r="R172" s="37" t="s">
        <v>1300</v>
      </c>
    </row>
    <row r="173" spans="2:18" x14ac:dyDescent="0.2">
      <c r="B173" s="32">
        <v>86101700</v>
      </c>
      <c r="C173" s="33" t="s">
        <v>1357</v>
      </c>
      <c r="D173" s="34">
        <v>8</v>
      </c>
      <c r="E173" s="34">
        <v>8</v>
      </c>
      <c r="F173" s="34">
        <v>4</v>
      </c>
      <c r="G173" s="34">
        <v>1</v>
      </c>
      <c r="H173" s="33" t="s">
        <v>840</v>
      </c>
      <c r="I173" s="34" t="s">
        <v>832</v>
      </c>
      <c r="J173" s="35">
        <v>4319485</v>
      </c>
      <c r="K173" s="35">
        <v>4319485</v>
      </c>
      <c r="L173" s="36" t="s">
        <v>62</v>
      </c>
      <c r="M173" s="36">
        <v>0</v>
      </c>
      <c r="N173" s="33" t="s">
        <v>833</v>
      </c>
      <c r="O173" s="33" t="s">
        <v>1287</v>
      </c>
      <c r="P173" s="33" t="s">
        <v>1299</v>
      </c>
      <c r="Q173" s="33">
        <v>140</v>
      </c>
      <c r="R173" s="37" t="s">
        <v>1300</v>
      </c>
    </row>
    <row r="174" spans="2:18" x14ac:dyDescent="0.2">
      <c r="B174" s="32">
        <v>80111621</v>
      </c>
      <c r="C174" s="33" t="s">
        <v>1333</v>
      </c>
      <c r="D174" s="34">
        <v>5</v>
      </c>
      <c r="E174" s="34">
        <v>4</v>
      </c>
      <c r="F174" s="34">
        <v>7</v>
      </c>
      <c r="G174" s="34">
        <v>1</v>
      </c>
      <c r="H174" s="33" t="s">
        <v>840</v>
      </c>
      <c r="I174" s="34" t="s">
        <v>832</v>
      </c>
      <c r="J174" s="35">
        <v>35000000</v>
      </c>
      <c r="K174" s="35">
        <v>35000000</v>
      </c>
      <c r="L174" s="36" t="s">
        <v>62</v>
      </c>
      <c r="M174" s="36">
        <v>0</v>
      </c>
      <c r="N174" s="33" t="s">
        <v>833</v>
      </c>
      <c r="O174" s="33" t="s">
        <v>1287</v>
      </c>
      <c r="P174" s="33" t="s">
        <v>841</v>
      </c>
      <c r="Q174" s="33">
        <v>127</v>
      </c>
      <c r="R174" s="37" t="s">
        <v>842</v>
      </c>
    </row>
    <row r="175" spans="2:18" x14ac:dyDescent="0.2">
      <c r="B175" s="32">
        <v>86141501</v>
      </c>
      <c r="C175" s="33" t="s">
        <v>1334</v>
      </c>
      <c r="D175" s="34">
        <v>5</v>
      </c>
      <c r="E175" s="34">
        <v>4</v>
      </c>
      <c r="F175" s="34">
        <v>6</v>
      </c>
      <c r="G175" s="34">
        <v>1</v>
      </c>
      <c r="H175" s="33" t="s">
        <v>840</v>
      </c>
      <c r="I175" s="34" t="s">
        <v>832</v>
      </c>
      <c r="J175" s="35">
        <v>6000000</v>
      </c>
      <c r="K175" s="35">
        <v>6000000</v>
      </c>
      <c r="L175" s="36" t="s">
        <v>62</v>
      </c>
      <c r="M175" s="36">
        <v>0</v>
      </c>
      <c r="N175" s="33" t="s">
        <v>833</v>
      </c>
      <c r="O175" s="33" t="s">
        <v>1287</v>
      </c>
      <c r="P175" s="33" t="s">
        <v>841</v>
      </c>
      <c r="Q175" s="33">
        <v>127</v>
      </c>
      <c r="R175" s="37" t="s">
        <v>842</v>
      </c>
    </row>
    <row r="176" spans="2:18" x14ac:dyDescent="0.2">
      <c r="B176" s="32">
        <v>80111621</v>
      </c>
      <c r="C176" s="33" t="s">
        <v>1335</v>
      </c>
      <c r="D176" s="34">
        <v>5</v>
      </c>
      <c r="E176" s="34">
        <v>5</v>
      </c>
      <c r="F176" s="34">
        <v>6</v>
      </c>
      <c r="G176" s="34">
        <v>1</v>
      </c>
      <c r="H176" s="33" t="s">
        <v>840</v>
      </c>
      <c r="I176" s="34" t="s">
        <v>832</v>
      </c>
      <c r="J176" s="35">
        <v>9270000</v>
      </c>
      <c r="K176" s="35">
        <v>9270000</v>
      </c>
      <c r="L176" s="36" t="s">
        <v>62</v>
      </c>
      <c r="M176" s="36">
        <v>0</v>
      </c>
      <c r="N176" s="33" t="s">
        <v>833</v>
      </c>
      <c r="O176" s="33" t="s">
        <v>1287</v>
      </c>
      <c r="P176" s="33" t="s">
        <v>841</v>
      </c>
      <c r="Q176" s="33">
        <v>127</v>
      </c>
      <c r="R176" s="37" t="s">
        <v>842</v>
      </c>
    </row>
    <row r="177" spans="2:18" x14ac:dyDescent="0.2">
      <c r="B177" s="32">
        <v>80111621</v>
      </c>
      <c r="C177" s="33" t="s">
        <v>1336</v>
      </c>
      <c r="D177" s="34">
        <v>5</v>
      </c>
      <c r="E177" s="34">
        <v>5</v>
      </c>
      <c r="F177" s="34">
        <v>6</v>
      </c>
      <c r="G177" s="34">
        <v>1</v>
      </c>
      <c r="H177" s="33" t="s">
        <v>840</v>
      </c>
      <c r="I177" s="34" t="s">
        <v>832</v>
      </c>
      <c r="J177" s="35">
        <v>9270000</v>
      </c>
      <c r="K177" s="35">
        <v>9270000</v>
      </c>
      <c r="L177" s="36" t="s">
        <v>62</v>
      </c>
      <c r="M177" s="36">
        <v>0</v>
      </c>
      <c r="N177" s="33" t="s">
        <v>833</v>
      </c>
      <c r="O177" s="33" t="s">
        <v>1287</v>
      </c>
      <c r="P177" s="33" t="s">
        <v>841</v>
      </c>
      <c r="Q177" s="33">
        <v>127</v>
      </c>
      <c r="R177" s="37" t="s">
        <v>842</v>
      </c>
    </row>
    <row r="178" spans="2:18" x14ac:dyDescent="0.2">
      <c r="B178" s="32" t="s">
        <v>1337</v>
      </c>
      <c r="C178" s="33" t="s">
        <v>1338</v>
      </c>
      <c r="D178" s="34">
        <v>5</v>
      </c>
      <c r="E178" s="34">
        <v>5</v>
      </c>
      <c r="F178" s="34">
        <v>6</v>
      </c>
      <c r="G178" s="34">
        <v>1</v>
      </c>
      <c r="H178" s="33" t="s">
        <v>840</v>
      </c>
      <c r="I178" s="34" t="s">
        <v>832</v>
      </c>
      <c r="J178" s="35">
        <v>14598009</v>
      </c>
      <c r="K178" s="35">
        <v>14598009</v>
      </c>
      <c r="L178" s="36" t="s">
        <v>62</v>
      </c>
      <c r="M178" s="36">
        <v>0</v>
      </c>
      <c r="N178" s="33" t="s">
        <v>833</v>
      </c>
      <c r="O178" s="33" t="s">
        <v>1287</v>
      </c>
      <c r="P178" s="33" t="s">
        <v>841</v>
      </c>
      <c r="Q178" s="33">
        <v>127</v>
      </c>
      <c r="R178" s="37" t="s">
        <v>842</v>
      </c>
    </row>
    <row r="179" spans="2:18" x14ac:dyDescent="0.2">
      <c r="B179" s="32" t="s">
        <v>1337</v>
      </c>
      <c r="C179" s="33" t="s">
        <v>1338</v>
      </c>
      <c r="D179" s="34">
        <v>5</v>
      </c>
      <c r="E179" s="34">
        <v>5</v>
      </c>
      <c r="F179" s="34">
        <v>6</v>
      </c>
      <c r="G179" s="34">
        <v>1</v>
      </c>
      <c r="H179" s="33" t="s">
        <v>840</v>
      </c>
      <c r="I179" s="34" t="s">
        <v>845</v>
      </c>
      <c r="J179" s="35">
        <v>1351991</v>
      </c>
      <c r="K179" s="35">
        <v>1351991</v>
      </c>
      <c r="L179" s="36" t="s">
        <v>62</v>
      </c>
      <c r="M179" s="36">
        <v>0</v>
      </c>
      <c r="N179" s="33" t="s">
        <v>833</v>
      </c>
      <c r="O179" s="33" t="s">
        <v>1287</v>
      </c>
      <c r="P179" s="33" t="s">
        <v>841</v>
      </c>
      <c r="Q179" s="33">
        <v>127</v>
      </c>
      <c r="R179" s="37" t="s">
        <v>842</v>
      </c>
    </row>
    <row r="180" spans="2:18" x14ac:dyDescent="0.2">
      <c r="B180" s="32">
        <v>80111621</v>
      </c>
      <c r="C180" s="33" t="s">
        <v>1339</v>
      </c>
      <c r="D180" s="34">
        <v>7</v>
      </c>
      <c r="E180" s="34">
        <v>7</v>
      </c>
      <c r="F180" s="34">
        <v>5</v>
      </c>
      <c r="G180" s="34">
        <v>1</v>
      </c>
      <c r="H180" s="33" t="s">
        <v>840</v>
      </c>
      <c r="I180" s="34" t="s">
        <v>832</v>
      </c>
      <c r="J180" s="35">
        <v>6500000</v>
      </c>
      <c r="K180" s="35">
        <v>6500000</v>
      </c>
      <c r="L180" s="36" t="s">
        <v>62</v>
      </c>
      <c r="M180" s="36">
        <v>0</v>
      </c>
      <c r="N180" s="33" t="s">
        <v>833</v>
      </c>
      <c r="O180" s="33" t="s">
        <v>1287</v>
      </c>
      <c r="P180" s="33" t="s">
        <v>841</v>
      </c>
      <c r="Q180" s="33">
        <v>127</v>
      </c>
      <c r="R180" s="37" t="s">
        <v>842</v>
      </c>
    </row>
    <row r="181" spans="2:18" x14ac:dyDescent="0.2">
      <c r="B181" s="32">
        <v>86101700</v>
      </c>
      <c r="C181" s="33" t="s">
        <v>1340</v>
      </c>
      <c r="D181" s="34">
        <v>6</v>
      </c>
      <c r="E181" s="34">
        <v>5</v>
      </c>
      <c r="F181" s="34">
        <v>2</v>
      </c>
      <c r="G181" s="34">
        <v>1</v>
      </c>
      <c r="H181" s="33" t="s">
        <v>840</v>
      </c>
      <c r="I181" s="34" t="s">
        <v>832</v>
      </c>
      <c r="J181" s="35">
        <v>8615340</v>
      </c>
      <c r="K181" s="35">
        <v>8615340</v>
      </c>
      <c r="L181" s="36" t="s">
        <v>62</v>
      </c>
      <c r="M181" s="36">
        <v>0</v>
      </c>
      <c r="N181" s="33" t="s">
        <v>833</v>
      </c>
      <c r="O181" s="33" t="s">
        <v>1287</v>
      </c>
      <c r="P181" s="33" t="s">
        <v>841</v>
      </c>
      <c r="Q181" s="33">
        <v>127</v>
      </c>
      <c r="R181" s="37" t="s">
        <v>842</v>
      </c>
    </row>
    <row r="182" spans="2:18" x14ac:dyDescent="0.2">
      <c r="B182" s="32" t="s">
        <v>1341</v>
      </c>
      <c r="C182" s="33" t="s">
        <v>1392</v>
      </c>
      <c r="D182" s="34">
        <v>9</v>
      </c>
      <c r="E182" s="34">
        <v>9</v>
      </c>
      <c r="F182" s="34">
        <v>3</v>
      </c>
      <c r="G182" s="34">
        <v>1</v>
      </c>
      <c r="H182" s="33" t="s">
        <v>1311</v>
      </c>
      <c r="I182" s="34" t="s">
        <v>832</v>
      </c>
      <c r="J182" s="35">
        <v>12443830</v>
      </c>
      <c r="K182" s="35">
        <v>12443830</v>
      </c>
      <c r="L182" s="36" t="s">
        <v>62</v>
      </c>
      <c r="M182" s="36">
        <v>0</v>
      </c>
      <c r="N182" s="33" t="s">
        <v>833</v>
      </c>
      <c r="O182" s="33" t="s">
        <v>1287</v>
      </c>
      <c r="P182" s="33" t="s">
        <v>930</v>
      </c>
      <c r="Q182" s="33">
        <v>167</v>
      </c>
      <c r="R182" s="37" t="s">
        <v>931</v>
      </c>
    </row>
    <row r="183" spans="2:18" x14ac:dyDescent="0.2">
      <c r="B183" s="32" t="s">
        <v>1344</v>
      </c>
      <c r="C183" s="33" t="s">
        <v>1345</v>
      </c>
      <c r="D183" s="34">
        <v>9</v>
      </c>
      <c r="E183" s="34">
        <v>9</v>
      </c>
      <c r="F183" s="34">
        <v>1</v>
      </c>
      <c r="G183" s="34">
        <v>1</v>
      </c>
      <c r="H183" s="33" t="s">
        <v>1346</v>
      </c>
      <c r="I183" s="34" t="s">
        <v>832</v>
      </c>
      <c r="J183" s="35">
        <f>3755000+1980803</f>
        <v>5735803</v>
      </c>
      <c r="K183" s="35">
        <v>5735803</v>
      </c>
      <c r="L183" s="36" t="s">
        <v>62</v>
      </c>
      <c r="M183" s="36">
        <v>0</v>
      </c>
      <c r="N183" s="33" t="s">
        <v>833</v>
      </c>
      <c r="O183" s="33" t="s">
        <v>1287</v>
      </c>
      <c r="P183" s="33" t="s">
        <v>841</v>
      </c>
      <c r="Q183" s="33">
        <v>127</v>
      </c>
      <c r="R183" s="37" t="s">
        <v>842</v>
      </c>
    </row>
    <row r="184" spans="2:18" x14ac:dyDescent="0.2">
      <c r="B184" s="32" t="s">
        <v>1348</v>
      </c>
      <c r="C184" s="33" t="s">
        <v>1349</v>
      </c>
      <c r="D184" s="34">
        <v>7</v>
      </c>
      <c r="E184" s="34">
        <v>7</v>
      </c>
      <c r="F184" s="34">
        <v>5</v>
      </c>
      <c r="G184" s="34">
        <v>1</v>
      </c>
      <c r="H184" s="33" t="s">
        <v>1311</v>
      </c>
      <c r="I184" s="34" t="s">
        <v>832</v>
      </c>
      <c r="J184" s="35">
        <v>1250000</v>
      </c>
      <c r="K184" s="35">
        <v>1250000</v>
      </c>
      <c r="L184" s="36" t="s">
        <v>62</v>
      </c>
      <c r="M184" s="36">
        <v>0</v>
      </c>
      <c r="N184" s="33" t="s">
        <v>833</v>
      </c>
      <c r="O184" s="33" t="s">
        <v>1287</v>
      </c>
      <c r="P184" s="33" t="s">
        <v>930</v>
      </c>
      <c r="Q184" s="33">
        <v>167</v>
      </c>
      <c r="R184" s="37" t="s">
        <v>931</v>
      </c>
    </row>
    <row r="185" spans="2:18" x14ac:dyDescent="0.2">
      <c r="B185" s="32">
        <v>43233205</v>
      </c>
      <c r="C185" s="33" t="s">
        <v>1350</v>
      </c>
      <c r="D185" s="34">
        <v>7</v>
      </c>
      <c r="E185" s="34">
        <v>7</v>
      </c>
      <c r="F185" s="34">
        <v>1</v>
      </c>
      <c r="G185" s="34">
        <v>1</v>
      </c>
      <c r="H185" s="33" t="s">
        <v>1311</v>
      </c>
      <c r="I185" s="34" t="s">
        <v>832</v>
      </c>
      <c r="J185" s="35">
        <v>6942600</v>
      </c>
      <c r="K185" s="35">
        <v>6942600</v>
      </c>
      <c r="L185" s="36" t="s">
        <v>62</v>
      </c>
      <c r="M185" s="36">
        <v>0</v>
      </c>
      <c r="N185" s="33" t="s">
        <v>833</v>
      </c>
      <c r="O185" s="33" t="s">
        <v>1287</v>
      </c>
      <c r="P185" s="33" t="s">
        <v>930</v>
      </c>
      <c r="Q185" s="33">
        <v>167</v>
      </c>
      <c r="R185" s="37" t="s">
        <v>931</v>
      </c>
    </row>
    <row r="186" spans="2:18" x14ac:dyDescent="0.2">
      <c r="B186" s="32"/>
      <c r="C186" s="33" t="s">
        <v>1393</v>
      </c>
      <c r="D186" s="34">
        <v>10</v>
      </c>
      <c r="E186" s="34">
        <v>10</v>
      </c>
      <c r="F186" s="34">
        <v>1</v>
      </c>
      <c r="G186" s="34">
        <v>1</v>
      </c>
      <c r="H186" s="33" t="s">
        <v>840</v>
      </c>
      <c r="I186" s="34" t="s">
        <v>832</v>
      </c>
      <c r="J186" s="35">
        <f>1479864+2697000</f>
        <v>4176864</v>
      </c>
      <c r="K186" s="35">
        <v>4176864</v>
      </c>
      <c r="L186" s="36" t="s">
        <v>62</v>
      </c>
      <c r="M186" s="36">
        <v>0</v>
      </c>
      <c r="N186" s="33" t="s">
        <v>833</v>
      </c>
      <c r="O186" s="33" t="s">
        <v>1287</v>
      </c>
      <c r="P186" s="33" t="s">
        <v>863</v>
      </c>
      <c r="Q186" s="33">
        <v>216</v>
      </c>
      <c r="R186" s="37" t="s">
        <v>864</v>
      </c>
    </row>
    <row r="187" spans="2:18" x14ac:dyDescent="0.2">
      <c r="B187" s="32"/>
      <c r="C187" s="33" t="s">
        <v>1393</v>
      </c>
      <c r="D187" s="34">
        <v>10</v>
      </c>
      <c r="E187" s="34">
        <v>10</v>
      </c>
      <c r="F187" s="34">
        <v>1</v>
      </c>
      <c r="G187" s="34">
        <v>1</v>
      </c>
      <c r="H187" s="33" t="s">
        <v>840</v>
      </c>
      <c r="I187" s="34" t="s">
        <v>845</v>
      </c>
      <c r="J187" s="35">
        <v>750000</v>
      </c>
      <c r="K187" s="35">
        <v>750000</v>
      </c>
      <c r="L187" s="36" t="s">
        <v>62</v>
      </c>
      <c r="M187" s="36">
        <v>0</v>
      </c>
      <c r="N187" s="33" t="s">
        <v>833</v>
      </c>
      <c r="O187" s="33" t="s">
        <v>1287</v>
      </c>
      <c r="P187" s="33" t="s">
        <v>863</v>
      </c>
      <c r="Q187" s="33">
        <v>216</v>
      </c>
      <c r="R187" s="37" t="s">
        <v>864</v>
      </c>
    </row>
    <row r="188" spans="2:18" x14ac:dyDescent="0.2">
      <c r="B188" s="32">
        <v>82111801</v>
      </c>
      <c r="C188" s="33" t="s">
        <v>1394</v>
      </c>
      <c r="D188" s="34">
        <v>9</v>
      </c>
      <c r="E188" s="34">
        <v>9</v>
      </c>
      <c r="F188" s="34">
        <v>3</v>
      </c>
      <c r="G188" s="34">
        <v>1</v>
      </c>
      <c r="H188" s="33" t="s">
        <v>840</v>
      </c>
      <c r="I188" s="34" t="s">
        <v>832</v>
      </c>
      <c r="J188" s="35">
        <v>16500000</v>
      </c>
      <c r="K188" s="35">
        <v>16500000</v>
      </c>
      <c r="L188" s="36" t="s">
        <v>62</v>
      </c>
      <c r="M188" s="36">
        <v>0</v>
      </c>
      <c r="N188" s="33" t="s">
        <v>833</v>
      </c>
      <c r="O188" s="33" t="s">
        <v>1287</v>
      </c>
      <c r="P188" s="33" t="s">
        <v>841</v>
      </c>
      <c r="Q188" s="33">
        <v>127</v>
      </c>
      <c r="R188" s="37" t="s">
        <v>842</v>
      </c>
    </row>
    <row r="189" spans="2:18" x14ac:dyDescent="0.2">
      <c r="B189" s="32"/>
      <c r="C189" s="33" t="s">
        <v>994</v>
      </c>
      <c r="D189" s="34">
        <v>1</v>
      </c>
      <c r="E189" s="34">
        <v>1</v>
      </c>
      <c r="F189" s="34">
        <v>11</v>
      </c>
      <c r="G189" s="34">
        <v>1</v>
      </c>
      <c r="H189" s="33" t="s">
        <v>1406</v>
      </c>
      <c r="I189" s="34" t="s">
        <v>832</v>
      </c>
      <c r="J189" s="35">
        <v>88000000</v>
      </c>
      <c r="K189" s="35">
        <v>88000000</v>
      </c>
      <c r="L189" s="36" t="s">
        <v>1363</v>
      </c>
      <c r="M189" s="36">
        <v>44000000</v>
      </c>
      <c r="N189" s="33" t="s">
        <v>833</v>
      </c>
      <c r="O189" s="33" t="s">
        <v>1287</v>
      </c>
      <c r="P189" s="33" t="s">
        <v>841</v>
      </c>
      <c r="Q189" s="33">
        <v>127</v>
      </c>
      <c r="R189" s="37" t="s">
        <v>842</v>
      </c>
    </row>
    <row r="190" spans="2:18" x14ac:dyDescent="0.2">
      <c r="B190" s="32">
        <v>43232609</v>
      </c>
      <c r="C190" s="33" t="s">
        <v>1395</v>
      </c>
      <c r="D190" s="34">
        <v>10</v>
      </c>
      <c r="E190" s="34">
        <v>10</v>
      </c>
      <c r="F190" s="34">
        <v>1</v>
      </c>
      <c r="G190" s="34">
        <v>1</v>
      </c>
      <c r="H190" s="33" t="s">
        <v>840</v>
      </c>
      <c r="I190" s="34" t="s">
        <v>832</v>
      </c>
      <c r="J190" s="35">
        <v>15056917</v>
      </c>
      <c r="K190" s="35">
        <v>15056917</v>
      </c>
      <c r="L190" s="36" t="s">
        <v>62</v>
      </c>
      <c r="M190" s="36">
        <v>0</v>
      </c>
      <c r="N190" s="33" t="s">
        <v>833</v>
      </c>
      <c r="O190" s="33" t="s">
        <v>1287</v>
      </c>
      <c r="P190" s="33" t="s">
        <v>892</v>
      </c>
      <c r="Q190" s="33">
        <v>245</v>
      </c>
      <c r="R190" s="37" t="s">
        <v>893</v>
      </c>
    </row>
    <row r="191" spans="2:18" x14ac:dyDescent="0.2">
      <c r="B191" s="32">
        <v>43232609</v>
      </c>
      <c r="C191" s="33" t="s">
        <v>1395</v>
      </c>
      <c r="D191" s="34">
        <v>10</v>
      </c>
      <c r="E191" s="34">
        <v>10</v>
      </c>
      <c r="F191" s="34">
        <v>1</v>
      </c>
      <c r="G191" s="34">
        <v>1</v>
      </c>
      <c r="H191" s="33" t="s">
        <v>840</v>
      </c>
      <c r="I191" s="34" t="s">
        <v>845</v>
      </c>
      <c r="J191" s="35">
        <v>729864</v>
      </c>
      <c r="K191" s="35">
        <v>729864</v>
      </c>
      <c r="L191" s="36" t="s">
        <v>62</v>
      </c>
      <c r="M191" s="36">
        <v>0</v>
      </c>
      <c r="N191" s="33" t="s">
        <v>833</v>
      </c>
      <c r="O191" s="33" t="s">
        <v>1287</v>
      </c>
      <c r="P191" s="33" t="s">
        <v>892</v>
      </c>
      <c r="Q191" s="33">
        <v>245</v>
      </c>
      <c r="R191" s="37" t="s">
        <v>893</v>
      </c>
    </row>
    <row r="192" spans="2:18" x14ac:dyDescent="0.2">
      <c r="B192" s="32">
        <v>81111902</v>
      </c>
      <c r="C192" s="33" t="s">
        <v>1396</v>
      </c>
      <c r="D192" s="34">
        <v>9</v>
      </c>
      <c r="E192" s="34">
        <v>9</v>
      </c>
      <c r="F192" s="34">
        <v>1</v>
      </c>
      <c r="G192" s="34">
        <v>1</v>
      </c>
      <c r="H192" s="33" t="s">
        <v>840</v>
      </c>
      <c r="I192" s="34" t="s">
        <v>832</v>
      </c>
      <c r="J192" s="35">
        <v>3200000</v>
      </c>
      <c r="K192" s="35">
        <v>3200000</v>
      </c>
      <c r="L192" s="36" t="s">
        <v>62</v>
      </c>
      <c r="M192" s="36">
        <v>0</v>
      </c>
      <c r="N192" s="33" t="s">
        <v>833</v>
      </c>
      <c r="O192" s="33" t="s">
        <v>1287</v>
      </c>
      <c r="P192" s="33" t="s">
        <v>892</v>
      </c>
      <c r="Q192" s="33">
        <v>245</v>
      </c>
      <c r="R192" s="37" t="s">
        <v>893</v>
      </c>
    </row>
    <row r="193" spans="2:18" x14ac:dyDescent="0.2">
      <c r="B193" s="32">
        <v>83121700</v>
      </c>
      <c r="C193" s="33" t="s">
        <v>1397</v>
      </c>
      <c r="D193" s="34">
        <v>11</v>
      </c>
      <c r="E193" s="34">
        <v>1</v>
      </c>
      <c r="F193" s="34">
        <v>1</v>
      </c>
      <c r="G193" s="34">
        <v>1</v>
      </c>
      <c r="H193" s="33" t="s">
        <v>840</v>
      </c>
      <c r="I193" s="34" t="s">
        <v>845</v>
      </c>
      <c r="J193" s="35">
        <v>241053</v>
      </c>
      <c r="K193" s="35">
        <v>241053</v>
      </c>
      <c r="L193" s="36" t="s">
        <v>62</v>
      </c>
      <c r="M193" s="36">
        <v>0</v>
      </c>
      <c r="N193" s="33" t="s">
        <v>833</v>
      </c>
      <c r="O193" s="33" t="s">
        <v>1287</v>
      </c>
      <c r="P193" s="33" t="s">
        <v>841</v>
      </c>
      <c r="Q193" s="33">
        <v>127</v>
      </c>
      <c r="R193" s="37" t="s">
        <v>842</v>
      </c>
    </row>
    <row r="194" spans="2:18" x14ac:dyDescent="0.2">
      <c r="B194" s="32">
        <v>83121700</v>
      </c>
      <c r="C194" s="33" t="s">
        <v>1397</v>
      </c>
      <c r="D194" s="34">
        <v>11</v>
      </c>
      <c r="E194" s="34">
        <v>1</v>
      </c>
      <c r="F194" s="34">
        <v>1</v>
      </c>
      <c r="G194" s="34">
        <v>1</v>
      </c>
      <c r="H194" s="33" t="s">
        <v>840</v>
      </c>
      <c r="I194" s="34" t="s">
        <v>832</v>
      </c>
      <c r="J194" s="35">
        <v>2138247</v>
      </c>
      <c r="K194" s="35">
        <v>2138247</v>
      </c>
      <c r="L194" s="36" t="s">
        <v>62</v>
      </c>
      <c r="M194" s="36">
        <v>0</v>
      </c>
      <c r="N194" s="33" t="s">
        <v>833</v>
      </c>
      <c r="O194" s="33" t="s">
        <v>1287</v>
      </c>
      <c r="P194" s="33" t="s">
        <v>841</v>
      </c>
      <c r="Q194" s="33">
        <v>127</v>
      </c>
      <c r="R194" s="37" t="s">
        <v>842</v>
      </c>
    </row>
    <row r="195" spans="2:18" x14ac:dyDescent="0.2">
      <c r="B195" s="32" t="s">
        <v>1368</v>
      </c>
      <c r="C195" s="33" t="s">
        <v>1398</v>
      </c>
      <c r="D195" s="34">
        <v>9</v>
      </c>
      <c r="E195" s="34">
        <v>2</v>
      </c>
      <c r="F195" s="34">
        <v>1</v>
      </c>
      <c r="G195" s="34">
        <v>1</v>
      </c>
      <c r="H195" s="33" t="s">
        <v>1311</v>
      </c>
      <c r="I195" s="34" t="s">
        <v>832</v>
      </c>
      <c r="J195" s="35">
        <v>11468666</v>
      </c>
      <c r="K195" s="35">
        <v>11468666</v>
      </c>
      <c r="L195" s="36" t="s">
        <v>62</v>
      </c>
      <c r="M195" s="36">
        <v>0</v>
      </c>
      <c r="N195" s="33" t="s">
        <v>833</v>
      </c>
      <c r="O195" s="33" t="s">
        <v>1287</v>
      </c>
      <c r="P195" s="33" t="s">
        <v>863</v>
      </c>
      <c r="Q195" s="33">
        <v>216</v>
      </c>
      <c r="R195" s="37" t="s">
        <v>864</v>
      </c>
    </row>
    <row r="196" spans="2:18" x14ac:dyDescent="0.2">
      <c r="B196" s="32" t="s">
        <v>1369</v>
      </c>
      <c r="C196" s="33" t="s">
        <v>1399</v>
      </c>
      <c r="D196" s="34">
        <v>10</v>
      </c>
      <c r="E196" s="34">
        <v>10</v>
      </c>
      <c r="F196" s="34">
        <v>1</v>
      </c>
      <c r="G196" s="34">
        <v>1</v>
      </c>
      <c r="H196" s="33" t="s">
        <v>1311</v>
      </c>
      <c r="I196" s="34" t="s">
        <v>832</v>
      </c>
      <c r="J196" s="35">
        <v>4476981</v>
      </c>
      <c r="K196" s="35">
        <v>4476981</v>
      </c>
      <c r="L196" s="36" t="s">
        <v>62</v>
      </c>
      <c r="M196" s="36">
        <v>0</v>
      </c>
      <c r="N196" s="33" t="s">
        <v>833</v>
      </c>
      <c r="O196" s="33" t="s">
        <v>1287</v>
      </c>
      <c r="P196" s="33" t="s">
        <v>863</v>
      </c>
      <c r="Q196" s="33">
        <v>216</v>
      </c>
      <c r="R196" s="37" t="s">
        <v>864</v>
      </c>
    </row>
    <row r="197" spans="2:18" x14ac:dyDescent="0.2">
      <c r="B197" s="32">
        <v>43233203</v>
      </c>
      <c r="C197" s="33" t="s">
        <v>1343</v>
      </c>
      <c r="D197" s="34">
        <v>10</v>
      </c>
      <c r="E197" s="34">
        <v>10</v>
      </c>
      <c r="F197" s="34">
        <v>1</v>
      </c>
      <c r="G197" s="34">
        <v>1</v>
      </c>
      <c r="H197" s="33" t="s">
        <v>840</v>
      </c>
      <c r="I197" s="34" t="s">
        <v>832</v>
      </c>
      <c r="J197" s="35">
        <v>6545000</v>
      </c>
      <c r="K197" s="35">
        <v>6545000</v>
      </c>
      <c r="L197" s="36" t="s">
        <v>62</v>
      </c>
      <c r="M197" s="36">
        <v>0</v>
      </c>
      <c r="N197" s="33" t="s">
        <v>833</v>
      </c>
      <c r="O197" s="33" t="s">
        <v>1287</v>
      </c>
      <c r="P197" s="33" t="s">
        <v>892</v>
      </c>
      <c r="Q197" s="33">
        <v>245</v>
      </c>
      <c r="R197" s="37" t="s">
        <v>893</v>
      </c>
    </row>
    <row r="198" spans="2:18" x14ac:dyDescent="0.2">
      <c r="B198" s="32">
        <v>93141708</v>
      </c>
      <c r="C198" s="33" t="s">
        <v>1400</v>
      </c>
      <c r="D198" s="34">
        <v>9</v>
      </c>
      <c r="E198" s="34">
        <v>9</v>
      </c>
      <c r="F198" s="34">
        <v>1</v>
      </c>
      <c r="G198" s="34">
        <v>1</v>
      </c>
      <c r="H198" s="33" t="s">
        <v>840</v>
      </c>
      <c r="I198" s="34" t="s">
        <v>832</v>
      </c>
      <c r="J198" s="35">
        <v>11067000</v>
      </c>
      <c r="K198" s="35">
        <v>11067000</v>
      </c>
      <c r="L198" s="36" t="s">
        <v>62</v>
      </c>
      <c r="M198" s="36">
        <v>0</v>
      </c>
      <c r="N198" s="33" t="s">
        <v>833</v>
      </c>
      <c r="O198" s="33" t="s">
        <v>1287</v>
      </c>
      <c r="P198" s="33" t="s">
        <v>841</v>
      </c>
      <c r="Q198" s="33">
        <v>127</v>
      </c>
      <c r="R198" s="37" t="s">
        <v>842</v>
      </c>
    </row>
    <row r="199" spans="2:18" x14ac:dyDescent="0.2">
      <c r="B199" s="32">
        <v>93141708</v>
      </c>
      <c r="C199" s="33" t="s">
        <v>1347</v>
      </c>
      <c r="D199" s="34">
        <v>9</v>
      </c>
      <c r="E199" s="34">
        <v>9</v>
      </c>
      <c r="F199" s="34">
        <v>1</v>
      </c>
      <c r="G199" s="34">
        <v>1</v>
      </c>
      <c r="H199" s="33" t="s">
        <v>840</v>
      </c>
      <c r="I199" s="34" t="s">
        <v>832</v>
      </c>
      <c r="J199" s="35">
        <v>236567</v>
      </c>
      <c r="K199" s="35">
        <v>236567</v>
      </c>
      <c r="L199" s="36" t="s">
        <v>62</v>
      </c>
      <c r="M199" s="36">
        <v>0</v>
      </c>
      <c r="N199" s="33" t="s">
        <v>833</v>
      </c>
      <c r="O199" s="33" t="s">
        <v>1287</v>
      </c>
      <c r="P199" s="33" t="s">
        <v>841</v>
      </c>
      <c r="Q199" s="33">
        <v>127</v>
      </c>
      <c r="R199" s="37" t="s">
        <v>842</v>
      </c>
    </row>
    <row r="200" spans="2:18" x14ac:dyDescent="0.2">
      <c r="B200" s="32"/>
      <c r="C200" s="33" t="s">
        <v>935</v>
      </c>
      <c r="D200" s="34">
        <v>10</v>
      </c>
      <c r="E200" s="34">
        <v>10</v>
      </c>
      <c r="F200" s="34">
        <v>1</v>
      </c>
      <c r="G200" s="34">
        <v>1</v>
      </c>
      <c r="H200" s="33" t="s">
        <v>840</v>
      </c>
      <c r="I200" s="34" t="s">
        <v>832</v>
      </c>
      <c r="J200" s="35">
        <v>10000000</v>
      </c>
      <c r="K200" s="35">
        <v>10000000</v>
      </c>
      <c r="L200" s="36" t="s">
        <v>62</v>
      </c>
      <c r="M200" s="36">
        <v>0</v>
      </c>
      <c r="N200" s="33" t="s">
        <v>833</v>
      </c>
      <c r="O200" s="33" t="s">
        <v>1287</v>
      </c>
      <c r="P200" s="33" t="s">
        <v>930</v>
      </c>
      <c r="Q200" s="33">
        <v>167</v>
      </c>
      <c r="R200" s="37" t="s">
        <v>931</v>
      </c>
    </row>
    <row r="201" spans="2:18" x14ac:dyDescent="0.2">
      <c r="B201" s="32" t="s">
        <v>1365</v>
      </c>
      <c r="C201" s="33" t="s">
        <v>990</v>
      </c>
      <c r="D201" s="34">
        <v>11</v>
      </c>
      <c r="E201" s="34">
        <v>11</v>
      </c>
      <c r="F201" s="34">
        <v>1</v>
      </c>
      <c r="G201" s="34">
        <v>1</v>
      </c>
      <c r="H201" s="33" t="s">
        <v>831</v>
      </c>
      <c r="I201" s="34" t="s">
        <v>832</v>
      </c>
      <c r="J201" s="35">
        <v>52363570</v>
      </c>
      <c r="K201" s="35">
        <v>52363570</v>
      </c>
      <c r="L201" s="36" t="s">
        <v>62</v>
      </c>
      <c r="M201" s="36">
        <v>0</v>
      </c>
      <c r="N201" s="33" t="s">
        <v>833</v>
      </c>
      <c r="O201" s="33" t="s">
        <v>1287</v>
      </c>
      <c r="P201" s="33" t="s">
        <v>1364</v>
      </c>
      <c r="Q201" s="33">
        <v>111</v>
      </c>
      <c r="R201" s="37" t="s">
        <v>989</v>
      </c>
    </row>
    <row r="202" spans="2:18" x14ac:dyDescent="0.2">
      <c r="B202" s="32">
        <v>43231513</v>
      </c>
      <c r="C202" s="33" t="s">
        <v>937</v>
      </c>
      <c r="D202" s="34">
        <v>11</v>
      </c>
      <c r="E202" s="34">
        <v>10</v>
      </c>
      <c r="F202" s="34">
        <v>1</v>
      </c>
      <c r="G202" s="34">
        <v>1</v>
      </c>
      <c r="H202" s="33" t="s">
        <v>831</v>
      </c>
      <c r="I202" s="34" t="s">
        <v>832</v>
      </c>
      <c r="J202" s="35">
        <v>12140365</v>
      </c>
      <c r="K202" s="35">
        <v>12140365</v>
      </c>
      <c r="L202" s="36" t="s">
        <v>62</v>
      </c>
      <c r="M202" s="36">
        <v>0</v>
      </c>
      <c r="N202" s="33" t="s">
        <v>833</v>
      </c>
      <c r="O202" s="33" t="s">
        <v>1287</v>
      </c>
      <c r="P202" s="33" t="s">
        <v>930</v>
      </c>
      <c r="Q202" s="33">
        <v>167</v>
      </c>
      <c r="R202" s="37" t="s">
        <v>931</v>
      </c>
    </row>
    <row r="203" spans="2:18" x14ac:dyDescent="0.2">
      <c r="B203" s="32" t="s">
        <v>1370</v>
      </c>
      <c r="C203" s="33" t="s">
        <v>1401</v>
      </c>
      <c r="D203" s="34">
        <v>11</v>
      </c>
      <c r="E203" s="34">
        <v>10</v>
      </c>
      <c r="F203" s="34">
        <v>1</v>
      </c>
      <c r="G203" s="34">
        <v>1</v>
      </c>
      <c r="H203" s="33" t="s">
        <v>831</v>
      </c>
      <c r="I203" s="34" t="s">
        <v>832</v>
      </c>
      <c r="J203" s="35">
        <v>13822214</v>
      </c>
      <c r="K203" s="35">
        <v>13822214</v>
      </c>
      <c r="L203" s="36" t="s">
        <v>62</v>
      </c>
      <c r="M203" s="36">
        <v>0</v>
      </c>
      <c r="N203" s="33" t="s">
        <v>833</v>
      </c>
      <c r="O203" s="33" t="s">
        <v>1287</v>
      </c>
      <c r="P203" s="33" t="s">
        <v>930</v>
      </c>
      <c r="Q203" s="33">
        <v>167</v>
      </c>
      <c r="R203" s="37" t="s">
        <v>931</v>
      </c>
    </row>
    <row r="204" spans="2:18" x14ac:dyDescent="0.2">
      <c r="B204" s="32">
        <v>81111603</v>
      </c>
      <c r="C204" s="33" t="s">
        <v>1402</v>
      </c>
      <c r="D204" s="34">
        <v>11</v>
      </c>
      <c r="E204" s="34">
        <v>11</v>
      </c>
      <c r="F204" s="34">
        <v>1</v>
      </c>
      <c r="G204" s="34">
        <v>1</v>
      </c>
      <c r="H204" s="33" t="s">
        <v>840</v>
      </c>
      <c r="I204" s="34" t="s">
        <v>832</v>
      </c>
      <c r="J204" s="35">
        <v>2916667</v>
      </c>
      <c r="K204" s="35">
        <v>2916667</v>
      </c>
      <c r="L204" s="36" t="s">
        <v>62</v>
      </c>
      <c r="M204" s="36">
        <v>0</v>
      </c>
      <c r="N204" s="33" t="s">
        <v>833</v>
      </c>
      <c r="O204" s="33" t="s">
        <v>1287</v>
      </c>
      <c r="P204" s="33" t="s">
        <v>841</v>
      </c>
      <c r="Q204" s="33">
        <v>127</v>
      </c>
      <c r="R204" s="37" t="s">
        <v>842</v>
      </c>
    </row>
    <row r="205" spans="2:18" x14ac:dyDescent="0.2">
      <c r="B205" s="32"/>
      <c r="C205" s="33" t="s">
        <v>996</v>
      </c>
      <c r="D205" s="34">
        <v>1</v>
      </c>
      <c r="E205" s="34">
        <v>1</v>
      </c>
      <c r="F205" s="34">
        <v>11</v>
      </c>
      <c r="G205" s="34">
        <v>1</v>
      </c>
      <c r="H205" s="33" t="s">
        <v>840</v>
      </c>
      <c r="I205" s="34" t="s">
        <v>845</v>
      </c>
      <c r="J205" s="35">
        <v>490000</v>
      </c>
      <c r="K205" s="35">
        <v>490000</v>
      </c>
      <c r="L205" s="36" t="s">
        <v>62</v>
      </c>
      <c r="M205" s="36">
        <v>0</v>
      </c>
      <c r="N205" s="33" t="s">
        <v>833</v>
      </c>
      <c r="O205" s="33" t="s">
        <v>1287</v>
      </c>
      <c r="P205" s="33" t="s">
        <v>972</v>
      </c>
      <c r="Q205" s="33">
        <v>176</v>
      </c>
      <c r="R205" s="37" t="s">
        <v>973</v>
      </c>
    </row>
    <row r="206" spans="2:18" x14ac:dyDescent="0.2">
      <c r="B206" s="32"/>
      <c r="C206" s="33" t="s">
        <v>997</v>
      </c>
      <c r="D206" s="34">
        <v>1</v>
      </c>
      <c r="E206" s="34">
        <v>1</v>
      </c>
      <c r="F206" s="34">
        <v>12</v>
      </c>
      <c r="G206" s="34">
        <v>1</v>
      </c>
      <c r="H206" s="33" t="s">
        <v>840</v>
      </c>
      <c r="I206" s="34" t="s">
        <v>832</v>
      </c>
      <c r="J206" s="35">
        <v>138000</v>
      </c>
      <c r="K206" s="35">
        <v>138000</v>
      </c>
      <c r="L206" s="36" t="s">
        <v>62</v>
      </c>
      <c r="M206" s="36">
        <v>0</v>
      </c>
      <c r="N206" s="33" t="s">
        <v>833</v>
      </c>
      <c r="O206" s="33" t="s">
        <v>1287</v>
      </c>
      <c r="P206" s="33" t="s">
        <v>972</v>
      </c>
      <c r="Q206" s="33">
        <v>176</v>
      </c>
      <c r="R206" s="37" t="s">
        <v>973</v>
      </c>
    </row>
    <row r="207" spans="2:18" x14ac:dyDescent="0.2">
      <c r="B207" s="32"/>
      <c r="C207" s="33" t="s">
        <v>998</v>
      </c>
      <c r="D207" s="34">
        <v>1</v>
      </c>
      <c r="E207" s="34">
        <v>1</v>
      </c>
      <c r="F207" s="34">
        <v>12</v>
      </c>
      <c r="G207" s="34">
        <v>1</v>
      </c>
      <c r="H207" s="33" t="s">
        <v>840</v>
      </c>
      <c r="I207" s="34" t="s">
        <v>832</v>
      </c>
      <c r="J207" s="35">
        <v>14525780</v>
      </c>
      <c r="K207" s="35">
        <v>14525780</v>
      </c>
      <c r="L207" s="36" t="s">
        <v>62</v>
      </c>
      <c r="M207" s="36">
        <v>0</v>
      </c>
      <c r="N207" s="33" t="s">
        <v>833</v>
      </c>
      <c r="O207" s="33" t="s">
        <v>1287</v>
      </c>
      <c r="P207" s="33" t="s">
        <v>999</v>
      </c>
      <c r="Q207" s="33">
        <v>220</v>
      </c>
      <c r="R207" s="37" t="s">
        <v>1000</v>
      </c>
    </row>
    <row r="208" spans="2:18" x14ac:dyDescent="0.2">
      <c r="B208" s="32"/>
      <c r="C208" s="33" t="s">
        <v>1001</v>
      </c>
      <c r="D208" s="34">
        <v>1</v>
      </c>
      <c r="E208" s="34">
        <v>1</v>
      </c>
      <c r="F208" s="34">
        <v>12</v>
      </c>
      <c r="G208" s="34">
        <v>1</v>
      </c>
      <c r="H208" s="33" t="s">
        <v>840</v>
      </c>
      <c r="I208" s="34" t="s">
        <v>832</v>
      </c>
      <c r="J208" s="35">
        <v>98958896</v>
      </c>
      <c r="K208" s="35">
        <v>98958896</v>
      </c>
      <c r="L208" s="36" t="s">
        <v>62</v>
      </c>
      <c r="M208" s="36">
        <v>0</v>
      </c>
      <c r="N208" s="33" t="s">
        <v>833</v>
      </c>
      <c r="O208" s="33" t="s">
        <v>1287</v>
      </c>
      <c r="P208" s="33" t="s">
        <v>999</v>
      </c>
      <c r="Q208" s="33">
        <v>220</v>
      </c>
      <c r="R208" s="37" t="s">
        <v>1000</v>
      </c>
    </row>
    <row r="209" spans="2:18" x14ac:dyDescent="0.2">
      <c r="B209" s="32"/>
      <c r="C209" s="33" t="s">
        <v>1002</v>
      </c>
      <c r="D209" s="34">
        <v>1</v>
      </c>
      <c r="E209" s="34">
        <v>1</v>
      </c>
      <c r="F209" s="34">
        <v>12</v>
      </c>
      <c r="G209" s="34">
        <v>1</v>
      </c>
      <c r="H209" s="33" t="s">
        <v>840</v>
      </c>
      <c r="I209" s="34" t="s">
        <v>832</v>
      </c>
      <c r="J209" s="35">
        <v>3134860</v>
      </c>
      <c r="K209" s="35">
        <v>3134860</v>
      </c>
      <c r="L209" s="36" t="s">
        <v>62</v>
      </c>
      <c r="M209" s="36">
        <v>0</v>
      </c>
      <c r="N209" s="33" t="s">
        <v>833</v>
      </c>
      <c r="O209" s="33" t="s">
        <v>1287</v>
      </c>
      <c r="P209" s="33" t="s">
        <v>999</v>
      </c>
      <c r="Q209" s="33">
        <v>220</v>
      </c>
      <c r="R209" s="37" t="s">
        <v>1000</v>
      </c>
    </row>
    <row r="210" spans="2:18" x14ac:dyDescent="0.2">
      <c r="B210" s="32"/>
      <c r="C210" s="33" t="s">
        <v>1003</v>
      </c>
      <c r="D210" s="34">
        <v>1</v>
      </c>
      <c r="E210" s="34">
        <v>1</v>
      </c>
      <c r="F210" s="34">
        <v>12</v>
      </c>
      <c r="G210" s="34">
        <v>1</v>
      </c>
      <c r="H210" s="33" t="s">
        <v>840</v>
      </c>
      <c r="I210" s="34" t="s">
        <v>832</v>
      </c>
      <c r="J210" s="35">
        <v>43670793</v>
      </c>
      <c r="K210" s="35">
        <v>43670793</v>
      </c>
      <c r="L210" s="36" t="s">
        <v>62</v>
      </c>
      <c r="M210" s="36">
        <v>0</v>
      </c>
      <c r="N210" s="33" t="s">
        <v>833</v>
      </c>
      <c r="O210" s="33" t="s">
        <v>1287</v>
      </c>
      <c r="P210" s="33" t="s">
        <v>999</v>
      </c>
      <c r="Q210" s="33">
        <v>220</v>
      </c>
      <c r="R210" s="37" t="s">
        <v>1000</v>
      </c>
    </row>
    <row r="211" spans="2:18" x14ac:dyDescent="0.2">
      <c r="B211" s="32"/>
      <c r="C211" s="33" t="s">
        <v>1004</v>
      </c>
      <c r="D211" s="34">
        <v>1</v>
      </c>
      <c r="E211" s="34">
        <v>1</v>
      </c>
      <c r="F211" s="34">
        <v>12</v>
      </c>
      <c r="G211" s="34">
        <v>1</v>
      </c>
      <c r="H211" s="33" t="s">
        <v>840</v>
      </c>
      <c r="I211" s="34" t="s">
        <v>845</v>
      </c>
      <c r="J211" s="35">
        <v>11200000</v>
      </c>
      <c r="K211" s="35">
        <v>11200000</v>
      </c>
      <c r="L211" s="36" t="s">
        <v>62</v>
      </c>
      <c r="M211" s="36">
        <v>0</v>
      </c>
      <c r="N211" s="33" t="s">
        <v>833</v>
      </c>
      <c r="O211" s="33" t="s">
        <v>1287</v>
      </c>
      <c r="P211" s="33" t="s">
        <v>972</v>
      </c>
      <c r="Q211" s="33">
        <v>176</v>
      </c>
      <c r="R211" s="37" t="s">
        <v>973</v>
      </c>
    </row>
    <row r="212" spans="2:18" x14ac:dyDescent="0.2">
      <c r="B212" s="32"/>
      <c r="C212" s="33" t="s">
        <v>1415</v>
      </c>
      <c r="D212" s="34">
        <v>1</v>
      </c>
      <c r="E212" s="34">
        <v>1</v>
      </c>
      <c r="F212" s="34">
        <v>11</v>
      </c>
      <c r="G212" s="34">
        <v>1</v>
      </c>
      <c r="H212" s="33" t="s">
        <v>840</v>
      </c>
      <c r="I212" s="34" t="s">
        <v>832</v>
      </c>
      <c r="J212" s="35">
        <v>283856</v>
      </c>
      <c r="K212" s="35">
        <v>283856</v>
      </c>
      <c r="L212" s="36" t="s">
        <v>62</v>
      </c>
      <c r="M212" s="36">
        <v>0</v>
      </c>
      <c r="N212" s="33" t="s">
        <v>833</v>
      </c>
      <c r="O212" s="33" t="s">
        <v>1287</v>
      </c>
      <c r="P212" s="33" t="s">
        <v>972</v>
      </c>
      <c r="Q212" s="33">
        <v>176</v>
      </c>
      <c r="R212" s="37" t="s">
        <v>973</v>
      </c>
    </row>
    <row r="213" spans="2:18" x14ac:dyDescent="0.2">
      <c r="B213" s="32"/>
      <c r="C213" s="33" t="s">
        <v>1416</v>
      </c>
      <c r="D213" s="34">
        <v>1</v>
      </c>
      <c r="E213" s="34">
        <v>1</v>
      </c>
      <c r="F213" s="34">
        <v>12</v>
      </c>
      <c r="G213" s="34">
        <v>1</v>
      </c>
      <c r="H213" s="33" t="s">
        <v>840</v>
      </c>
      <c r="I213" s="34" t="s">
        <v>832</v>
      </c>
      <c r="J213" s="35">
        <v>1910834</v>
      </c>
      <c r="K213" s="35">
        <v>1910834</v>
      </c>
      <c r="L213" s="36" t="s">
        <v>62</v>
      </c>
      <c r="M213" s="36">
        <v>0</v>
      </c>
      <c r="N213" s="33" t="s">
        <v>833</v>
      </c>
      <c r="O213" s="33" t="s">
        <v>1287</v>
      </c>
      <c r="P213" s="33" t="s">
        <v>972</v>
      </c>
      <c r="Q213" s="33">
        <v>176</v>
      </c>
      <c r="R213" s="37" t="s">
        <v>973</v>
      </c>
    </row>
    <row r="214" spans="2:18" x14ac:dyDescent="0.2">
      <c r="B214" s="32"/>
      <c r="C214" s="33" t="s">
        <v>1417</v>
      </c>
      <c r="D214" s="34">
        <v>8</v>
      </c>
      <c r="E214" s="34">
        <v>8</v>
      </c>
      <c r="F214" s="34">
        <v>5</v>
      </c>
      <c r="G214" s="34">
        <v>1</v>
      </c>
      <c r="H214" s="33" t="s">
        <v>840</v>
      </c>
      <c r="I214" s="34" t="s">
        <v>832</v>
      </c>
      <c r="J214" s="35">
        <v>2998850</v>
      </c>
      <c r="K214" s="35">
        <v>2998850</v>
      </c>
      <c r="L214" s="36" t="s">
        <v>62</v>
      </c>
      <c r="M214" s="36">
        <v>0</v>
      </c>
      <c r="N214" s="33" t="s">
        <v>833</v>
      </c>
      <c r="O214" s="33" t="s">
        <v>1287</v>
      </c>
      <c r="P214" s="33" t="s">
        <v>972</v>
      </c>
      <c r="Q214" s="33">
        <v>176</v>
      </c>
      <c r="R214" s="37" t="s">
        <v>973</v>
      </c>
    </row>
    <row r="215" spans="2:18" x14ac:dyDescent="0.2">
      <c r="B215" s="32"/>
      <c r="C215" s="33" t="s">
        <v>1418</v>
      </c>
      <c r="D215" s="34">
        <v>1</v>
      </c>
      <c r="E215" s="34">
        <v>1</v>
      </c>
      <c r="F215" s="34">
        <v>11</v>
      </c>
      <c r="G215" s="34">
        <v>1</v>
      </c>
      <c r="H215" s="33" t="s">
        <v>840</v>
      </c>
      <c r="I215" s="34" t="s">
        <v>832</v>
      </c>
      <c r="J215" s="35">
        <v>283624</v>
      </c>
      <c r="K215" s="35">
        <v>283624</v>
      </c>
      <c r="L215" s="36" t="s">
        <v>62</v>
      </c>
      <c r="M215" s="36">
        <v>0</v>
      </c>
      <c r="N215" s="33" t="s">
        <v>833</v>
      </c>
      <c r="O215" s="33" t="s">
        <v>1287</v>
      </c>
      <c r="P215" s="33" t="s">
        <v>972</v>
      </c>
      <c r="Q215" s="33">
        <v>176</v>
      </c>
      <c r="R215" s="37" t="s">
        <v>973</v>
      </c>
    </row>
    <row r="216" spans="2:18" x14ac:dyDescent="0.2">
      <c r="B216" s="32"/>
      <c r="C216" s="33" t="s">
        <v>1419</v>
      </c>
      <c r="D216" s="34">
        <v>1</v>
      </c>
      <c r="E216" s="34">
        <v>1</v>
      </c>
      <c r="F216" s="34">
        <v>11</v>
      </c>
      <c r="G216" s="34">
        <v>1</v>
      </c>
      <c r="H216" s="33" t="s">
        <v>840</v>
      </c>
      <c r="I216" s="34" t="s">
        <v>832</v>
      </c>
      <c r="J216" s="35">
        <v>567248</v>
      </c>
      <c r="K216" s="35">
        <v>567248</v>
      </c>
      <c r="L216" s="36" t="s">
        <v>62</v>
      </c>
      <c r="M216" s="36">
        <v>0</v>
      </c>
      <c r="N216" s="33" t="s">
        <v>833</v>
      </c>
      <c r="O216" s="33" t="s">
        <v>1287</v>
      </c>
      <c r="P216" s="33" t="s">
        <v>972</v>
      </c>
      <c r="Q216" s="33">
        <v>176</v>
      </c>
      <c r="R216" s="37" t="s">
        <v>973</v>
      </c>
    </row>
    <row r="217" spans="2:18" x14ac:dyDescent="0.2">
      <c r="B217" s="32"/>
      <c r="C217" s="33" t="s">
        <v>1420</v>
      </c>
      <c r="D217" s="34">
        <v>1</v>
      </c>
      <c r="E217" s="34">
        <v>1</v>
      </c>
      <c r="F217" s="34">
        <v>11</v>
      </c>
      <c r="G217" s="34">
        <v>1</v>
      </c>
      <c r="H217" s="33" t="s">
        <v>840</v>
      </c>
      <c r="I217" s="34" t="s">
        <v>832</v>
      </c>
      <c r="J217" s="35">
        <v>328870</v>
      </c>
      <c r="K217" s="35">
        <v>328870</v>
      </c>
      <c r="L217" s="36" t="s">
        <v>62</v>
      </c>
      <c r="M217" s="36">
        <v>0</v>
      </c>
      <c r="N217" s="33" t="s">
        <v>833</v>
      </c>
      <c r="O217" s="33" t="s">
        <v>1287</v>
      </c>
      <c r="P217" s="33" t="s">
        <v>972</v>
      </c>
      <c r="Q217" s="33">
        <v>176</v>
      </c>
      <c r="R217" s="37" t="s">
        <v>973</v>
      </c>
    </row>
    <row r="218" spans="2:18" x14ac:dyDescent="0.2">
      <c r="B218" s="32"/>
      <c r="C218" s="33" t="s">
        <v>1421</v>
      </c>
      <c r="D218" s="34">
        <v>1</v>
      </c>
      <c r="E218" s="34">
        <v>1</v>
      </c>
      <c r="F218" s="34">
        <v>11</v>
      </c>
      <c r="G218" s="34">
        <v>1</v>
      </c>
      <c r="H218" s="33" t="s">
        <v>840</v>
      </c>
      <c r="I218" s="34" t="s">
        <v>832</v>
      </c>
      <c r="J218" s="35">
        <v>2629288</v>
      </c>
      <c r="K218" s="35">
        <v>2629288</v>
      </c>
      <c r="L218" s="36" t="s">
        <v>62</v>
      </c>
      <c r="M218" s="36">
        <v>0</v>
      </c>
      <c r="N218" s="33" t="s">
        <v>833</v>
      </c>
      <c r="O218" s="33" t="s">
        <v>1287</v>
      </c>
      <c r="P218" s="33" t="s">
        <v>972</v>
      </c>
      <c r="Q218" s="33">
        <v>176</v>
      </c>
      <c r="R218" s="37" t="s">
        <v>973</v>
      </c>
    </row>
    <row r="219" spans="2:18" x14ac:dyDescent="0.2">
      <c r="B219" s="32"/>
      <c r="C219" s="33" t="s">
        <v>1422</v>
      </c>
      <c r="D219" s="34">
        <v>1</v>
      </c>
      <c r="E219" s="34">
        <v>1</v>
      </c>
      <c r="F219" s="34">
        <v>11</v>
      </c>
      <c r="G219" s="34">
        <v>1</v>
      </c>
      <c r="H219" s="33" t="s">
        <v>840</v>
      </c>
      <c r="I219" s="34" t="s">
        <v>832</v>
      </c>
      <c r="J219" s="35">
        <v>883100</v>
      </c>
      <c r="K219" s="35">
        <v>883100</v>
      </c>
      <c r="L219" s="36" t="s">
        <v>62</v>
      </c>
      <c r="M219" s="36">
        <v>0</v>
      </c>
      <c r="N219" s="33" t="s">
        <v>833</v>
      </c>
      <c r="O219" s="33" t="s">
        <v>1287</v>
      </c>
      <c r="P219" s="33" t="s">
        <v>972</v>
      </c>
      <c r="Q219" s="33">
        <v>176</v>
      </c>
      <c r="R219" s="37" t="s">
        <v>973</v>
      </c>
    </row>
    <row r="220" spans="2:18" x14ac:dyDescent="0.2">
      <c r="B220" s="32"/>
      <c r="C220" s="33" t="s">
        <v>1423</v>
      </c>
      <c r="D220" s="34">
        <v>1</v>
      </c>
      <c r="E220" s="34">
        <v>1</v>
      </c>
      <c r="F220" s="34">
        <v>11</v>
      </c>
      <c r="G220" s="34">
        <v>1</v>
      </c>
      <c r="H220" s="33" t="s">
        <v>840</v>
      </c>
      <c r="I220" s="34" t="s">
        <v>832</v>
      </c>
      <c r="J220" s="35">
        <v>605128</v>
      </c>
      <c r="K220" s="35">
        <v>605128</v>
      </c>
      <c r="L220" s="36" t="s">
        <v>62</v>
      </c>
      <c r="M220" s="36">
        <v>0</v>
      </c>
      <c r="N220" s="33" t="s">
        <v>833</v>
      </c>
      <c r="O220" s="33" t="s">
        <v>1287</v>
      </c>
      <c r="P220" s="33" t="s">
        <v>972</v>
      </c>
      <c r="Q220" s="33">
        <v>176</v>
      </c>
      <c r="R220" s="37" t="s">
        <v>973</v>
      </c>
    </row>
    <row r="221" spans="2:18" x14ac:dyDescent="0.2">
      <c r="B221" s="32"/>
      <c r="C221" s="33" t="s">
        <v>1424</v>
      </c>
      <c r="D221" s="34">
        <v>1</v>
      </c>
      <c r="E221" s="34">
        <v>1</v>
      </c>
      <c r="F221" s="34">
        <v>11</v>
      </c>
      <c r="G221" s="34">
        <v>1</v>
      </c>
      <c r="H221" s="33" t="s">
        <v>840</v>
      </c>
      <c r="I221" s="34" t="s">
        <v>832</v>
      </c>
      <c r="J221" s="35">
        <v>2509202</v>
      </c>
      <c r="K221" s="35">
        <v>2509202</v>
      </c>
      <c r="L221" s="36" t="s">
        <v>62</v>
      </c>
      <c r="M221" s="36">
        <v>0</v>
      </c>
      <c r="N221" s="33" t="s">
        <v>833</v>
      </c>
      <c r="O221" s="33" t="s">
        <v>1287</v>
      </c>
      <c r="P221" s="33" t="s">
        <v>972</v>
      </c>
      <c r="Q221" s="33">
        <v>176</v>
      </c>
      <c r="R221" s="37" t="s">
        <v>973</v>
      </c>
    </row>
    <row r="222" spans="2:18" x14ac:dyDescent="0.2">
      <c r="B222" s="32">
        <v>93141506</v>
      </c>
      <c r="C222" s="33" t="s">
        <v>940</v>
      </c>
      <c r="D222" s="34">
        <v>6</v>
      </c>
      <c r="E222" s="34">
        <v>2</v>
      </c>
      <c r="F222" s="34">
        <v>5</v>
      </c>
      <c r="G222" s="34">
        <v>1</v>
      </c>
      <c r="H222" s="33" t="s">
        <v>831</v>
      </c>
      <c r="I222" s="34" t="s">
        <v>832</v>
      </c>
      <c r="J222" s="35">
        <v>15805100</v>
      </c>
      <c r="K222" s="35">
        <v>15805100</v>
      </c>
      <c r="L222" s="36" t="s">
        <v>62</v>
      </c>
      <c r="M222" s="36">
        <v>0</v>
      </c>
      <c r="N222" s="33" t="s">
        <v>833</v>
      </c>
      <c r="O222" s="33" t="s">
        <v>1287</v>
      </c>
      <c r="P222" s="33" t="s">
        <v>941</v>
      </c>
      <c r="Q222" s="33">
        <v>170</v>
      </c>
      <c r="R222" s="37" t="s">
        <v>942</v>
      </c>
    </row>
    <row r="223" spans="2:18" x14ac:dyDescent="0.2">
      <c r="B223" s="32">
        <v>93141506</v>
      </c>
      <c r="C223" s="33" t="s">
        <v>940</v>
      </c>
      <c r="D223" s="34">
        <v>11</v>
      </c>
      <c r="E223" s="34">
        <v>11</v>
      </c>
      <c r="F223" s="34">
        <v>1</v>
      </c>
      <c r="G223" s="34">
        <v>1</v>
      </c>
      <c r="H223" s="33" t="s">
        <v>831</v>
      </c>
      <c r="I223" s="34" t="s">
        <v>845</v>
      </c>
      <c r="J223" s="35">
        <v>7902000</v>
      </c>
      <c r="K223" s="35">
        <v>7902000</v>
      </c>
      <c r="L223" s="36" t="s">
        <v>62</v>
      </c>
      <c r="M223" s="36">
        <v>0</v>
      </c>
      <c r="N223" s="33" t="s">
        <v>833</v>
      </c>
      <c r="O223" s="33" t="s">
        <v>1287</v>
      </c>
      <c r="P223" s="33" t="s">
        <v>941</v>
      </c>
      <c r="Q223" s="33">
        <v>170</v>
      </c>
      <c r="R223" s="37" t="s">
        <v>942</v>
      </c>
    </row>
    <row r="224" spans="2:18" x14ac:dyDescent="0.2">
      <c r="B224" s="32">
        <v>86101705</v>
      </c>
      <c r="C224" s="33" t="s">
        <v>943</v>
      </c>
      <c r="D224" s="34">
        <v>5</v>
      </c>
      <c r="E224" s="34">
        <v>5</v>
      </c>
      <c r="F224" s="34">
        <v>4</v>
      </c>
      <c r="G224" s="34">
        <v>1</v>
      </c>
      <c r="H224" s="33" t="s">
        <v>840</v>
      </c>
      <c r="I224" s="34" t="s">
        <v>845</v>
      </c>
      <c r="J224" s="35">
        <v>8784275</v>
      </c>
      <c r="K224" s="35">
        <v>8784275</v>
      </c>
      <c r="L224" s="36" t="s">
        <v>62</v>
      </c>
      <c r="M224" s="36">
        <v>0</v>
      </c>
      <c r="N224" s="33" t="s">
        <v>833</v>
      </c>
      <c r="O224" s="33" t="s">
        <v>1287</v>
      </c>
      <c r="P224" s="33" t="s">
        <v>941</v>
      </c>
      <c r="Q224" s="33">
        <v>170</v>
      </c>
      <c r="R224" s="37" t="s">
        <v>942</v>
      </c>
    </row>
    <row r="225" spans="2:18" x14ac:dyDescent="0.2">
      <c r="B225" s="32">
        <v>46191601</v>
      </c>
      <c r="C225" s="33" t="s">
        <v>944</v>
      </c>
      <c r="D225" s="34">
        <v>6</v>
      </c>
      <c r="E225" s="34">
        <v>11</v>
      </c>
      <c r="F225" s="34">
        <v>5</v>
      </c>
      <c r="G225" s="34">
        <v>1</v>
      </c>
      <c r="H225" s="33" t="s">
        <v>857</v>
      </c>
      <c r="I225" s="34" t="s">
        <v>845</v>
      </c>
      <c r="J225" s="35">
        <v>1325000</v>
      </c>
      <c r="K225" s="35">
        <v>1325000</v>
      </c>
      <c r="L225" s="36" t="s">
        <v>62</v>
      </c>
      <c r="M225" s="36">
        <v>0</v>
      </c>
      <c r="N225" s="33" t="s">
        <v>833</v>
      </c>
      <c r="O225" s="33" t="s">
        <v>1287</v>
      </c>
      <c r="P225" s="33" t="s">
        <v>945</v>
      </c>
      <c r="Q225" s="33">
        <v>220</v>
      </c>
      <c r="R225" s="37" t="s">
        <v>946</v>
      </c>
    </row>
    <row r="226" spans="2:18" x14ac:dyDescent="0.2">
      <c r="B226" s="32" t="s">
        <v>1407</v>
      </c>
      <c r="C226" s="33" t="s">
        <v>947</v>
      </c>
      <c r="D226" s="34">
        <v>10</v>
      </c>
      <c r="E226" s="34">
        <v>10</v>
      </c>
      <c r="F226" s="34">
        <v>1</v>
      </c>
      <c r="G226" s="34">
        <v>1</v>
      </c>
      <c r="H226" s="33" t="s">
        <v>857</v>
      </c>
      <c r="I226" s="34" t="s">
        <v>832</v>
      </c>
      <c r="J226" s="35">
        <v>10083175</v>
      </c>
      <c r="K226" s="35">
        <v>10083175</v>
      </c>
      <c r="L226" s="36" t="s">
        <v>62</v>
      </c>
      <c r="M226" s="36">
        <v>0</v>
      </c>
      <c r="N226" s="33" t="s">
        <v>833</v>
      </c>
      <c r="O226" s="33" t="s">
        <v>1287</v>
      </c>
      <c r="P226" s="33" t="s">
        <v>948</v>
      </c>
      <c r="Q226" s="33">
        <v>220</v>
      </c>
      <c r="R226" s="37" t="s">
        <v>911</v>
      </c>
    </row>
    <row r="227" spans="2:18" x14ac:dyDescent="0.2">
      <c r="B227" s="32" t="s">
        <v>1408</v>
      </c>
      <c r="C227" s="33" t="s">
        <v>949</v>
      </c>
      <c r="D227" s="34">
        <v>10</v>
      </c>
      <c r="E227" s="34">
        <v>10</v>
      </c>
      <c r="F227" s="34">
        <v>1</v>
      </c>
      <c r="G227" s="34">
        <v>1</v>
      </c>
      <c r="H227" s="33" t="s">
        <v>857</v>
      </c>
      <c r="I227" s="34" t="s">
        <v>832</v>
      </c>
      <c r="J227" s="35">
        <v>1039698</v>
      </c>
      <c r="K227" s="35">
        <v>1039698</v>
      </c>
      <c r="L227" s="36" t="s">
        <v>62</v>
      </c>
      <c r="M227" s="36">
        <v>0</v>
      </c>
      <c r="N227" s="33" t="s">
        <v>833</v>
      </c>
      <c r="O227" s="33" t="s">
        <v>1287</v>
      </c>
      <c r="P227" s="33" t="s">
        <v>948</v>
      </c>
      <c r="Q227" s="33">
        <v>220</v>
      </c>
      <c r="R227" s="37" t="s">
        <v>911</v>
      </c>
    </row>
    <row r="228" spans="2:18" x14ac:dyDescent="0.2">
      <c r="B228" s="32">
        <v>78102200</v>
      </c>
      <c r="C228" s="33" t="s">
        <v>952</v>
      </c>
      <c r="D228" s="34">
        <v>5</v>
      </c>
      <c r="E228" s="34">
        <v>5</v>
      </c>
      <c r="F228" s="34">
        <v>5</v>
      </c>
      <c r="G228" s="34">
        <v>1</v>
      </c>
      <c r="H228" s="33" t="s">
        <v>840</v>
      </c>
      <c r="I228" s="34" t="s">
        <v>832</v>
      </c>
      <c r="J228" s="35">
        <v>489879</v>
      </c>
      <c r="K228" s="35">
        <v>489879</v>
      </c>
      <c r="L228" s="36" t="s">
        <v>62</v>
      </c>
      <c r="M228" s="36">
        <v>0</v>
      </c>
      <c r="N228" s="33" t="s">
        <v>833</v>
      </c>
      <c r="O228" s="33" t="s">
        <v>1287</v>
      </c>
      <c r="P228" s="33" t="s">
        <v>938</v>
      </c>
      <c r="Q228" s="33">
        <v>160</v>
      </c>
      <c r="R228" s="37" t="s">
        <v>939</v>
      </c>
    </row>
    <row r="229" spans="2:18" x14ac:dyDescent="0.2">
      <c r="B229" s="32">
        <v>80111617</v>
      </c>
      <c r="C229" s="33" t="s">
        <v>953</v>
      </c>
      <c r="D229" s="34">
        <v>9</v>
      </c>
      <c r="E229" s="34">
        <v>9</v>
      </c>
      <c r="F229" s="34">
        <v>3</v>
      </c>
      <c r="G229" s="34">
        <v>1</v>
      </c>
      <c r="H229" s="33" t="s">
        <v>840</v>
      </c>
      <c r="I229" s="34" t="s">
        <v>845</v>
      </c>
      <c r="J229" s="35">
        <v>9000000</v>
      </c>
      <c r="K229" s="35">
        <v>9000000</v>
      </c>
      <c r="L229" s="36" t="s">
        <v>62</v>
      </c>
      <c r="M229" s="36">
        <v>0</v>
      </c>
      <c r="N229" s="33" t="s">
        <v>833</v>
      </c>
      <c r="O229" s="33" t="s">
        <v>1287</v>
      </c>
      <c r="P229" s="33" t="s">
        <v>1442</v>
      </c>
      <c r="Q229" s="33">
        <v>112</v>
      </c>
      <c r="R229" s="37" t="s">
        <v>1332</v>
      </c>
    </row>
    <row r="230" spans="2:18" x14ac:dyDescent="0.2">
      <c r="B230" s="32">
        <v>80111601</v>
      </c>
      <c r="C230" s="33" t="s">
        <v>954</v>
      </c>
      <c r="D230" s="34">
        <v>1</v>
      </c>
      <c r="E230" s="34">
        <v>1</v>
      </c>
      <c r="F230" s="34">
        <v>11</v>
      </c>
      <c r="G230" s="34">
        <v>1</v>
      </c>
      <c r="H230" s="33" t="s">
        <v>840</v>
      </c>
      <c r="I230" s="34" t="s">
        <v>832</v>
      </c>
      <c r="J230" s="35">
        <v>27847904</v>
      </c>
      <c r="K230" s="35">
        <v>27847904</v>
      </c>
      <c r="L230" s="36" t="s">
        <v>62</v>
      </c>
      <c r="M230" s="36">
        <v>0</v>
      </c>
      <c r="N230" s="33" t="s">
        <v>833</v>
      </c>
      <c r="O230" s="33" t="s">
        <v>1287</v>
      </c>
      <c r="P230" s="33" t="s">
        <v>938</v>
      </c>
      <c r="Q230" s="33">
        <v>160</v>
      </c>
      <c r="R230" s="37" t="s">
        <v>939</v>
      </c>
    </row>
    <row r="231" spans="2:18" x14ac:dyDescent="0.2">
      <c r="B231" s="32">
        <v>80111617</v>
      </c>
      <c r="C231" s="33" t="s">
        <v>955</v>
      </c>
      <c r="D231" s="34">
        <v>1</v>
      </c>
      <c r="E231" s="34">
        <v>1</v>
      </c>
      <c r="F231" s="34">
        <v>11</v>
      </c>
      <c r="G231" s="34">
        <v>1</v>
      </c>
      <c r="H231" s="33" t="s">
        <v>840</v>
      </c>
      <c r="I231" s="34" t="s">
        <v>845</v>
      </c>
      <c r="J231" s="35">
        <v>61861800</v>
      </c>
      <c r="K231" s="35">
        <v>61861800</v>
      </c>
      <c r="L231" s="36" t="s">
        <v>62</v>
      </c>
      <c r="M231" s="36">
        <v>0</v>
      </c>
      <c r="N231" s="33" t="s">
        <v>833</v>
      </c>
      <c r="O231" s="33" t="s">
        <v>1287</v>
      </c>
      <c r="P231" s="33" t="s">
        <v>910</v>
      </c>
      <c r="Q231" s="33">
        <v>144</v>
      </c>
      <c r="R231" s="37" t="s">
        <v>911</v>
      </c>
    </row>
    <row r="232" spans="2:18" x14ac:dyDescent="0.2">
      <c r="B232" s="32">
        <v>84131501</v>
      </c>
      <c r="C232" s="33" t="s">
        <v>956</v>
      </c>
      <c r="D232" s="34">
        <v>3</v>
      </c>
      <c r="E232" s="34">
        <v>3</v>
      </c>
      <c r="F232" s="34">
        <v>3</v>
      </c>
      <c r="G232" s="34">
        <v>1</v>
      </c>
      <c r="H232" s="33" t="s">
        <v>831</v>
      </c>
      <c r="I232" s="34" t="s">
        <v>832</v>
      </c>
      <c r="J232" s="35">
        <v>63872329</v>
      </c>
      <c r="K232" s="35">
        <v>63872329</v>
      </c>
      <c r="L232" s="36" t="s">
        <v>62</v>
      </c>
      <c r="M232" s="36">
        <v>0</v>
      </c>
      <c r="N232" s="33" t="s">
        <v>833</v>
      </c>
      <c r="O232" s="33" t="s">
        <v>1287</v>
      </c>
      <c r="P232" s="33" t="s">
        <v>837</v>
      </c>
      <c r="Q232" s="33">
        <v>117</v>
      </c>
      <c r="R232" s="37" t="s">
        <v>838</v>
      </c>
    </row>
    <row r="233" spans="2:18" x14ac:dyDescent="0.2">
      <c r="B233" s="32">
        <v>84131501</v>
      </c>
      <c r="C233" s="33" t="s">
        <v>956</v>
      </c>
      <c r="D233" s="34">
        <v>10</v>
      </c>
      <c r="E233" s="34">
        <v>10</v>
      </c>
      <c r="F233" s="34">
        <v>3</v>
      </c>
      <c r="G233" s="34">
        <v>1</v>
      </c>
      <c r="H233" s="33" t="s">
        <v>831</v>
      </c>
      <c r="I233" s="34" t="s">
        <v>832</v>
      </c>
      <c r="J233" s="35">
        <v>54738265</v>
      </c>
      <c r="K233" s="35">
        <v>54738265</v>
      </c>
      <c r="L233" s="36" t="s">
        <v>62</v>
      </c>
      <c r="M233" s="36">
        <v>0</v>
      </c>
      <c r="N233" s="33" t="s">
        <v>833</v>
      </c>
      <c r="O233" s="33" t="s">
        <v>1287</v>
      </c>
      <c r="P233" s="33" t="s">
        <v>837</v>
      </c>
      <c r="Q233" s="33">
        <v>117</v>
      </c>
      <c r="R233" s="37" t="s">
        <v>838</v>
      </c>
    </row>
    <row r="234" spans="2:18" x14ac:dyDescent="0.2">
      <c r="B234" s="32">
        <v>70171602</v>
      </c>
      <c r="C234" s="33" t="s">
        <v>1425</v>
      </c>
      <c r="D234" s="34">
        <v>11</v>
      </c>
      <c r="E234" s="34">
        <v>11</v>
      </c>
      <c r="F234" s="34">
        <v>1</v>
      </c>
      <c r="G234" s="34">
        <v>1</v>
      </c>
      <c r="H234" s="33" t="s">
        <v>957</v>
      </c>
      <c r="I234" s="34" t="s">
        <v>845</v>
      </c>
      <c r="J234" s="35">
        <v>2500000</v>
      </c>
      <c r="K234" s="35">
        <v>2500000</v>
      </c>
      <c r="L234" s="36" t="s">
        <v>62</v>
      </c>
      <c r="M234" s="36">
        <v>0</v>
      </c>
      <c r="N234" s="33" t="s">
        <v>833</v>
      </c>
      <c r="O234" s="33" t="s">
        <v>1287</v>
      </c>
      <c r="P234" s="33" t="s">
        <v>1358</v>
      </c>
      <c r="Q234" s="33">
        <v>111</v>
      </c>
      <c r="R234" s="37" t="s">
        <v>958</v>
      </c>
    </row>
    <row r="235" spans="2:18" x14ac:dyDescent="0.2">
      <c r="B235" s="32">
        <v>70171602</v>
      </c>
      <c r="C235" s="33" t="s">
        <v>1425</v>
      </c>
      <c r="D235" s="34">
        <v>11</v>
      </c>
      <c r="E235" s="34">
        <v>11</v>
      </c>
      <c r="F235" s="34">
        <v>1</v>
      </c>
      <c r="G235" s="34">
        <v>1</v>
      </c>
      <c r="H235" s="33" t="s">
        <v>957</v>
      </c>
      <c r="I235" s="248" t="s">
        <v>832</v>
      </c>
      <c r="J235" s="35">
        <v>5383506</v>
      </c>
      <c r="K235" s="35">
        <v>5383506</v>
      </c>
      <c r="L235" s="36" t="s">
        <v>62</v>
      </c>
      <c r="M235" s="36">
        <v>0</v>
      </c>
      <c r="N235" s="33" t="s">
        <v>833</v>
      </c>
      <c r="O235" s="33" t="s">
        <v>1287</v>
      </c>
      <c r="P235" s="33" t="s">
        <v>1358</v>
      </c>
      <c r="Q235" s="33">
        <v>111</v>
      </c>
      <c r="R235" s="37" t="s">
        <v>958</v>
      </c>
    </row>
    <row r="236" spans="2:18" x14ac:dyDescent="0.2">
      <c r="B236" s="32">
        <v>76122304</v>
      </c>
      <c r="C236" s="33" t="s">
        <v>959</v>
      </c>
      <c r="D236" s="34">
        <v>2</v>
      </c>
      <c r="E236" s="34">
        <v>2</v>
      </c>
      <c r="F236" s="34">
        <v>10</v>
      </c>
      <c r="G236" s="34">
        <v>1</v>
      </c>
      <c r="H236" s="33" t="s">
        <v>857</v>
      </c>
      <c r="I236" s="34" t="s">
        <v>832</v>
      </c>
      <c r="J236" s="35">
        <v>2000000</v>
      </c>
      <c r="K236" s="35">
        <v>2000000</v>
      </c>
      <c r="L236" s="36" t="s">
        <v>62</v>
      </c>
      <c r="M236" s="36">
        <v>0</v>
      </c>
      <c r="N236" s="33" t="s">
        <v>833</v>
      </c>
      <c r="O236" s="33" t="s">
        <v>1287</v>
      </c>
      <c r="P236" s="33" t="s">
        <v>1358</v>
      </c>
      <c r="Q236" s="33">
        <v>111</v>
      </c>
      <c r="R236" s="37" t="s">
        <v>958</v>
      </c>
    </row>
    <row r="237" spans="2:18" x14ac:dyDescent="0.2">
      <c r="B237" s="32">
        <v>80111707</v>
      </c>
      <c r="C237" s="33" t="s">
        <v>960</v>
      </c>
      <c r="D237" s="34">
        <v>2</v>
      </c>
      <c r="E237" s="34">
        <v>2</v>
      </c>
      <c r="F237" s="34">
        <v>2</v>
      </c>
      <c r="G237" s="34">
        <v>1</v>
      </c>
      <c r="H237" s="33" t="s">
        <v>857</v>
      </c>
      <c r="I237" s="34" t="s">
        <v>832</v>
      </c>
      <c r="J237" s="35">
        <v>25001579</v>
      </c>
      <c r="K237" s="35">
        <v>25001579</v>
      </c>
      <c r="L237" s="36" t="s">
        <v>62</v>
      </c>
      <c r="M237" s="36">
        <v>0</v>
      </c>
      <c r="N237" s="33" t="s">
        <v>833</v>
      </c>
      <c r="O237" s="33" t="s">
        <v>1287</v>
      </c>
      <c r="P237" s="33" t="s">
        <v>941</v>
      </c>
      <c r="Q237" s="33">
        <v>170</v>
      </c>
      <c r="R237" s="37" t="s">
        <v>942</v>
      </c>
    </row>
    <row r="238" spans="2:18" x14ac:dyDescent="0.2">
      <c r="B238" s="32">
        <v>80111707</v>
      </c>
      <c r="C238" s="33" t="s">
        <v>960</v>
      </c>
      <c r="D238" s="34">
        <v>2</v>
      </c>
      <c r="E238" s="34">
        <v>2</v>
      </c>
      <c r="F238" s="34">
        <v>2</v>
      </c>
      <c r="G238" s="34">
        <v>1</v>
      </c>
      <c r="H238" s="33" t="s">
        <v>857</v>
      </c>
      <c r="I238" s="34" t="s">
        <v>845</v>
      </c>
      <c r="J238" s="35">
        <f>769124</f>
        <v>769124</v>
      </c>
      <c r="K238" s="35">
        <v>769124</v>
      </c>
      <c r="L238" s="36" t="s">
        <v>62</v>
      </c>
      <c r="M238" s="36">
        <v>0</v>
      </c>
      <c r="N238" s="33" t="s">
        <v>833</v>
      </c>
      <c r="O238" s="33" t="s">
        <v>1287</v>
      </c>
      <c r="P238" s="33" t="s">
        <v>941</v>
      </c>
      <c r="Q238" s="33">
        <v>170</v>
      </c>
      <c r="R238" s="37" t="s">
        <v>942</v>
      </c>
    </row>
    <row r="239" spans="2:18" x14ac:dyDescent="0.2">
      <c r="B239" s="32" t="s">
        <v>1359</v>
      </c>
      <c r="C239" s="33" t="s">
        <v>961</v>
      </c>
      <c r="D239" s="34">
        <v>4</v>
      </c>
      <c r="E239" s="34">
        <v>4</v>
      </c>
      <c r="F239" s="34">
        <v>1</v>
      </c>
      <c r="G239" s="34">
        <v>1</v>
      </c>
      <c r="H239" s="33" t="s">
        <v>857</v>
      </c>
      <c r="I239" s="34" t="s">
        <v>845</v>
      </c>
      <c r="J239" s="35">
        <v>15483724</v>
      </c>
      <c r="K239" s="35">
        <v>15483724</v>
      </c>
      <c r="L239" s="36" t="s">
        <v>62</v>
      </c>
      <c r="M239" s="36">
        <v>0</v>
      </c>
      <c r="N239" s="33" t="s">
        <v>833</v>
      </c>
      <c r="O239" s="33" t="s">
        <v>1287</v>
      </c>
      <c r="P239" s="33" t="s">
        <v>962</v>
      </c>
      <c r="Q239" s="33">
        <v>171</v>
      </c>
      <c r="R239" s="37" t="s">
        <v>963</v>
      </c>
    </row>
    <row r="240" spans="2:18" x14ac:dyDescent="0.2">
      <c r="B240" s="32" t="s">
        <v>1359</v>
      </c>
      <c r="C240" s="33" t="s">
        <v>961</v>
      </c>
      <c r="D240" s="34">
        <v>4</v>
      </c>
      <c r="E240" s="34">
        <v>4</v>
      </c>
      <c r="F240" s="34">
        <v>1</v>
      </c>
      <c r="G240" s="34">
        <v>1</v>
      </c>
      <c r="H240" s="33" t="s">
        <v>857</v>
      </c>
      <c r="I240" s="34" t="s">
        <v>832</v>
      </c>
      <c r="J240" s="35">
        <v>5539852</v>
      </c>
      <c r="K240" s="35">
        <v>5539852</v>
      </c>
      <c r="L240" s="36" t="s">
        <v>62</v>
      </c>
      <c r="M240" s="36">
        <v>0</v>
      </c>
      <c r="N240" s="33" t="s">
        <v>833</v>
      </c>
      <c r="O240" s="33" t="s">
        <v>1287</v>
      </c>
      <c r="P240" s="33" t="s">
        <v>962</v>
      </c>
      <c r="Q240" s="33">
        <v>171</v>
      </c>
      <c r="R240" s="37" t="s">
        <v>963</v>
      </c>
    </row>
    <row r="241" spans="2:18" x14ac:dyDescent="0.2">
      <c r="B241" s="32" t="s">
        <v>1359</v>
      </c>
      <c r="C241" s="33" t="s">
        <v>1360</v>
      </c>
      <c r="D241" s="34">
        <v>6</v>
      </c>
      <c r="E241" s="34">
        <v>6</v>
      </c>
      <c r="F241" s="34">
        <v>1</v>
      </c>
      <c r="G241" s="34">
        <v>1</v>
      </c>
      <c r="H241" s="33" t="s">
        <v>857</v>
      </c>
      <c r="I241" s="34" t="s">
        <v>845</v>
      </c>
      <c r="J241" s="35">
        <v>4611652</v>
      </c>
      <c r="K241" s="35">
        <v>4611652</v>
      </c>
      <c r="L241" s="36" t="s">
        <v>62</v>
      </c>
      <c r="M241" s="36">
        <v>0</v>
      </c>
      <c r="N241" s="33" t="s">
        <v>833</v>
      </c>
      <c r="O241" s="33" t="s">
        <v>1287</v>
      </c>
      <c r="P241" s="33" t="s">
        <v>962</v>
      </c>
      <c r="Q241" s="33">
        <v>171</v>
      </c>
      <c r="R241" s="37" t="s">
        <v>963</v>
      </c>
    </row>
    <row r="242" spans="2:18" x14ac:dyDescent="0.2">
      <c r="B242" s="32">
        <v>40101902</v>
      </c>
      <c r="C242" s="33" t="s">
        <v>964</v>
      </c>
      <c r="D242" s="34">
        <v>9</v>
      </c>
      <c r="E242" s="34">
        <v>9</v>
      </c>
      <c r="F242" s="34">
        <v>1</v>
      </c>
      <c r="G242" s="34">
        <v>1</v>
      </c>
      <c r="H242" s="33" t="s">
        <v>857</v>
      </c>
      <c r="I242" s="34" t="s">
        <v>845</v>
      </c>
      <c r="J242" s="35">
        <v>3440000</v>
      </c>
      <c r="K242" s="35">
        <v>3440000</v>
      </c>
      <c r="L242" s="36" t="s">
        <v>62</v>
      </c>
      <c r="M242" s="36">
        <v>0</v>
      </c>
      <c r="N242" s="33" t="s">
        <v>833</v>
      </c>
      <c r="O242" s="33" t="s">
        <v>1287</v>
      </c>
      <c r="P242" s="33" t="s">
        <v>910</v>
      </c>
      <c r="Q242" s="33">
        <v>144</v>
      </c>
      <c r="R242" s="37" t="s">
        <v>911</v>
      </c>
    </row>
    <row r="243" spans="2:18" x14ac:dyDescent="0.2">
      <c r="B243" s="32" t="s">
        <v>965</v>
      </c>
      <c r="C243" s="33" t="s">
        <v>966</v>
      </c>
      <c r="D243" s="34">
        <v>5</v>
      </c>
      <c r="E243" s="34">
        <v>5</v>
      </c>
      <c r="F243" s="34">
        <v>6</v>
      </c>
      <c r="G243" s="34">
        <v>1</v>
      </c>
      <c r="H243" s="33" t="s">
        <v>840</v>
      </c>
      <c r="I243" s="34" t="s">
        <v>832</v>
      </c>
      <c r="J243" s="35">
        <v>7473674</v>
      </c>
      <c r="K243" s="35">
        <v>7473674</v>
      </c>
      <c r="L243" s="36" t="s">
        <v>62</v>
      </c>
      <c r="M243" s="36">
        <v>0</v>
      </c>
      <c r="N243" s="33" t="s">
        <v>833</v>
      </c>
      <c r="O243" s="33" t="s">
        <v>1287</v>
      </c>
      <c r="P243" s="33" t="s">
        <v>930</v>
      </c>
      <c r="Q243" s="33">
        <v>167</v>
      </c>
      <c r="R243" s="37" t="s">
        <v>931</v>
      </c>
    </row>
    <row r="244" spans="2:18" x14ac:dyDescent="0.2">
      <c r="B244" s="32">
        <v>81112101</v>
      </c>
      <c r="C244" s="33" t="s">
        <v>1361</v>
      </c>
      <c r="D244" s="34">
        <v>1</v>
      </c>
      <c r="E244" s="34">
        <v>1</v>
      </c>
      <c r="F244" s="34">
        <v>1</v>
      </c>
      <c r="G244" s="34">
        <v>1</v>
      </c>
      <c r="H244" s="33" t="s">
        <v>840</v>
      </c>
      <c r="I244" s="34" t="s">
        <v>832</v>
      </c>
      <c r="J244" s="35">
        <v>8773275</v>
      </c>
      <c r="K244" s="35">
        <v>8773275</v>
      </c>
      <c r="L244" s="36" t="s">
        <v>62</v>
      </c>
      <c r="M244" s="36">
        <v>0</v>
      </c>
      <c r="N244" s="33" t="s">
        <v>833</v>
      </c>
      <c r="O244" s="33" t="s">
        <v>1287</v>
      </c>
      <c r="P244" s="33" t="s">
        <v>930</v>
      </c>
      <c r="Q244" s="33">
        <v>167</v>
      </c>
      <c r="R244" s="37" t="s">
        <v>931</v>
      </c>
    </row>
    <row r="245" spans="2:18" x14ac:dyDescent="0.2">
      <c r="B245" s="32">
        <v>78111803</v>
      </c>
      <c r="C245" s="33" t="s">
        <v>967</v>
      </c>
      <c r="D245" s="34">
        <v>1</v>
      </c>
      <c r="E245" s="34">
        <v>1</v>
      </c>
      <c r="F245" s="34">
        <v>8</v>
      </c>
      <c r="G245" s="34">
        <v>1</v>
      </c>
      <c r="H245" s="33" t="s">
        <v>831</v>
      </c>
      <c r="I245" s="34" t="s">
        <v>832</v>
      </c>
      <c r="J245" s="35">
        <v>81066356</v>
      </c>
      <c r="K245" s="35">
        <v>81066356</v>
      </c>
      <c r="L245" s="36" t="s">
        <v>62</v>
      </c>
      <c r="M245" s="36">
        <v>0</v>
      </c>
      <c r="N245" s="33" t="s">
        <v>833</v>
      </c>
      <c r="O245" s="33" t="s">
        <v>1287</v>
      </c>
      <c r="P245" s="33" t="s">
        <v>948</v>
      </c>
      <c r="Q245" s="33">
        <v>220</v>
      </c>
      <c r="R245" s="37" t="s">
        <v>911</v>
      </c>
    </row>
    <row r="246" spans="2:18" x14ac:dyDescent="0.2">
      <c r="B246" s="32">
        <v>78111803</v>
      </c>
      <c r="C246" s="33" t="s">
        <v>967</v>
      </c>
      <c r="D246" s="34">
        <v>10</v>
      </c>
      <c r="E246" s="34">
        <v>10</v>
      </c>
      <c r="F246" s="34">
        <v>2</v>
      </c>
      <c r="G246" s="34">
        <v>1</v>
      </c>
      <c r="H246" s="33" t="s">
        <v>831</v>
      </c>
      <c r="I246" s="34" t="s">
        <v>845</v>
      </c>
      <c r="J246" s="35">
        <v>17955000</v>
      </c>
      <c r="K246" s="35">
        <v>17955000</v>
      </c>
      <c r="L246" s="36" t="s">
        <v>62</v>
      </c>
      <c r="M246" s="36">
        <v>0</v>
      </c>
      <c r="N246" s="33" t="s">
        <v>833</v>
      </c>
      <c r="O246" s="33" t="s">
        <v>1287</v>
      </c>
      <c r="P246" s="33" t="s">
        <v>948</v>
      </c>
      <c r="Q246" s="33">
        <v>220</v>
      </c>
      <c r="R246" s="37" t="s">
        <v>911</v>
      </c>
    </row>
    <row r="247" spans="2:18" x14ac:dyDescent="0.2">
      <c r="B247" s="32">
        <v>80111600</v>
      </c>
      <c r="C247" s="33" t="s">
        <v>968</v>
      </c>
      <c r="D247" s="34">
        <v>1</v>
      </c>
      <c r="E247" s="34">
        <v>1</v>
      </c>
      <c r="F247" s="34">
        <v>11</v>
      </c>
      <c r="G247" s="34">
        <v>1</v>
      </c>
      <c r="H247" s="33" t="s">
        <v>840</v>
      </c>
      <c r="I247" s="34" t="s">
        <v>845</v>
      </c>
      <c r="J247" s="35">
        <v>15096380</v>
      </c>
      <c r="K247" s="35">
        <v>15096380</v>
      </c>
      <c r="L247" s="36" t="s">
        <v>62</v>
      </c>
      <c r="M247" s="36">
        <v>0</v>
      </c>
      <c r="N247" s="33" t="s">
        <v>833</v>
      </c>
      <c r="O247" s="33" t="s">
        <v>1287</v>
      </c>
      <c r="P247" s="33" t="s">
        <v>941</v>
      </c>
      <c r="Q247" s="33">
        <v>170</v>
      </c>
      <c r="R247" s="37" t="s">
        <v>942</v>
      </c>
    </row>
    <row r="248" spans="2:18" x14ac:dyDescent="0.2">
      <c r="B248" s="32">
        <v>80111600</v>
      </c>
      <c r="C248" s="33" t="s">
        <v>968</v>
      </c>
      <c r="D248" s="34">
        <v>6</v>
      </c>
      <c r="E248" s="34">
        <v>6</v>
      </c>
      <c r="F248" s="34">
        <v>5</v>
      </c>
      <c r="G248" s="34">
        <v>1</v>
      </c>
      <c r="H248" s="33" t="s">
        <v>840</v>
      </c>
      <c r="I248" s="34" t="s">
        <v>845</v>
      </c>
      <c r="J248" s="35">
        <v>17776448</v>
      </c>
      <c r="K248" s="35">
        <v>17776448</v>
      </c>
      <c r="L248" s="36" t="s">
        <v>62</v>
      </c>
      <c r="M248" s="36">
        <v>0</v>
      </c>
      <c r="N248" s="33" t="s">
        <v>833</v>
      </c>
      <c r="O248" s="33" t="s">
        <v>1287</v>
      </c>
      <c r="P248" s="33" t="s">
        <v>941</v>
      </c>
      <c r="Q248" s="33">
        <v>170</v>
      </c>
      <c r="R248" s="37" t="s">
        <v>942</v>
      </c>
    </row>
    <row r="249" spans="2:18" x14ac:dyDescent="0.2">
      <c r="B249" s="32" t="s">
        <v>1362</v>
      </c>
      <c r="C249" s="33" t="s">
        <v>969</v>
      </c>
      <c r="D249" s="34">
        <v>5</v>
      </c>
      <c r="E249" s="34">
        <v>4</v>
      </c>
      <c r="F249" s="34">
        <v>6</v>
      </c>
      <c r="G249" s="34">
        <v>1</v>
      </c>
      <c r="H249" s="33" t="s">
        <v>857</v>
      </c>
      <c r="I249" s="34" t="s">
        <v>845</v>
      </c>
      <c r="J249" s="35">
        <v>7500000</v>
      </c>
      <c r="K249" s="35">
        <v>7500000</v>
      </c>
      <c r="L249" s="36" t="s">
        <v>62</v>
      </c>
      <c r="M249" s="36">
        <v>0</v>
      </c>
      <c r="N249" s="33" t="s">
        <v>833</v>
      </c>
      <c r="O249" s="33" t="s">
        <v>1287</v>
      </c>
      <c r="P249" s="33" t="s">
        <v>950</v>
      </c>
      <c r="Q249" s="33">
        <v>220</v>
      </c>
      <c r="R249" s="37" t="s">
        <v>951</v>
      </c>
    </row>
    <row r="250" spans="2:18" x14ac:dyDescent="0.2">
      <c r="B250" s="32" t="s">
        <v>970</v>
      </c>
      <c r="C250" s="33" t="s">
        <v>971</v>
      </c>
      <c r="D250" s="34">
        <v>1</v>
      </c>
      <c r="E250" s="34">
        <v>1</v>
      </c>
      <c r="F250" s="34">
        <v>11</v>
      </c>
      <c r="G250" s="34">
        <v>1</v>
      </c>
      <c r="H250" s="33" t="s">
        <v>840</v>
      </c>
      <c r="I250" s="34" t="s">
        <v>832</v>
      </c>
      <c r="J250" s="35">
        <v>32439483</v>
      </c>
      <c r="K250" s="35">
        <v>32439483</v>
      </c>
      <c r="L250" s="36" t="s">
        <v>62</v>
      </c>
      <c r="M250" s="36">
        <v>0</v>
      </c>
      <c r="N250" s="33" t="s">
        <v>833</v>
      </c>
      <c r="O250" s="33" t="s">
        <v>1287</v>
      </c>
      <c r="P250" s="33" t="s">
        <v>972</v>
      </c>
      <c r="Q250" s="33">
        <v>176</v>
      </c>
      <c r="R250" s="37" t="s">
        <v>973</v>
      </c>
    </row>
    <row r="251" spans="2:18" x14ac:dyDescent="0.2">
      <c r="B251" s="32" t="s">
        <v>970</v>
      </c>
      <c r="C251" s="33" t="s">
        <v>971</v>
      </c>
      <c r="D251" s="34">
        <v>1</v>
      </c>
      <c r="E251" s="34">
        <v>1</v>
      </c>
      <c r="F251" s="34">
        <v>11</v>
      </c>
      <c r="G251" s="34">
        <v>1</v>
      </c>
      <c r="H251" s="33" t="s">
        <v>840</v>
      </c>
      <c r="I251" s="34" t="s">
        <v>845</v>
      </c>
      <c r="J251" s="35">
        <v>7506514</v>
      </c>
      <c r="K251" s="35">
        <v>7506514</v>
      </c>
      <c r="L251" s="36" t="s">
        <v>62</v>
      </c>
      <c r="M251" s="36">
        <v>0</v>
      </c>
      <c r="N251" s="33" t="s">
        <v>833</v>
      </c>
      <c r="O251" s="33" t="s">
        <v>1287</v>
      </c>
      <c r="P251" s="33" t="s">
        <v>972</v>
      </c>
      <c r="Q251" s="33">
        <v>176</v>
      </c>
      <c r="R251" s="37" t="s">
        <v>973</v>
      </c>
    </row>
    <row r="252" spans="2:18" x14ac:dyDescent="0.2">
      <c r="B252" s="32">
        <v>84111502</v>
      </c>
      <c r="C252" s="33" t="s">
        <v>974</v>
      </c>
      <c r="D252" s="34">
        <v>1</v>
      </c>
      <c r="E252" s="34">
        <v>1</v>
      </c>
      <c r="F252" s="34">
        <v>11</v>
      </c>
      <c r="G252" s="34">
        <v>1</v>
      </c>
      <c r="H252" s="33" t="s">
        <v>840</v>
      </c>
      <c r="I252" s="34" t="s">
        <v>845</v>
      </c>
      <c r="J252" s="35">
        <v>3805335</v>
      </c>
      <c r="K252" s="35">
        <v>3805335</v>
      </c>
      <c r="L252" s="36" t="s">
        <v>62</v>
      </c>
      <c r="M252" s="36">
        <v>0</v>
      </c>
      <c r="N252" s="33" t="s">
        <v>833</v>
      </c>
      <c r="O252" s="33" t="s">
        <v>1287</v>
      </c>
      <c r="P252" s="33" t="s">
        <v>972</v>
      </c>
      <c r="Q252" s="33">
        <v>176</v>
      </c>
      <c r="R252" s="37" t="s">
        <v>973</v>
      </c>
    </row>
    <row r="253" spans="2:18" x14ac:dyDescent="0.2">
      <c r="B253" s="32">
        <v>84111502</v>
      </c>
      <c r="C253" s="33" t="s">
        <v>974</v>
      </c>
      <c r="D253" s="34">
        <v>2</v>
      </c>
      <c r="E253" s="34">
        <v>2</v>
      </c>
      <c r="F253" s="34">
        <v>10</v>
      </c>
      <c r="G253" s="34">
        <v>1</v>
      </c>
      <c r="H253" s="33" t="s">
        <v>840</v>
      </c>
      <c r="I253" s="34" t="s">
        <v>845</v>
      </c>
      <c r="J253" s="35">
        <v>42963071.200000003</v>
      </c>
      <c r="K253" s="35">
        <v>42963071.200000003</v>
      </c>
      <c r="L253" s="36" t="s">
        <v>62</v>
      </c>
      <c r="M253" s="36">
        <v>0</v>
      </c>
      <c r="N253" s="33" t="s">
        <v>833</v>
      </c>
      <c r="O253" s="33" t="s">
        <v>1287</v>
      </c>
      <c r="P253" s="33" t="s">
        <v>972</v>
      </c>
      <c r="Q253" s="33">
        <v>176</v>
      </c>
      <c r="R253" s="37" t="s">
        <v>973</v>
      </c>
    </row>
    <row r="254" spans="2:18" x14ac:dyDescent="0.2">
      <c r="B254" s="32">
        <v>84111502</v>
      </c>
      <c r="C254" s="33" t="s">
        <v>1426</v>
      </c>
      <c r="D254" s="34">
        <v>11</v>
      </c>
      <c r="E254" s="34">
        <v>11</v>
      </c>
      <c r="F254" s="34">
        <v>1</v>
      </c>
      <c r="G254" s="34">
        <v>1</v>
      </c>
      <c r="H254" s="33" t="s">
        <v>840</v>
      </c>
      <c r="I254" s="34" t="s">
        <v>832</v>
      </c>
      <c r="J254" s="35">
        <v>737678</v>
      </c>
      <c r="K254" s="35">
        <v>737678</v>
      </c>
      <c r="L254" s="36" t="s">
        <v>62</v>
      </c>
      <c r="M254" s="36">
        <v>0</v>
      </c>
      <c r="N254" s="33" t="s">
        <v>833</v>
      </c>
      <c r="O254" s="33" t="s">
        <v>1287</v>
      </c>
      <c r="P254" s="33" t="s">
        <v>972</v>
      </c>
      <c r="Q254" s="33">
        <v>176</v>
      </c>
      <c r="R254" s="37" t="s">
        <v>973</v>
      </c>
    </row>
    <row r="255" spans="2:18" x14ac:dyDescent="0.2">
      <c r="B255" s="32">
        <v>78181500</v>
      </c>
      <c r="C255" s="33" t="s">
        <v>975</v>
      </c>
      <c r="D255" s="34">
        <v>9</v>
      </c>
      <c r="E255" s="34">
        <v>8</v>
      </c>
      <c r="F255" s="34">
        <v>1</v>
      </c>
      <c r="G255" s="34">
        <v>1</v>
      </c>
      <c r="H255" s="33" t="s">
        <v>857</v>
      </c>
      <c r="I255" s="34" t="s">
        <v>845</v>
      </c>
      <c r="J255" s="35">
        <v>9531667</v>
      </c>
      <c r="K255" s="35">
        <v>9531667</v>
      </c>
      <c r="L255" s="36" t="s">
        <v>62</v>
      </c>
      <c r="M255" s="36">
        <v>0</v>
      </c>
      <c r="N255" s="33" t="s">
        <v>833</v>
      </c>
      <c r="O255" s="33" t="s">
        <v>1287</v>
      </c>
      <c r="P255" s="33" t="s">
        <v>976</v>
      </c>
      <c r="Q255" s="33">
        <v>190</v>
      </c>
      <c r="R255" s="37" t="s">
        <v>977</v>
      </c>
    </row>
    <row r="256" spans="2:18" x14ac:dyDescent="0.2">
      <c r="B256" s="32">
        <v>92121500</v>
      </c>
      <c r="C256" s="33" t="s">
        <v>978</v>
      </c>
      <c r="D256" s="34">
        <v>1</v>
      </c>
      <c r="E256" s="34">
        <v>1</v>
      </c>
      <c r="F256" s="34">
        <v>8</v>
      </c>
      <c r="G256" s="34">
        <v>1</v>
      </c>
      <c r="H256" s="33" t="s">
        <v>979</v>
      </c>
      <c r="I256" s="34" t="s">
        <v>832</v>
      </c>
      <c r="J256" s="35">
        <v>149850188</v>
      </c>
      <c r="K256" s="35">
        <v>149850188</v>
      </c>
      <c r="L256" s="36" t="s">
        <v>62</v>
      </c>
      <c r="M256" s="36">
        <v>0</v>
      </c>
      <c r="N256" s="33" t="s">
        <v>833</v>
      </c>
      <c r="O256" s="33" t="s">
        <v>1287</v>
      </c>
      <c r="P256" s="33" t="s">
        <v>976</v>
      </c>
      <c r="Q256" s="33">
        <v>220</v>
      </c>
      <c r="R256" s="37" t="s">
        <v>977</v>
      </c>
    </row>
    <row r="257" spans="2:18" x14ac:dyDescent="0.2">
      <c r="B257" s="32">
        <v>92121500</v>
      </c>
      <c r="C257" s="33" t="s">
        <v>978</v>
      </c>
      <c r="D257" s="34">
        <v>4</v>
      </c>
      <c r="E257" s="34">
        <v>4</v>
      </c>
      <c r="F257" s="34">
        <v>8</v>
      </c>
      <c r="G257" s="34">
        <v>1</v>
      </c>
      <c r="H257" s="33" t="s">
        <v>979</v>
      </c>
      <c r="I257" s="34" t="s">
        <v>845</v>
      </c>
      <c r="J257" s="35">
        <v>318866272</v>
      </c>
      <c r="K257" s="35">
        <v>318866272</v>
      </c>
      <c r="L257" s="36" t="s">
        <v>1363</v>
      </c>
      <c r="M257" s="36">
        <v>0</v>
      </c>
      <c r="N257" s="33" t="s">
        <v>833</v>
      </c>
      <c r="O257" s="33" t="s">
        <v>1287</v>
      </c>
      <c r="P257" s="33" t="s">
        <v>976</v>
      </c>
      <c r="Q257" s="33">
        <v>220</v>
      </c>
      <c r="R257" s="37" t="s">
        <v>977</v>
      </c>
    </row>
    <row r="258" spans="2:18" x14ac:dyDescent="0.2">
      <c r="B258" s="32">
        <v>72102103</v>
      </c>
      <c r="C258" s="33" t="s">
        <v>980</v>
      </c>
      <c r="D258" s="34">
        <v>6</v>
      </c>
      <c r="E258" s="34">
        <v>8</v>
      </c>
      <c r="F258" s="34">
        <v>5</v>
      </c>
      <c r="G258" s="34">
        <v>1</v>
      </c>
      <c r="H258" s="33" t="s">
        <v>857</v>
      </c>
      <c r="I258" s="34" t="s">
        <v>832</v>
      </c>
      <c r="J258" s="35">
        <v>5605843.7699999996</v>
      </c>
      <c r="K258" s="35">
        <v>5605843.7699999996</v>
      </c>
      <c r="L258" s="36" t="s">
        <v>62</v>
      </c>
      <c r="M258" s="36">
        <v>0</v>
      </c>
      <c r="N258" s="33" t="s">
        <v>833</v>
      </c>
      <c r="O258" s="33" t="s">
        <v>1287</v>
      </c>
      <c r="P258" s="33" t="s">
        <v>976</v>
      </c>
      <c r="Q258" s="33">
        <v>190</v>
      </c>
      <c r="R258" s="37" t="s">
        <v>977</v>
      </c>
    </row>
    <row r="259" spans="2:18" x14ac:dyDescent="0.2">
      <c r="B259" s="32">
        <v>72102103</v>
      </c>
      <c r="C259" s="33" t="s">
        <v>980</v>
      </c>
      <c r="D259" s="34">
        <v>6</v>
      </c>
      <c r="E259" s="34">
        <v>8</v>
      </c>
      <c r="F259" s="34">
        <v>5</v>
      </c>
      <c r="G259" s="34">
        <v>1</v>
      </c>
      <c r="H259" s="33" t="s">
        <v>857</v>
      </c>
      <c r="I259" s="34" t="s">
        <v>845</v>
      </c>
      <c r="J259" s="35">
        <v>4395233.2300000004</v>
      </c>
      <c r="K259" s="35">
        <v>4395233.2300000004</v>
      </c>
      <c r="L259" s="36" t="s">
        <v>62</v>
      </c>
      <c r="M259" s="36">
        <v>0</v>
      </c>
      <c r="N259" s="33" t="s">
        <v>833</v>
      </c>
      <c r="O259" s="33" t="s">
        <v>1287</v>
      </c>
      <c r="P259" s="33" t="s">
        <v>976</v>
      </c>
      <c r="Q259" s="33">
        <v>190</v>
      </c>
      <c r="R259" s="37" t="s">
        <v>977</v>
      </c>
    </row>
    <row r="260" spans="2:18" x14ac:dyDescent="0.2">
      <c r="B260" s="32">
        <v>80161504</v>
      </c>
      <c r="C260" s="33" t="s">
        <v>981</v>
      </c>
      <c r="D260" s="34">
        <v>1</v>
      </c>
      <c r="E260" s="34">
        <v>1</v>
      </c>
      <c r="F260" s="34">
        <v>3.19</v>
      </c>
      <c r="G260" s="34">
        <v>1</v>
      </c>
      <c r="H260" s="33" t="s">
        <v>840</v>
      </c>
      <c r="I260" s="34" t="s">
        <v>845</v>
      </c>
      <c r="J260" s="35">
        <v>8956522</v>
      </c>
      <c r="K260" s="35">
        <v>8956522</v>
      </c>
      <c r="L260" s="36" t="s">
        <v>62</v>
      </c>
      <c r="M260" s="36">
        <v>0</v>
      </c>
      <c r="N260" s="33" t="s">
        <v>833</v>
      </c>
      <c r="O260" s="33" t="s">
        <v>1287</v>
      </c>
      <c r="P260" s="33" t="s">
        <v>982</v>
      </c>
      <c r="Q260" s="33">
        <v>120</v>
      </c>
      <c r="R260" s="37" t="s">
        <v>983</v>
      </c>
    </row>
    <row r="261" spans="2:18" x14ac:dyDescent="0.2">
      <c r="B261" s="32">
        <v>80161504</v>
      </c>
      <c r="C261" s="33" t="s">
        <v>981</v>
      </c>
      <c r="D261" s="34">
        <v>1</v>
      </c>
      <c r="E261" s="34">
        <v>1</v>
      </c>
      <c r="F261" s="34">
        <v>3.19</v>
      </c>
      <c r="G261" s="34">
        <v>1</v>
      </c>
      <c r="H261" s="33" t="s">
        <v>840</v>
      </c>
      <c r="I261" s="34" t="s">
        <v>832</v>
      </c>
      <c r="J261" s="35">
        <v>4394156</v>
      </c>
      <c r="K261" s="35">
        <v>4394156</v>
      </c>
      <c r="L261" s="36" t="s">
        <v>62</v>
      </c>
      <c r="M261" s="36">
        <v>0</v>
      </c>
      <c r="N261" s="33" t="s">
        <v>833</v>
      </c>
      <c r="O261" s="33" t="s">
        <v>1287</v>
      </c>
      <c r="P261" s="33" t="s">
        <v>982</v>
      </c>
      <c r="Q261" s="33">
        <v>120</v>
      </c>
      <c r="R261" s="37" t="s">
        <v>983</v>
      </c>
    </row>
    <row r="262" spans="2:18" x14ac:dyDescent="0.2">
      <c r="B262" s="32">
        <v>80121704</v>
      </c>
      <c r="C262" s="33" t="s">
        <v>984</v>
      </c>
      <c r="D262" s="34">
        <v>1</v>
      </c>
      <c r="E262" s="34">
        <v>1</v>
      </c>
      <c r="F262" s="34">
        <v>11</v>
      </c>
      <c r="G262" s="34">
        <v>1</v>
      </c>
      <c r="H262" s="33" t="s">
        <v>840</v>
      </c>
      <c r="I262" s="34" t="s">
        <v>832</v>
      </c>
      <c r="J262" s="35">
        <v>34438691</v>
      </c>
      <c r="K262" s="35">
        <v>34438691</v>
      </c>
      <c r="L262" s="36" t="s">
        <v>62</v>
      </c>
      <c r="M262" s="36">
        <v>0</v>
      </c>
      <c r="N262" s="33" t="s">
        <v>833</v>
      </c>
      <c r="O262" s="33" t="s">
        <v>1287</v>
      </c>
      <c r="P262" s="33" t="s">
        <v>982</v>
      </c>
      <c r="Q262" s="33">
        <v>120</v>
      </c>
      <c r="R262" s="37" t="s">
        <v>983</v>
      </c>
    </row>
    <row r="263" spans="2:18" x14ac:dyDescent="0.2">
      <c r="B263" s="32">
        <v>80121704</v>
      </c>
      <c r="C263" s="33" t="s">
        <v>984</v>
      </c>
      <c r="D263" s="34">
        <v>1</v>
      </c>
      <c r="E263" s="34">
        <v>1</v>
      </c>
      <c r="F263" s="34">
        <v>11</v>
      </c>
      <c r="G263" s="34">
        <v>1</v>
      </c>
      <c r="H263" s="33" t="s">
        <v>840</v>
      </c>
      <c r="I263" s="34" t="s">
        <v>845</v>
      </c>
      <c r="J263" s="35">
        <v>4234376</v>
      </c>
      <c r="K263" s="35">
        <v>4234376</v>
      </c>
      <c r="L263" s="36" t="s">
        <v>62</v>
      </c>
      <c r="M263" s="36">
        <v>0</v>
      </c>
      <c r="N263" s="33" t="s">
        <v>833</v>
      </c>
      <c r="O263" s="33" t="s">
        <v>1287</v>
      </c>
      <c r="P263" s="33" t="s">
        <v>982</v>
      </c>
      <c r="Q263" s="33">
        <v>120</v>
      </c>
      <c r="R263" s="37" t="s">
        <v>983</v>
      </c>
    </row>
    <row r="264" spans="2:18" x14ac:dyDescent="0.2">
      <c r="B264" s="32">
        <v>80111607</v>
      </c>
      <c r="C264" s="33" t="s">
        <v>985</v>
      </c>
      <c r="D264" s="34">
        <v>1</v>
      </c>
      <c r="E264" s="34">
        <v>1</v>
      </c>
      <c r="F264" s="34">
        <v>11</v>
      </c>
      <c r="G264" s="34">
        <v>1</v>
      </c>
      <c r="H264" s="33" t="s">
        <v>840</v>
      </c>
      <c r="I264" s="34" t="s">
        <v>845</v>
      </c>
      <c r="J264" s="35">
        <v>78516900</v>
      </c>
      <c r="K264" s="35">
        <v>78516900</v>
      </c>
      <c r="L264" s="36" t="s">
        <v>62</v>
      </c>
      <c r="M264" s="36">
        <v>0</v>
      </c>
      <c r="N264" s="33" t="s">
        <v>833</v>
      </c>
      <c r="O264" s="33" t="s">
        <v>1287</v>
      </c>
      <c r="P264" s="33" t="s">
        <v>853</v>
      </c>
      <c r="Q264" s="33">
        <v>101</v>
      </c>
      <c r="R264" s="37" t="s">
        <v>854</v>
      </c>
    </row>
    <row r="265" spans="2:18" x14ac:dyDescent="0.2">
      <c r="B265" s="32">
        <v>76111500</v>
      </c>
      <c r="C265" s="33" t="s">
        <v>986</v>
      </c>
      <c r="D265" s="34">
        <v>5</v>
      </c>
      <c r="E265" s="34">
        <v>5</v>
      </c>
      <c r="F265" s="34">
        <v>9</v>
      </c>
      <c r="G265" s="34">
        <v>1</v>
      </c>
      <c r="H265" s="33" t="s">
        <v>836</v>
      </c>
      <c r="I265" s="34" t="s">
        <v>832</v>
      </c>
      <c r="J265" s="35">
        <v>90068581.230000004</v>
      </c>
      <c r="K265" s="35">
        <v>90068581.230000004</v>
      </c>
      <c r="L265" s="36" t="s">
        <v>62</v>
      </c>
      <c r="M265" s="36">
        <v>0</v>
      </c>
      <c r="N265" s="33" t="s">
        <v>833</v>
      </c>
      <c r="O265" s="33" t="s">
        <v>1287</v>
      </c>
      <c r="P265" s="33" t="s">
        <v>987</v>
      </c>
      <c r="Q265" s="33">
        <v>117</v>
      </c>
      <c r="R265" s="37" t="s">
        <v>838</v>
      </c>
    </row>
    <row r="266" spans="2:18" x14ac:dyDescent="0.2">
      <c r="B266" s="32">
        <v>76111500</v>
      </c>
      <c r="C266" s="33" t="s">
        <v>986</v>
      </c>
      <c r="D266" s="34">
        <v>5</v>
      </c>
      <c r="E266" s="34">
        <v>5</v>
      </c>
      <c r="F266" s="34">
        <v>9</v>
      </c>
      <c r="G266" s="34">
        <v>1</v>
      </c>
      <c r="H266" s="33" t="s">
        <v>836</v>
      </c>
      <c r="I266" s="34" t="s">
        <v>832</v>
      </c>
      <c r="J266" s="35">
        <v>4931419</v>
      </c>
      <c r="K266" s="35">
        <v>4931419</v>
      </c>
      <c r="L266" s="36" t="s">
        <v>62</v>
      </c>
      <c r="M266" s="36">
        <v>0</v>
      </c>
      <c r="N266" s="33" t="s">
        <v>833</v>
      </c>
      <c r="O266" s="33" t="s">
        <v>1287</v>
      </c>
      <c r="P266" s="33" t="s">
        <v>987</v>
      </c>
      <c r="Q266" s="33">
        <v>117</v>
      </c>
      <c r="R266" s="37" t="s">
        <v>838</v>
      </c>
    </row>
    <row r="267" spans="2:18" x14ac:dyDescent="0.2">
      <c r="B267" s="32">
        <v>76111500</v>
      </c>
      <c r="C267" s="33" t="s">
        <v>986</v>
      </c>
      <c r="D267" s="34">
        <v>5</v>
      </c>
      <c r="E267" s="34">
        <v>5</v>
      </c>
      <c r="F267" s="34">
        <v>9</v>
      </c>
      <c r="G267" s="34">
        <v>1</v>
      </c>
      <c r="H267" s="33" t="s">
        <v>836</v>
      </c>
      <c r="I267" s="34" t="s">
        <v>845</v>
      </c>
      <c r="J267" s="35">
        <v>90374291.480000004</v>
      </c>
      <c r="K267" s="35">
        <v>90374291.480000004</v>
      </c>
      <c r="L267" s="36" t="s">
        <v>62</v>
      </c>
      <c r="M267" s="36">
        <v>0</v>
      </c>
      <c r="N267" s="33" t="s">
        <v>833</v>
      </c>
      <c r="O267" s="33" t="s">
        <v>1287</v>
      </c>
      <c r="P267" s="33" t="s">
        <v>987</v>
      </c>
      <c r="Q267" s="33">
        <v>117</v>
      </c>
      <c r="R267" s="37" t="s">
        <v>838</v>
      </c>
    </row>
    <row r="268" spans="2:18" x14ac:dyDescent="0.2">
      <c r="B268" s="32">
        <v>76111500</v>
      </c>
      <c r="C268" s="33" t="s">
        <v>986</v>
      </c>
      <c r="D268" s="34">
        <v>9</v>
      </c>
      <c r="E268" s="34">
        <v>9</v>
      </c>
      <c r="F268" s="34">
        <v>4</v>
      </c>
      <c r="G268" s="34">
        <v>1</v>
      </c>
      <c r="H268" s="33" t="s">
        <v>836</v>
      </c>
      <c r="I268" s="34" t="s">
        <v>845</v>
      </c>
      <c r="J268" s="35">
        <v>53746133.32</v>
      </c>
      <c r="K268" s="35">
        <v>53746133.32</v>
      </c>
      <c r="L268" s="36" t="s">
        <v>62</v>
      </c>
      <c r="M268" s="36">
        <v>0</v>
      </c>
      <c r="N268" s="33" t="s">
        <v>833</v>
      </c>
      <c r="O268" s="33" t="s">
        <v>1287</v>
      </c>
      <c r="P268" s="33" t="s">
        <v>987</v>
      </c>
      <c r="Q268" s="33">
        <v>117</v>
      </c>
      <c r="R268" s="37" t="s">
        <v>838</v>
      </c>
    </row>
    <row r="269" spans="2:18" x14ac:dyDescent="0.2">
      <c r="B269" s="32">
        <v>72101506</v>
      </c>
      <c r="C269" s="33" t="s">
        <v>988</v>
      </c>
      <c r="D269" s="34">
        <v>2</v>
      </c>
      <c r="E269" s="34">
        <v>2</v>
      </c>
      <c r="F269" s="34">
        <v>10</v>
      </c>
      <c r="G269" s="34">
        <v>1</v>
      </c>
      <c r="H269" s="33" t="s">
        <v>857</v>
      </c>
      <c r="I269" s="34" t="s">
        <v>845</v>
      </c>
      <c r="J269" s="35">
        <v>5726655</v>
      </c>
      <c r="K269" s="35">
        <v>5726655</v>
      </c>
      <c r="L269" s="36" t="s">
        <v>62</v>
      </c>
      <c r="M269" s="36">
        <v>0</v>
      </c>
      <c r="N269" s="33" t="s">
        <v>833</v>
      </c>
      <c r="O269" s="33" t="s">
        <v>1287</v>
      </c>
      <c r="P269" s="33" t="s">
        <v>1364</v>
      </c>
      <c r="Q269" s="33">
        <v>111</v>
      </c>
      <c r="R269" s="37" t="s">
        <v>989</v>
      </c>
    </row>
    <row r="270" spans="2:18" x14ac:dyDescent="0.2">
      <c r="B270" s="32" t="s">
        <v>1365</v>
      </c>
      <c r="C270" s="33" t="s">
        <v>990</v>
      </c>
      <c r="D270" s="34">
        <v>11</v>
      </c>
      <c r="E270" s="34">
        <v>11</v>
      </c>
      <c r="F270" s="34">
        <v>1</v>
      </c>
      <c r="G270" s="34">
        <v>1</v>
      </c>
      <c r="H270" s="33" t="s">
        <v>831</v>
      </c>
      <c r="I270" s="34" t="s">
        <v>845</v>
      </c>
      <c r="J270" s="35">
        <v>12741398</v>
      </c>
      <c r="K270" s="35">
        <v>12741398</v>
      </c>
      <c r="L270" s="36" t="s">
        <v>62</v>
      </c>
      <c r="M270" s="36">
        <v>0</v>
      </c>
      <c r="N270" s="33" t="s">
        <v>833</v>
      </c>
      <c r="O270" s="33" t="s">
        <v>1287</v>
      </c>
      <c r="P270" s="33" t="s">
        <v>1364</v>
      </c>
      <c r="Q270" s="33">
        <v>111</v>
      </c>
      <c r="R270" s="37" t="s">
        <v>989</v>
      </c>
    </row>
    <row r="271" spans="2:18" x14ac:dyDescent="0.2">
      <c r="B271" s="32" t="s">
        <v>1365</v>
      </c>
      <c r="C271" s="33" t="s">
        <v>990</v>
      </c>
      <c r="D271" s="34">
        <v>11</v>
      </c>
      <c r="E271" s="34">
        <v>11</v>
      </c>
      <c r="F271" s="34">
        <v>1</v>
      </c>
      <c r="G271" s="34">
        <v>1</v>
      </c>
      <c r="H271" s="33" t="s">
        <v>831</v>
      </c>
      <c r="I271" s="34" t="s">
        <v>832</v>
      </c>
      <c r="J271" s="35">
        <v>14429678</v>
      </c>
      <c r="K271" s="35">
        <v>14429678</v>
      </c>
      <c r="L271" s="36" t="s">
        <v>62</v>
      </c>
      <c r="M271" s="36">
        <v>0</v>
      </c>
      <c r="N271" s="33" t="s">
        <v>833</v>
      </c>
      <c r="O271" s="33" t="s">
        <v>1287</v>
      </c>
      <c r="P271" s="33" t="s">
        <v>1364</v>
      </c>
      <c r="Q271" s="33">
        <v>111</v>
      </c>
      <c r="R271" s="37" t="s">
        <v>989</v>
      </c>
    </row>
    <row r="272" spans="2:18" x14ac:dyDescent="0.2">
      <c r="B272" s="32">
        <v>78180100</v>
      </c>
      <c r="C272" s="33" t="s">
        <v>991</v>
      </c>
      <c r="D272" s="34">
        <v>3</v>
      </c>
      <c r="E272" s="34">
        <v>3</v>
      </c>
      <c r="F272" s="34">
        <v>11</v>
      </c>
      <c r="G272" s="34">
        <v>1</v>
      </c>
      <c r="H272" s="33" t="s">
        <v>857</v>
      </c>
      <c r="I272" s="34" t="s">
        <v>845</v>
      </c>
      <c r="J272" s="35">
        <v>14500000</v>
      </c>
      <c r="K272" s="35">
        <v>14500000</v>
      </c>
      <c r="L272" s="36" t="s">
        <v>62</v>
      </c>
      <c r="M272" s="36">
        <v>0</v>
      </c>
      <c r="N272" s="33" t="s">
        <v>833</v>
      </c>
      <c r="O272" s="33" t="s">
        <v>1287</v>
      </c>
      <c r="P272" s="33" t="s">
        <v>950</v>
      </c>
      <c r="Q272" s="33">
        <v>220</v>
      </c>
      <c r="R272" s="37" t="s">
        <v>951</v>
      </c>
    </row>
    <row r="273" spans="2:18" x14ac:dyDescent="0.2">
      <c r="B273" s="32">
        <v>43231500</v>
      </c>
      <c r="C273" s="33" t="s">
        <v>992</v>
      </c>
      <c r="D273" s="34">
        <v>1</v>
      </c>
      <c r="E273" s="34">
        <v>1</v>
      </c>
      <c r="F273" s="34">
        <v>11</v>
      </c>
      <c r="G273" s="34">
        <v>1</v>
      </c>
      <c r="H273" s="33" t="s">
        <v>840</v>
      </c>
      <c r="I273" s="34" t="s">
        <v>832</v>
      </c>
      <c r="J273" s="35">
        <v>4279240</v>
      </c>
      <c r="K273" s="35">
        <v>4279240</v>
      </c>
      <c r="L273" s="36" t="s">
        <v>62</v>
      </c>
      <c r="M273" s="36">
        <v>0</v>
      </c>
      <c r="N273" s="33" t="s">
        <v>833</v>
      </c>
      <c r="O273" s="33" t="s">
        <v>1287</v>
      </c>
      <c r="P273" s="33" t="s">
        <v>930</v>
      </c>
      <c r="Q273" s="33">
        <v>167</v>
      </c>
      <c r="R273" s="37" t="s">
        <v>931</v>
      </c>
    </row>
    <row r="274" spans="2:18" x14ac:dyDescent="0.2">
      <c r="B274" s="32">
        <v>43231500</v>
      </c>
      <c r="C274" s="33" t="s">
        <v>992</v>
      </c>
      <c r="D274" s="34">
        <v>2</v>
      </c>
      <c r="E274" s="34">
        <v>1</v>
      </c>
      <c r="F274" s="34">
        <v>11</v>
      </c>
      <c r="G274" s="34">
        <v>1</v>
      </c>
      <c r="H274" s="33" t="s">
        <v>840</v>
      </c>
      <c r="I274" s="34" t="s">
        <v>845</v>
      </c>
      <c r="J274" s="35">
        <v>8072960</v>
      </c>
      <c r="K274" s="35">
        <v>8072960</v>
      </c>
      <c r="L274" s="36" t="s">
        <v>62</v>
      </c>
      <c r="M274" s="36">
        <v>0</v>
      </c>
      <c r="N274" s="33" t="s">
        <v>833</v>
      </c>
      <c r="O274" s="33" t="s">
        <v>1287</v>
      </c>
      <c r="P274" s="33" t="s">
        <v>930</v>
      </c>
      <c r="Q274" s="33">
        <v>167</v>
      </c>
      <c r="R274" s="37" t="s">
        <v>931</v>
      </c>
    </row>
    <row r="275" spans="2:18" x14ac:dyDescent="0.2">
      <c r="B275" s="32">
        <v>43231500</v>
      </c>
      <c r="C275" s="33" t="s">
        <v>992</v>
      </c>
      <c r="D275" s="34">
        <v>4</v>
      </c>
      <c r="E275" s="34">
        <v>2</v>
      </c>
      <c r="F275" s="34">
        <v>7</v>
      </c>
      <c r="G275" s="34">
        <v>1</v>
      </c>
      <c r="H275" s="33" t="s">
        <v>840</v>
      </c>
      <c r="I275" s="34" t="s">
        <v>845</v>
      </c>
      <c r="J275" s="35">
        <v>39914826</v>
      </c>
      <c r="K275" s="35">
        <v>39914826</v>
      </c>
      <c r="L275" s="36" t="s">
        <v>1363</v>
      </c>
      <c r="M275" s="36">
        <v>0</v>
      </c>
      <c r="N275" s="33" t="s">
        <v>833</v>
      </c>
      <c r="O275" s="33" t="s">
        <v>1287</v>
      </c>
      <c r="P275" s="33" t="s">
        <v>930</v>
      </c>
      <c r="Q275" s="33">
        <v>167</v>
      </c>
      <c r="R275" s="37" t="s">
        <v>931</v>
      </c>
    </row>
    <row r="276" spans="2:18" x14ac:dyDescent="0.2">
      <c r="B276" s="32">
        <v>43231500</v>
      </c>
      <c r="C276" s="33" t="s">
        <v>992</v>
      </c>
      <c r="D276" s="34">
        <v>4</v>
      </c>
      <c r="E276" s="34">
        <v>2</v>
      </c>
      <c r="F276" s="34">
        <v>7</v>
      </c>
      <c r="G276" s="34">
        <v>1</v>
      </c>
      <c r="H276" s="33" t="s">
        <v>840</v>
      </c>
      <c r="I276" s="34" t="s">
        <v>832</v>
      </c>
      <c r="J276" s="35">
        <v>6940038</v>
      </c>
      <c r="K276" s="35">
        <v>6940038</v>
      </c>
      <c r="L276" s="36" t="s">
        <v>62</v>
      </c>
      <c r="M276" s="36">
        <v>0</v>
      </c>
      <c r="N276" s="33" t="s">
        <v>833</v>
      </c>
      <c r="O276" s="33" t="s">
        <v>1287</v>
      </c>
      <c r="P276" s="33" t="s">
        <v>930</v>
      </c>
      <c r="Q276" s="33">
        <v>167</v>
      </c>
      <c r="R276" s="37" t="s">
        <v>931</v>
      </c>
    </row>
    <row r="277" spans="2:18" x14ac:dyDescent="0.2">
      <c r="B277" s="32">
        <v>43231513</v>
      </c>
      <c r="C277" s="33" t="s">
        <v>937</v>
      </c>
      <c r="D277" s="34">
        <v>11</v>
      </c>
      <c r="E277" s="34">
        <v>10</v>
      </c>
      <c r="F277" s="34">
        <v>1</v>
      </c>
      <c r="G277" s="34">
        <v>1</v>
      </c>
      <c r="H277" s="33" t="s">
        <v>831</v>
      </c>
      <c r="I277" s="34" t="s">
        <v>845</v>
      </c>
      <c r="J277" s="35">
        <v>4277245.68</v>
      </c>
      <c r="K277" s="35">
        <v>4277245.68</v>
      </c>
      <c r="L277" s="36" t="s">
        <v>62</v>
      </c>
      <c r="M277" s="36">
        <v>0</v>
      </c>
      <c r="N277" s="33" t="s">
        <v>833</v>
      </c>
      <c r="O277" s="33" t="s">
        <v>1287</v>
      </c>
      <c r="P277" s="33" t="s">
        <v>930</v>
      </c>
      <c r="Q277" s="33">
        <v>167</v>
      </c>
      <c r="R277" s="37" t="s">
        <v>931</v>
      </c>
    </row>
    <row r="278" spans="2:18" x14ac:dyDescent="0.2">
      <c r="B278" s="32">
        <v>43231513</v>
      </c>
      <c r="C278" s="33" t="s">
        <v>937</v>
      </c>
      <c r="D278" s="34">
        <v>11</v>
      </c>
      <c r="E278" s="34">
        <v>10</v>
      </c>
      <c r="F278" s="34">
        <v>1</v>
      </c>
      <c r="G278" s="34">
        <v>1</v>
      </c>
      <c r="H278" s="33" t="s">
        <v>831</v>
      </c>
      <c r="I278" s="34" t="s">
        <v>832</v>
      </c>
      <c r="J278" s="35">
        <v>6937093</v>
      </c>
      <c r="K278" s="35">
        <v>6937093</v>
      </c>
      <c r="L278" s="36" t="s">
        <v>62</v>
      </c>
      <c r="M278" s="36">
        <v>0</v>
      </c>
      <c r="N278" s="33" t="s">
        <v>833</v>
      </c>
      <c r="O278" s="33" t="s">
        <v>1287</v>
      </c>
      <c r="P278" s="33" t="s">
        <v>930</v>
      </c>
      <c r="Q278" s="33">
        <v>167</v>
      </c>
      <c r="R278" s="37" t="s">
        <v>931</v>
      </c>
    </row>
    <row r="279" spans="2:18" x14ac:dyDescent="0.2">
      <c r="B279" s="32">
        <v>80111601</v>
      </c>
      <c r="C279" s="33" t="s">
        <v>1366</v>
      </c>
      <c r="D279" s="34">
        <v>6</v>
      </c>
      <c r="E279" s="34">
        <v>6</v>
      </c>
      <c r="F279" s="34">
        <v>6</v>
      </c>
      <c r="G279" s="34">
        <v>1</v>
      </c>
      <c r="H279" s="33" t="s">
        <v>840</v>
      </c>
      <c r="I279" s="34" t="s">
        <v>845</v>
      </c>
      <c r="J279" s="35">
        <v>14579268</v>
      </c>
      <c r="K279" s="35">
        <v>14579268</v>
      </c>
      <c r="L279" s="36" t="s">
        <v>62</v>
      </c>
      <c r="M279" s="36">
        <v>0</v>
      </c>
      <c r="N279" s="33" t="s">
        <v>833</v>
      </c>
      <c r="O279" s="33" t="s">
        <v>1287</v>
      </c>
      <c r="P279" s="33" t="s">
        <v>982</v>
      </c>
      <c r="Q279" s="33">
        <v>120</v>
      </c>
      <c r="R279" s="37" t="s">
        <v>983</v>
      </c>
    </row>
    <row r="280" spans="2:18" x14ac:dyDescent="0.2">
      <c r="B280" s="32" t="s">
        <v>1409</v>
      </c>
      <c r="C280" s="33" t="s">
        <v>1427</v>
      </c>
      <c r="D280" s="34">
        <v>10</v>
      </c>
      <c r="E280" s="34">
        <v>8</v>
      </c>
      <c r="F280" s="34">
        <v>3</v>
      </c>
      <c r="G280" s="34">
        <v>1</v>
      </c>
      <c r="H280" s="33" t="s">
        <v>831</v>
      </c>
      <c r="I280" s="34" t="s">
        <v>845</v>
      </c>
      <c r="J280" s="35">
        <v>123112292</v>
      </c>
      <c r="K280" s="35">
        <v>123112292</v>
      </c>
      <c r="L280" s="36" t="s">
        <v>62</v>
      </c>
      <c r="M280" s="36">
        <v>0</v>
      </c>
      <c r="N280" s="33" t="s">
        <v>833</v>
      </c>
      <c r="O280" s="33" t="s">
        <v>1287</v>
      </c>
      <c r="P280" s="33" t="s">
        <v>1364</v>
      </c>
      <c r="Q280" s="33">
        <v>220</v>
      </c>
      <c r="R280" s="37" t="s">
        <v>911</v>
      </c>
    </row>
    <row r="281" spans="2:18" x14ac:dyDescent="0.2">
      <c r="B281" s="32">
        <v>81112501</v>
      </c>
      <c r="C281" s="33" t="s">
        <v>1428</v>
      </c>
      <c r="D281" s="34">
        <v>10</v>
      </c>
      <c r="E281" s="34">
        <v>10</v>
      </c>
      <c r="F281" s="34">
        <v>1</v>
      </c>
      <c r="G281" s="34">
        <v>1</v>
      </c>
      <c r="H281" s="33" t="s">
        <v>857</v>
      </c>
      <c r="I281" s="34" t="s">
        <v>845</v>
      </c>
      <c r="J281" s="35">
        <v>3961398</v>
      </c>
      <c r="K281" s="35">
        <v>3961398</v>
      </c>
      <c r="L281" s="36" t="s">
        <v>62</v>
      </c>
      <c r="M281" s="36">
        <v>0</v>
      </c>
      <c r="N281" s="33" t="s">
        <v>833</v>
      </c>
      <c r="O281" s="33" t="s">
        <v>1287</v>
      </c>
      <c r="P281" s="33" t="s">
        <v>930</v>
      </c>
      <c r="Q281" s="33">
        <v>167</v>
      </c>
      <c r="R281" s="37" t="s">
        <v>931</v>
      </c>
    </row>
    <row r="282" spans="2:18" x14ac:dyDescent="0.2">
      <c r="B282" s="32" t="s">
        <v>1410</v>
      </c>
      <c r="C282" s="33" t="s">
        <v>1429</v>
      </c>
      <c r="D282" s="34">
        <v>9</v>
      </c>
      <c r="E282" s="34">
        <v>9</v>
      </c>
      <c r="F282" s="34">
        <v>1</v>
      </c>
      <c r="G282" s="34">
        <v>1</v>
      </c>
      <c r="H282" s="33" t="s">
        <v>857</v>
      </c>
      <c r="I282" s="34" t="s">
        <v>845</v>
      </c>
      <c r="J282" s="35">
        <v>6510409</v>
      </c>
      <c r="K282" s="35">
        <v>6510409</v>
      </c>
      <c r="L282" s="36" t="s">
        <v>62</v>
      </c>
      <c r="M282" s="36">
        <v>0</v>
      </c>
      <c r="N282" s="33" t="s">
        <v>833</v>
      </c>
      <c r="O282" s="33" t="s">
        <v>1287</v>
      </c>
      <c r="P282" s="33" t="s">
        <v>930</v>
      </c>
      <c r="Q282" s="33">
        <v>167</v>
      </c>
      <c r="R282" s="37" t="s">
        <v>931</v>
      </c>
    </row>
    <row r="283" spans="2:18" x14ac:dyDescent="0.2">
      <c r="B283" s="32" t="s">
        <v>1411</v>
      </c>
      <c r="C283" s="33" t="s">
        <v>1430</v>
      </c>
      <c r="D283" s="34">
        <v>10</v>
      </c>
      <c r="E283" s="34">
        <v>10</v>
      </c>
      <c r="F283" s="34">
        <v>1</v>
      </c>
      <c r="G283" s="34">
        <v>1</v>
      </c>
      <c r="H283" s="33" t="s">
        <v>836</v>
      </c>
      <c r="I283" s="34" t="s">
        <v>845</v>
      </c>
      <c r="J283" s="35">
        <v>35835508.32</v>
      </c>
      <c r="K283" s="35">
        <v>35835508.32</v>
      </c>
      <c r="L283" s="36" t="s">
        <v>62</v>
      </c>
      <c r="M283" s="36">
        <v>0</v>
      </c>
      <c r="N283" s="33" t="s">
        <v>833</v>
      </c>
      <c r="O283" s="33" t="s">
        <v>1287</v>
      </c>
      <c r="P283" s="33" t="s">
        <v>930</v>
      </c>
      <c r="Q283" s="33">
        <v>167</v>
      </c>
      <c r="R283" s="37" t="s">
        <v>931</v>
      </c>
    </row>
    <row r="284" spans="2:18" x14ac:dyDescent="0.2">
      <c r="B284" s="32" t="s">
        <v>1411</v>
      </c>
      <c r="C284" s="33" t="s">
        <v>1430</v>
      </c>
      <c r="D284" s="34">
        <v>10</v>
      </c>
      <c r="E284" s="34">
        <v>10</v>
      </c>
      <c r="F284" s="34">
        <v>1</v>
      </c>
      <c r="G284" s="34">
        <v>1</v>
      </c>
      <c r="H284" s="33" t="s">
        <v>836</v>
      </c>
      <c r="I284" s="34" t="s">
        <v>832</v>
      </c>
      <c r="J284" s="35">
        <v>7815958</v>
      </c>
      <c r="K284" s="35">
        <v>7815958</v>
      </c>
      <c r="L284" s="36" t="s">
        <v>62</v>
      </c>
      <c r="M284" s="36">
        <v>0</v>
      </c>
      <c r="N284" s="33" t="s">
        <v>833</v>
      </c>
      <c r="O284" s="33" t="s">
        <v>1287</v>
      </c>
      <c r="P284" s="33" t="s">
        <v>930</v>
      </c>
      <c r="Q284" s="33">
        <v>167</v>
      </c>
      <c r="R284" s="37" t="s">
        <v>931</v>
      </c>
    </row>
    <row r="285" spans="2:18" x14ac:dyDescent="0.2">
      <c r="B285" s="32" t="s">
        <v>1412</v>
      </c>
      <c r="C285" s="33" t="s">
        <v>1401</v>
      </c>
      <c r="D285" s="34">
        <v>11</v>
      </c>
      <c r="E285" s="34">
        <v>10</v>
      </c>
      <c r="F285" s="34">
        <v>1</v>
      </c>
      <c r="G285" s="34">
        <v>1</v>
      </c>
      <c r="H285" s="33" t="s">
        <v>831</v>
      </c>
      <c r="I285" s="34" t="s">
        <v>845</v>
      </c>
      <c r="J285" s="35">
        <v>42668236</v>
      </c>
      <c r="K285" s="35">
        <v>42668236</v>
      </c>
      <c r="L285" s="36" t="s">
        <v>62</v>
      </c>
      <c r="M285" s="36">
        <v>0</v>
      </c>
      <c r="N285" s="33" t="s">
        <v>833</v>
      </c>
      <c r="O285" s="33" t="s">
        <v>1287</v>
      </c>
      <c r="P285" s="33" t="s">
        <v>930</v>
      </c>
      <c r="Q285" s="33">
        <v>167</v>
      </c>
      <c r="R285" s="37" t="s">
        <v>931</v>
      </c>
    </row>
    <row r="286" spans="2:18" x14ac:dyDescent="0.2">
      <c r="B286" s="32" t="s">
        <v>1412</v>
      </c>
      <c r="C286" s="33" t="s">
        <v>1401</v>
      </c>
      <c r="D286" s="34">
        <v>11</v>
      </c>
      <c r="E286" s="34">
        <v>10</v>
      </c>
      <c r="F286" s="34">
        <v>1</v>
      </c>
      <c r="G286" s="34">
        <v>1</v>
      </c>
      <c r="H286" s="33" t="s">
        <v>831</v>
      </c>
      <c r="I286" s="34" t="s">
        <v>832</v>
      </c>
      <c r="J286" s="35">
        <v>250000000</v>
      </c>
      <c r="K286" s="35">
        <v>250000000</v>
      </c>
      <c r="L286" s="36" t="s">
        <v>62</v>
      </c>
      <c r="M286" s="36">
        <v>0</v>
      </c>
      <c r="N286" s="33" t="s">
        <v>833</v>
      </c>
      <c r="O286" s="33" t="s">
        <v>1287</v>
      </c>
      <c r="P286" s="33" t="s">
        <v>930</v>
      </c>
      <c r="Q286" s="33">
        <v>167</v>
      </c>
      <c r="R286" s="37" t="s">
        <v>931</v>
      </c>
    </row>
    <row r="287" spans="2:18" x14ac:dyDescent="0.2">
      <c r="B287" s="32">
        <v>80121704</v>
      </c>
      <c r="C287" s="33" t="s">
        <v>1431</v>
      </c>
      <c r="D287" s="34">
        <v>10</v>
      </c>
      <c r="E287" s="34">
        <v>10</v>
      </c>
      <c r="F287" s="34">
        <v>3</v>
      </c>
      <c r="G287" s="34">
        <v>1</v>
      </c>
      <c r="H287" s="33" t="s">
        <v>840</v>
      </c>
      <c r="I287" s="34" t="s">
        <v>845</v>
      </c>
      <c r="J287" s="35">
        <v>17550000</v>
      </c>
      <c r="K287" s="35">
        <v>17550000</v>
      </c>
      <c r="L287" s="36" t="s">
        <v>62</v>
      </c>
      <c r="M287" s="36">
        <v>0</v>
      </c>
      <c r="N287" s="33" t="s">
        <v>833</v>
      </c>
      <c r="O287" s="33" t="s">
        <v>1287</v>
      </c>
      <c r="P287" s="33" t="s">
        <v>982</v>
      </c>
      <c r="Q287" s="33">
        <v>120</v>
      </c>
      <c r="R287" s="37" t="s">
        <v>983</v>
      </c>
    </row>
    <row r="288" spans="2:18" x14ac:dyDescent="0.2">
      <c r="B288" s="32">
        <v>43232304</v>
      </c>
      <c r="C288" s="33" t="s">
        <v>1432</v>
      </c>
      <c r="D288" s="34">
        <v>10</v>
      </c>
      <c r="E288" s="34">
        <v>10</v>
      </c>
      <c r="F288" s="34">
        <v>3</v>
      </c>
      <c r="G288" s="34">
        <v>1</v>
      </c>
      <c r="H288" s="33" t="s">
        <v>1440</v>
      </c>
      <c r="I288" s="34" t="s">
        <v>845</v>
      </c>
      <c r="J288" s="35">
        <v>5841742</v>
      </c>
      <c r="K288" s="35">
        <v>5841742</v>
      </c>
      <c r="L288" s="36" t="s">
        <v>62</v>
      </c>
      <c r="M288" s="36">
        <v>0</v>
      </c>
      <c r="N288" s="33" t="s">
        <v>833</v>
      </c>
      <c r="O288" s="33" t="s">
        <v>1287</v>
      </c>
      <c r="P288" s="33" t="s">
        <v>930</v>
      </c>
      <c r="Q288" s="33">
        <v>167</v>
      </c>
      <c r="R288" s="37" t="s">
        <v>931</v>
      </c>
    </row>
    <row r="289" spans="2:18" x14ac:dyDescent="0.2">
      <c r="B289" s="32"/>
      <c r="C289" s="33" t="s">
        <v>1433</v>
      </c>
      <c r="D289" s="34">
        <v>11</v>
      </c>
      <c r="E289" s="34">
        <v>11</v>
      </c>
      <c r="F289" s="34">
        <v>1</v>
      </c>
      <c r="G289" s="34">
        <v>1</v>
      </c>
      <c r="H289" s="33" t="s">
        <v>1441</v>
      </c>
      <c r="I289" s="34" t="s">
        <v>832</v>
      </c>
      <c r="J289" s="35">
        <v>158190000</v>
      </c>
      <c r="K289" s="35">
        <v>158190000</v>
      </c>
      <c r="L289" s="36" t="s">
        <v>62</v>
      </c>
      <c r="M289" s="36">
        <v>0</v>
      </c>
      <c r="N289" s="33" t="s">
        <v>833</v>
      </c>
      <c r="O289" s="33" t="s">
        <v>1287</v>
      </c>
      <c r="P289" s="33" t="s">
        <v>941</v>
      </c>
      <c r="Q289" s="33">
        <v>170</v>
      </c>
      <c r="R289" s="37" t="s">
        <v>942</v>
      </c>
    </row>
    <row r="290" spans="2:18" x14ac:dyDescent="0.2">
      <c r="B290" s="32" t="s">
        <v>1413</v>
      </c>
      <c r="C290" s="33" t="s">
        <v>1434</v>
      </c>
      <c r="D290" s="34">
        <v>11</v>
      </c>
      <c r="E290" s="34">
        <v>11</v>
      </c>
      <c r="F290" s="34">
        <v>1</v>
      </c>
      <c r="G290" s="34">
        <v>1</v>
      </c>
      <c r="H290" s="33" t="s">
        <v>831</v>
      </c>
      <c r="I290" s="34" t="s">
        <v>832</v>
      </c>
      <c r="J290" s="35">
        <v>53788000</v>
      </c>
      <c r="K290" s="35">
        <v>53788000</v>
      </c>
      <c r="L290" s="36" t="s">
        <v>62</v>
      </c>
      <c r="M290" s="36">
        <v>0</v>
      </c>
      <c r="N290" s="33" t="s">
        <v>833</v>
      </c>
      <c r="O290" s="33" t="s">
        <v>1287</v>
      </c>
      <c r="P290" s="33" t="s">
        <v>1364</v>
      </c>
      <c r="Q290" s="33">
        <v>220</v>
      </c>
      <c r="R290" s="37" t="s">
        <v>911</v>
      </c>
    </row>
    <row r="291" spans="2:18" x14ac:dyDescent="0.2">
      <c r="B291" s="32" t="s">
        <v>1414</v>
      </c>
      <c r="C291" s="33" t="s">
        <v>1435</v>
      </c>
      <c r="D291" s="34">
        <v>11</v>
      </c>
      <c r="E291" s="34">
        <v>11</v>
      </c>
      <c r="F291" s="34">
        <v>1</v>
      </c>
      <c r="G291" s="34">
        <v>1</v>
      </c>
      <c r="H291" s="33" t="s">
        <v>831</v>
      </c>
      <c r="I291" s="34" t="s">
        <v>832</v>
      </c>
      <c r="J291" s="35">
        <v>50000000</v>
      </c>
      <c r="K291" s="35">
        <v>50000000</v>
      </c>
      <c r="L291" s="36" t="s">
        <v>62</v>
      </c>
      <c r="M291" s="36">
        <v>0</v>
      </c>
      <c r="N291" s="33" t="s">
        <v>833</v>
      </c>
      <c r="O291" s="33" t="s">
        <v>1287</v>
      </c>
      <c r="P291" s="33" t="s">
        <v>1364</v>
      </c>
      <c r="Q291" s="33">
        <v>220</v>
      </c>
      <c r="R291" s="37" t="s">
        <v>911</v>
      </c>
    </row>
    <row r="292" spans="2:18" x14ac:dyDescent="0.2">
      <c r="B292" s="32" t="s">
        <v>1414</v>
      </c>
      <c r="C292" s="33" t="s">
        <v>1435</v>
      </c>
      <c r="D292" s="34">
        <v>11</v>
      </c>
      <c r="E292" s="34">
        <v>11</v>
      </c>
      <c r="F292" s="34">
        <v>1</v>
      </c>
      <c r="G292" s="34">
        <v>1</v>
      </c>
      <c r="H292" s="33" t="s">
        <v>831</v>
      </c>
      <c r="I292" s="34" t="s">
        <v>832</v>
      </c>
      <c r="J292" s="35">
        <v>15000000</v>
      </c>
      <c r="K292" s="35">
        <v>15000000</v>
      </c>
      <c r="L292" s="36" t="s">
        <v>62</v>
      </c>
      <c r="M292" s="36">
        <v>0</v>
      </c>
      <c r="N292" s="33" t="s">
        <v>833</v>
      </c>
      <c r="O292" s="33" t="s">
        <v>1287</v>
      </c>
      <c r="P292" s="33" t="s">
        <v>1364</v>
      </c>
      <c r="Q292" s="33">
        <v>220</v>
      </c>
      <c r="R292" s="37" t="s">
        <v>911</v>
      </c>
    </row>
    <row r="293" spans="2:18" x14ac:dyDescent="0.2">
      <c r="B293" s="32" t="s">
        <v>1414</v>
      </c>
      <c r="C293" s="33" t="s">
        <v>1435</v>
      </c>
      <c r="D293" s="34">
        <v>11</v>
      </c>
      <c r="E293" s="34">
        <v>11</v>
      </c>
      <c r="F293" s="34">
        <v>1</v>
      </c>
      <c r="G293" s="34">
        <v>1</v>
      </c>
      <c r="H293" s="33" t="s">
        <v>831</v>
      </c>
      <c r="I293" s="34" t="s">
        <v>845</v>
      </c>
      <c r="J293" s="35">
        <v>7752774</v>
      </c>
      <c r="K293" s="35">
        <v>7752774</v>
      </c>
      <c r="L293" s="36" t="s">
        <v>62</v>
      </c>
      <c r="M293" s="36">
        <v>0</v>
      </c>
      <c r="N293" s="33" t="s">
        <v>833</v>
      </c>
      <c r="O293" s="33" t="s">
        <v>1287</v>
      </c>
      <c r="P293" s="33" t="s">
        <v>1364</v>
      </c>
      <c r="Q293" s="33">
        <v>220</v>
      </c>
      <c r="R293" s="37" t="s">
        <v>911</v>
      </c>
    </row>
    <row r="294" spans="2:18" x14ac:dyDescent="0.2">
      <c r="B294" s="32">
        <v>73152108</v>
      </c>
      <c r="C294" s="33" t="s">
        <v>1436</v>
      </c>
      <c r="D294" s="34">
        <v>11</v>
      </c>
      <c r="E294" s="34">
        <v>11</v>
      </c>
      <c r="F294" s="34">
        <v>1</v>
      </c>
      <c r="G294" s="34">
        <v>1</v>
      </c>
      <c r="H294" s="33" t="s">
        <v>857</v>
      </c>
      <c r="I294" s="34" t="s">
        <v>832</v>
      </c>
      <c r="J294" s="35">
        <v>10828494</v>
      </c>
      <c r="K294" s="35">
        <v>10828494</v>
      </c>
      <c r="L294" s="36" t="s">
        <v>62</v>
      </c>
      <c r="M294" s="36">
        <v>0</v>
      </c>
      <c r="N294" s="33" t="s">
        <v>833</v>
      </c>
      <c r="O294" s="33" t="s">
        <v>1287</v>
      </c>
      <c r="P294" s="33" t="s">
        <v>1364</v>
      </c>
      <c r="Q294" s="33">
        <v>220</v>
      </c>
      <c r="R294" s="37" t="s">
        <v>911</v>
      </c>
    </row>
    <row r="295" spans="2:18" x14ac:dyDescent="0.2">
      <c r="B295" s="32">
        <v>81111902</v>
      </c>
      <c r="C295" s="33" t="s">
        <v>1437</v>
      </c>
      <c r="D295" s="34">
        <v>11</v>
      </c>
      <c r="E295" s="34">
        <v>11</v>
      </c>
      <c r="F295" s="34">
        <v>1</v>
      </c>
      <c r="G295" s="34">
        <v>1</v>
      </c>
      <c r="H295" s="33" t="s">
        <v>840</v>
      </c>
      <c r="I295" s="34" t="s">
        <v>832</v>
      </c>
      <c r="J295" s="35">
        <v>19283200</v>
      </c>
      <c r="K295" s="35">
        <v>19283200</v>
      </c>
      <c r="L295" s="36" t="s">
        <v>62</v>
      </c>
      <c r="M295" s="36">
        <v>0</v>
      </c>
      <c r="N295" s="33" t="s">
        <v>833</v>
      </c>
      <c r="O295" s="33" t="s">
        <v>1287</v>
      </c>
      <c r="P295" s="33" t="s">
        <v>892</v>
      </c>
      <c r="Q295" s="33">
        <v>245</v>
      </c>
      <c r="R295" s="37" t="s">
        <v>893</v>
      </c>
    </row>
    <row r="296" spans="2:18" x14ac:dyDescent="0.2">
      <c r="B296" s="32">
        <v>46171619</v>
      </c>
      <c r="C296" s="33" t="s">
        <v>1438</v>
      </c>
      <c r="D296" s="34">
        <v>11</v>
      </c>
      <c r="E296" s="34">
        <v>11</v>
      </c>
      <c r="F296" s="34">
        <v>1</v>
      </c>
      <c r="G296" s="34">
        <v>1</v>
      </c>
      <c r="H296" s="33" t="s">
        <v>831</v>
      </c>
      <c r="I296" s="34" t="s">
        <v>832</v>
      </c>
      <c r="J296" s="35">
        <v>70716800</v>
      </c>
      <c r="K296" s="35">
        <v>70716800</v>
      </c>
      <c r="L296" s="36" t="s">
        <v>62</v>
      </c>
      <c r="M296" s="36">
        <v>0</v>
      </c>
      <c r="N296" s="33" t="s">
        <v>833</v>
      </c>
      <c r="O296" s="33" t="s">
        <v>1287</v>
      </c>
      <c r="P296" s="33" t="s">
        <v>892</v>
      </c>
      <c r="Q296" s="33">
        <v>245</v>
      </c>
      <c r="R296" s="37" t="s">
        <v>893</v>
      </c>
    </row>
    <row r="297" spans="2:18" x14ac:dyDescent="0.2">
      <c r="B297" s="32">
        <v>80111715</v>
      </c>
      <c r="C297" s="33" t="s">
        <v>925</v>
      </c>
      <c r="D297" s="34">
        <v>11</v>
      </c>
      <c r="E297" s="34">
        <v>11</v>
      </c>
      <c r="F297" s="34">
        <v>1</v>
      </c>
      <c r="G297" s="34">
        <v>1</v>
      </c>
      <c r="H297" s="33" t="s">
        <v>840</v>
      </c>
      <c r="I297" s="34" t="s">
        <v>832</v>
      </c>
      <c r="J297" s="35">
        <v>1513538</v>
      </c>
      <c r="K297" s="35">
        <v>1513538</v>
      </c>
      <c r="L297" s="36" t="s">
        <v>62</v>
      </c>
      <c r="M297" s="36">
        <v>0</v>
      </c>
      <c r="N297" s="33" t="s">
        <v>833</v>
      </c>
      <c r="O297" s="33" t="s">
        <v>1287</v>
      </c>
      <c r="P297" s="33" t="s">
        <v>926</v>
      </c>
      <c r="Q297" s="33">
        <v>135</v>
      </c>
      <c r="R297" s="37" t="s">
        <v>927</v>
      </c>
    </row>
    <row r="298" spans="2:18" x14ac:dyDescent="0.2">
      <c r="B298" s="32">
        <v>80101507</v>
      </c>
      <c r="C298" s="33" t="s">
        <v>928</v>
      </c>
      <c r="D298" s="34">
        <v>11</v>
      </c>
      <c r="E298" s="34">
        <v>11</v>
      </c>
      <c r="F298" s="34">
        <v>1</v>
      </c>
      <c r="G298" s="34">
        <v>1</v>
      </c>
      <c r="H298" s="33" t="s">
        <v>840</v>
      </c>
      <c r="I298" s="34" t="s">
        <v>832</v>
      </c>
      <c r="J298" s="35">
        <v>5459000</v>
      </c>
      <c r="K298" s="35">
        <v>5459000</v>
      </c>
      <c r="L298" s="36" t="s">
        <v>62</v>
      </c>
      <c r="M298" s="36">
        <v>0</v>
      </c>
      <c r="N298" s="33" t="s">
        <v>833</v>
      </c>
      <c r="O298" s="33" t="s">
        <v>1287</v>
      </c>
      <c r="P298" s="33" t="s">
        <v>926</v>
      </c>
      <c r="Q298" s="33">
        <v>135</v>
      </c>
      <c r="R298" s="37" t="s">
        <v>927</v>
      </c>
    </row>
    <row r="299" spans="2:18" x14ac:dyDescent="0.2">
      <c r="B299" s="32"/>
      <c r="C299" s="33" t="s">
        <v>1439</v>
      </c>
      <c r="D299" s="34" t="s">
        <v>1443</v>
      </c>
      <c r="E299" s="34" t="s">
        <v>1443</v>
      </c>
      <c r="F299" s="34" t="s">
        <v>1444</v>
      </c>
      <c r="G299" s="34" t="s">
        <v>1444</v>
      </c>
      <c r="H299" s="33" t="s">
        <v>840</v>
      </c>
      <c r="I299" s="34" t="s">
        <v>845</v>
      </c>
      <c r="J299" s="35">
        <v>20000000</v>
      </c>
      <c r="K299" s="35">
        <v>20000000</v>
      </c>
      <c r="L299" s="36" t="s">
        <v>62</v>
      </c>
      <c r="M299" s="36">
        <v>0</v>
      </c>
      <c r="N299" s="33" t="s">
        <v>833</v>
      </c>
      <c r="O299" s="33" t="s">
        <v>1287</v>
      </c>
      <c r="P299" s="33" t="s">
        <v>930</v>
      </c>
      <c r="Q299" s="33">
        <v>127</v>
      </c>
      <c r="R299" s="37" t="s">
        <v>931</v>
      </c>
    </row>
    <row r="300" spans="2:18" x14ac:dyDescent="0.2">
      <c r="B300" s="32">
        <v>81111803</v>
      </c>
      <c r="C300" s="33" t="s">
        <v>936</v>
      </c>
      <c r="D300" s="34">
        <v>11</v>
      </c>
      <c r="E300" s="34">
        <v>6</v>
      </c>
      <c r="F300" s="34">
        <v>1</v>
      </c>
      <c r="G300" s="34">
        <v>1</v>
      </c>
      <c r="H300" s="33" t="s">
        <v>1311</v>
      </c>
      <c r="I300" s="34" t="s">
        <v>845</v>
      </c>
      <c r="J300" s="35">
        <v>25000000</v>
      </c>
      <c r="K300" s="35">
        <v>25000000</v>
      </c>
      <c r="L300" s="36" t="s">
        <v>62</v>
      </c>
      <c r="M300" s="36">
        <v>0</v>
      </c>
      <c r="N300" s="33" t="s">
        <v>833</v>
      </c>
      <c r="O300" s="33" t="s">
        <v>1287</v>
      </c>
      <c r="P300" s="33" t="s">
        <v>930</v>
      </c>
      <c r="Q300" s="33">
        <v>127</v>
      </c>
      <c r="R300" s="37" t="s">
        <v>931</v>
      </c>
    </row>
    <row r="301" spans="2:18" ht="15" thickBot="1" x14ac:dyDescent="0.25">
      <c r="B301" s="255">
        <v>43231513</v>
      </c>
      <c r="C301" s="256" t="s">
        <v>937</v>
      </c>
      <c r="D301" s="257">
        <v>11</v>
      </c>
      <c r="E301" s="257">
        <v>10</v>
      </c>
      <c r="F301" s="257">
        <v>1</v>
      </c>
      <c r="G301" s="257">
        <v>1</v>
      </c>
      <c r="H301" s="256" t="s">
        <v>831</v>
      </c>
      <c r="I301" s="257" t="s">
        <v>845</v>
      </c>
      <c r="J301" s="258">
        <v>27363570</v>
      </c>
      <c r="K301" s="258">
        <v>27363570</v>
      </c>
      <c r="L301" s="259" t="s">
        <v>62</v>
      </c>
      <c r="M301" s="259">
        <v>0</v>
      </c>
      <c r="N301" s="256" t="s">
        <v>833</v>
      </c>
      <c r="O301" s="256" t="s">
        <v>1287</v>
      </c>
      <c r="P301" s="256" t="s">
        <v>930</v>
      </c>
      <c r="Q301" s="256">
        <v>127</v>
      </c>
      <c r="R301" s="260" t="s">
        <v>931</v>
      </c>
    </row>
  </sheetData>
  <autoFilter ref="B17:R301" xr:uid="{813C44DE-079F-45EF-AEE2-3E97A212A7FB}"/>
  <mergeCells count="5">
    <mergeCell ref="B2:C2"/>
    <mergeCell ref="B4:C4"/>
    <mergeCell ref="H5:K9"/>
    <mergeCell ref="H10:K14"/>
    <mergeCell ref="B16:R16"/>
  </mergeCells>
  <dataValidations count="5">
    <dataValidation type="list" allowBlank="1" showInputMessage="1" showErrorMessage="1" sqref="F50 F62:F65 F59:F60 F47:F48 F54 F68 F113 F18 F217:F219 F213:F214 F157:F159 F71:F72 F81 F193:F195 F204:F208" xr:uid="{2E9D87E6-7457-44DF-B902-6650936E25EB}">
      <formula1>INDIRECT(D18)</formula1>
    </dataValidation>
    <dataValidation type="list" allowBlank="1" showInputMessage="1" showErrorMessage="1" sqref="F188:F189 G185:G202 G204:G226" xr:uid="{778D118C-445B-4ECA-9801-7BB468AD98D0}">
      <formula1>(DÍAS)</formula1>
    </dataValidation>
    <dataValidation type="list" allowBlank="1" showInputMessage="1" showErrorMessage="1" sqref="H217:H219 H223:H224 H188:H189 H191:H195 H203 H205:H212" xr:uid="{E011814B-243A-434B-97BF-BF47D3D82BBE}">
      <formula1>MODALIDAD_DE_CONTRATACIÓN</formula1>
    </dataValidation>
    <dataValidation type="list" allowBlank="1" showInputMessage="1" showErrorMessage="1" sqref="N185:O226" xr:uid="{6497BB8E-AE3C-4574-87E3-6F72AC88955B}">
      <formula1>GC</formula1>
    </dataValidation>
    <dataValidation type="list" allowBlank="1" showInputMessage="1" showErrorMessage="1" sqref="I185:I226" xr:uid="{4E02ABE6-68E9-4D69-AA3B-CDDE70BEF720}">
      <formula1>FUENTE_DE_LOS_RECURSOS</formula1>
    </dataValidation>
  </dataValidations>
  <hyperlinks>
    <hyperlink ref="C8" r:id="rId1" xr:uid="{79F20244-739A-4215-B756-095842C013DD}"/>
    <hyperlink ref="R92" r:id="rId2" display="rosario.barros@caroycuervo.gov.co" xr:uid="{AE8148EF-E3B4-436C-8107-EA587F95973B}"/>
    <hyperlink ref="R159" r:id="rId3" display="javier.vargas@caroycuervo.gov.co" xr:uid="{A75FBAD4-50DB-4D5F-856E-5959A1FE0879}"/>
    <hyperlink ref="R196" r:id="rId4" display="jenny.leon@caroycuervo.gov.co" xr:uid="{10EC5400-0816-4657-87DB-FDD5522C40F1}"/>
    <hyperlink ref="R193" r:id="rId5" display="andrea.cardozo@caroycuervo.gov.co" xr:uid="{D4BD5D0C-050A-42EB-BB69-1431EDBDAD77}"/>
    <hyperlink ref="R202" r:id="rId6" display="jenny.leon@caroycuervo.gov.co" xr:uid="{2D041908-2789-4C6E-9D77-AE7F41C68EE4}"/>
  </hyperlinks>
  <pageMargins left="0.7" right="0.7" top="0.75" bottom="0.75" header="0.3" footer="0.3"/>
  <drawing r:id="rId7"/>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3EE4B122F471C5488698B27D3B3D20C5" ma:contentTypeVersion="6" ma:contentTypeDescription="Crear nuevo documento." ma:contentTypeScope="" ma:versionID="6052ba470c9b843248c83ca29010f855">
  <xsd:schema xmlns:xsd="http://www.w3.org/2001/XMLSchema" xmlns:xs="http://www.w3.org/2001/XMLSchema" xmlns:p="http://schemas.microsoft.com/office/2006/metadata/properties" xmlns:ns2="50ba2325-c888-44df-aa02-e1cd6dce529f" targetNamespace="http://schemas.microsoft.com/office/2006/metadata/properties" ma:root="true" ma:fieldsID="96b18ea82b56e91b7488273fb4f721d0" ns2:_="">
    <xsd:import namespace="50ba2325-c888-44df-aa02-e1cd6dce529f"/>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0ba2325-c888-44df-aa02-e1cd6dce529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40F7974-5721-4518-9487-0F5174296E2F}">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90B89F55-8D2A-4F2A-8FB1-34C1E47D2276}">
  <ds:schemaRefs>
    <ds:schemaRef ds:uri="http://schemas.microsoft.com/sharepoint/v3/contenttype/forms"/>
  </ds:schemaRefs>
</ds:datastoreItem>
</file>

<file path=customXml/itemProps3.xml><?xml version="1.0" encoding="utf-8"?>
<ds:datastoreItem xmlns:ds="http://schemas.openxmlformats.org/officeDocument/2006/customXml" ds:itemID="{60AD9A31-A2FB-49C3-87DA-B9CA9AE87FF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0ba2325-c888-44df-aa02-e1cd6dce529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79</vt:i4>
      </vt:variant>
      <vt:variant>
        <vt:lpstr>Rangos con nombre</vt:lpstr>
      </vt:variant>
      <vt:variant>
        <vt:i4>12</vt:i4>
      </vt:variant>
    </vt:vector>
  </HeadingPairs>
  <TitlesOfParts>
    <vt:vector size="91" baseType="lpstr">
      <vt:lpstr>Presentación</vt:lpstr>
      <vt:lpstr>Plan de acción 2020</vt:lpstr>
      <vt:lpstr>tablas dinamicas</vt:lpstr>
      <vt:lpstr>Listas desplegables</vt:lpstr>
      <vt:lpstr>Ajustes segundo trimestre</vt:lpstr>
      <vt:lpstr>Ajustes tercer trimestre</vt:lpstr>
      <vt:lpstr>Resumen plan por ejes temáticos</vt:lpstr>
      <vt:lpstr>PAAC</vt:lpstr>
      <vt:lpstr>PLAN ANUAL DE ADQUISICIONES</vt:lpstr>
      <vt:lpstr>PAACC</vt:lpstr>
      <vt:lpstr>avance g</vt:lpstr>
      <vt:lpstr>avance g EFICIENCIA</vt:lpstr>
      <vt:lpstr>ORG (2)</vt:lpstr>
      <vt:lpstr>ORG-EFI</vt:lpstr>
      <vt:lpstr>PLA (2)</vt:lpstr>
      <vt:lpstr>PLA-EFI</vt:lpstr>
      <vt:lpstr>TI (3)</vt:lpstr>
      <vt:lpstr>TI-EFI</vt:lpstr>
      <vt:lpstr>MED (2)</vt:lpstr>
      <vt:lpstr>MED-EFI</vt:lpstr>
      <vt:lpstr>CIG (2)</vt:lpstr>
      <vt:lpstr>CIG-EFI</vt:lpstr>
      <vt:lpstr>ALI (2)</vt:lpstr>
      <vt:lpstr>ALI-EFI</vt:lpstr>
      <vt:lpstr>EDI (2)</vt:lpstr>
      <vt:lpstr>EDI-EFI</vt:lpstr>
      <vt:lpstr>FOR (2)</vt:lpstr>
      <vt:lpstr>FOR-EFI</vt:lpstr>
      <vt:lpstr>GB (2)</vt:lpstr>
      <vt:lpstr>GB-EFI</vt:lpstr>
      <vt:lpstr>GM (2)</vt:lpstr>
      <vt:lpstr>GM-EFI</vt:lpstr>
      <vt:lpstr>INV (2)</vt:lpstr>
      <vt:lpstr>INV-EFI</vt:lpstr>
      <vt:lpstr>ADQ (2)</vt:lpstr>
      <vt:lpstr>ADQ-EFI</vt:lpstr>
      <vt:lpstr>COM (2)</vt:lpstr>
      <vt:lpstr>COM-EFI</vt:lpstr>
      <vt:lpstr>DIS (2)</vt:lpstr>
      <vt:lpstr>DIS-EFI</vt:lpstr>
      <vt:lpstr>FIN (2)</vt:lpstr>
      <vt:lpstr>FIN-EFI</vt:lpstr>
      <vt:lpstr>GD (2)</vt:lpstr>
      <vt:lpstr>GD-EFI</vt:lpstr>
      <vt:lpstr>INF (2)</vt:lpstr>
      <vt:lpstr>INF-EFI</vt:lpstr>
      <vt:lpstr>SC (2)</vt:lpstr>
      <vt:lpstr>SC-EFI</vt:lpstr>
      <vt:lpstr>TH (2)</vt:lpstr>
      <vt:lpstr>TH-EFI</vt:lpstr>
      <vt:lpstr>Hoja2</vt:lpstr>
      <vt:lpstr>Resumen</vt:lpstr>
      <vt:lpstr>PLAN DE SEGURIDAD Y PRIVACIDAD </vt:lpstr>
      <vt:lpstr>ESTRATEGIA CONFLICTO DE INTERÉS</vt:lpstr>
      <vt:lpstr>Gráficos</vt:lpstr>
      <vt:lpstr>%</vt:lpstr>
      <vt:lpstr>Avance General</vt:lpstr>
      <vt:lpstr>ORG</vt:lpstr>
      <vt:lpstr>PLA</vt:lpstr>
      <vt:lpstr>MEDI</vt:lpstr>
      <vt:lpstr>TI</vt:lpstr>
      <vt:lpstr>ALI</vt:lpstr>
      <vt:lpstr>EDI</vt:lpstr>
      <vt:lpstr>FOR</vt:lpstr>
      <vt:lpstr>GB</vt:lpstr>
      <vt:lpstr>GM</vt:lpstr>
      <vt:lpstr>INV</vt:lpstr>
      <vt:lpstr>COM</vt:lpstr>
      <vt:lpstr>DIS</vt:lpstr>
      <vt:lpstr>ADQ</vt:lpstr>
      <vt:lpstr>FIN</vt:lpstr>
      <vt:lpstr>GD</vt:lpstr>
      <vt:lpstr>INF</vt:lpstr>
      <vt:lpstr>SC</vt:lpstr>
      <vt:lpstr>TH</vt:lpstr>
      <vt:lpstr>CIG</vt:lpstr>
      <vt:lpstr>MED</vt:lpstr>
      <vt:lpstr>Informe PAAC</vt:lpstr>
      <vt:lpstr>Informe PAAC 2</vt:lpstr>
      <vt:lpstr>ACTIVIDADES_MISIONALES</vt:lpstr>
      <vt:lpstr>CONTROL_INTERNO</vt:lpstr>
      <vt:lpstr>DIRECCIONAMIENTO_ESTRATÉGICO_Y_PLANEACIÓN</vt:lpstr>
      <vt:lpstr>ESTRATÉGICO</vt:lpstr>
      <vt:lpstr>EVALUACIÓN</vt:lpstr>
      <vt:lpstr>EVALUACIÓN_DE_RESULTADOS</vt:lpstr>
      <vt:lpstr>GESTIÓN_CON_VALORES_PARA_RESULTADOS</vt:lpstr>
      <vt:lpstr>GESTIÓN_DEL_CONOCIMIENTO_Y_LA_INNOVACIÓN</vt:lpstr>
      <vt:lpstr>INFORMACIÓN_Y_COMUNICACIÓN</vt:lpstr>
      <vt:lpstr>MISIONAL</vt:lpstr>
      <vt:lpstr>TALENTO_HUMANO</vt:lpstr>
      <vt:lpstr>TRANSVERSAL</vt:lpstr>
    </vt:vector>
  </TitlesOfParts>
  <Manager/>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Xiomara Ruíz Ballén</dc:creator>
  <cp:keywords/>
  <dc:description/>
  <cp:lastModifiedBy>Diana Ramírez</cp:lastModifiedBy>
  <cp:revision/>
  <dcterms:created xsi:type="dcterms:W3CDTF">2018-07-12T19:48:02Z</dcterms:created>
  <dcterms:modified xsi:type="dcterms:W3CDTF">2020-12-14T19:27:42Z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0x0101003EE4B122F471C5488698B27D3B3D20C5</vt:lpwstr>
  </property>
</Properties>
</file>