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autoCompressPictures="0"/>
  <mc:AlternateContent xmlns:mc="http://schemas.openxmlformats.org/markup-compatibility/2006">
    <mc:Choice Requires="x15">
      <x15ac:absPath xmlns:x15ac="http://schemas.microsoft.com/office/spreadsheetml/2010/11/ac" url="C:\Users\cristian.velandia\Desktop\"/>
    </mc:Choice>
  </mc:AlternateContent>
  <xr:revisionPtr revIDLastSave="0" documentId="13_ncr:1_{290ED35D-3FFC-4FF6-B5E7-60CF71BB36E8}" xr6:coauthVersionLast="47" xr6:coauthVersionMax="47" xr10:uidLastSave="{00000000-0000-0000-0000-000000000000}"/>
  <bookViews>
    <workbookView xWindow="-120" yWindow="-120" windowWidth="29040" windowHeight="15720" tabRatio="500" activeTab="2" xr2:uid="{00000000-000D-0000-FFFF-FFFF00000000}"/>
  </bookViews>
  <sheets>
    <sheet name="Implementación 2024" sheetId="10" r:id="rId1"/>
    <sheet name="Fortalecimiento 2024" sheetId="9" r:id="rId2"/>
    <sheet name="Adecuación 2024"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3" l="1"/>
  <c r="C7" i="3"/>
  <c r="C8" i="9"/>
  <c r="C7" i="9"/>
  <c r="C8" i="10"/>
  <c r="C7" i="10"/>
  <c r="D29" i="3"/>
  <c r="D27" i="3"/>
  <c r="D25" i="3"/>
  <c r="D48" i="9"/>
  <c r="D29" i="10"/>
  <c r="D27" i="10"/>
  <c r="D25" i="10"/>
  <c r="D23" i="10"/>
  <c r="D60" i="9"/>
  <c r="D58" i="9"/>
  <c r="D54" i="9"/>
  <c r="D52" i="9"/>
  <c r="D50" i="9"/>
  <c r="G31" i="9"/>
  <c r="F14" i="10"/>
  <c r="F20" i="10" s="1"/>
  <c r="F15" i="10"/>
  <c r="F16" i="10"/>
  <c r="F17" i="10"/>
  <c r="F18" i="10"/>
  <c r="F19" i="10"/>
  <c r="F13" i="10"/>
  <c r="E20" i="10"/>
  <c r="D20" i="10"/>
  <c r="E21" i="3"/>
  <c r="F21" i="3"/>
  <c r="D21" i="3"/>
  <c r="E45" i="9"/>
  <c r="F45" i="9"/>
  <c r="D45" i="9"/>
  <c r="G44" i="9"/>
  <c r="G43" i="9"/>
  <c r="G42" i="9"/>
  <c r="G41" i="9"/>
  <c r="G40" i="9"/>
  <c r="G30" i="9"/>
  <c r="G29" i="9"/>
  <c r="G28" i="9"/>
  <c r="G39" i="9"/>
  <c r="G38" i="9"/>
  <c r="G37" i="9"/>
  <c r="G36" i="9"/>
  <c r="G35" i="9"/>
  <c r="G34" i="9"/>
  <c r="G33" i="9"/>
  <c r="G32" i="9"/>
  <c r="G27" i="9"/>
  <c r="G26" i="9"/>
  <c r="G25" i="9"/>
  <c r="G24" i="9"/>
  <c r="G23" i="9"/>
  <c r="G22" i="9"/>
  <c r="G21" i="9"/>
  <c r="G20" i="9"/>
  <c r="G19" i="9"/>
  <c r="G18" i="9"/>
  <c r="G17" i="9"/>
  <c r="G16" i="9"/>
  <c r="G15" i="9"/>
  <c r="G14" i="9"/>
  <c r="G13" i="9"/>
  <c r="F14" i="3"/>
  <c r="F15" i="3"/>
  <c r="F16" i="3"/>
  <c r="F17" i="3"/>
  <c r="F18" i="3"/>
  <c r="F19" i="3"/>
  <c r="F20" i="3"/>
  <c r="F13" i="3"/>
  <c r="D56" i="9" l="1"/>
  <c r="G45" i="9"/>
  <c r="C9" i="10"/>
  <c r="C9" i="9"/>
  <c r="C9" i="3"/>
</calcChain>
</file>

<file path=xl/sharedStrings.xml><?xml version="1.0" encoding="utf-8"?>
<sst xmlns="http://schemas.openxmlformats.org/spreadsheetml/2006/main" count="184" uniqueCount="131">
  <si>
    <t>NOMBRE DEL PROYECTO:</t>
  </si>
  <si>
    <t>CÓDIGO BPIN</t>
  </si>
  <si>
    <t>OBJETIVO GENERAL DEL PROYECTO</t>
  </si>
  <si>
    <t>NACIÓN</t>
  </si>
  <si>
    <t>PROPIOS</t>
  </si>
  <si>
    <t>APROPIACIÓN INFORMADA NACIÓN</t>
  </si>
  <si>
    <t>APROPIACIÓN INFORMADA PROPIOS</t>
  </si>
  <si>
    <t>DISTRIBUCIÓN PROYECTOS DE INVERSIÓN - INSTITUTO CARO Y CUERVO - 2024</t>
  </si>
  <si>
    <t>ADECUACIÓN DE LA INFRAESTRUCTURA FÍSICA DE LAS SEDES DEL INSTITUTO CARO Y CUERVO PARA LA DIVULGACIÓN DEL PATRIMONIO CULTURAL BOGOTÁ, CHÍA</t>
  </si>
  <si>
    <t>Documentos metodológicos</t>
  </si>
  <si>
    <t>Documento metodológico validado</t>
  </si>
  <si>
    <t>Documento con el diseño metodológico</t>
  </si>
  <si>
    <t>Sedes adecuadas</t>
  </si>
  <si>
    <t>Obra civil</t>
  </si>
  <si>
    <t>Redes</t>
  </si>
  <si>
    <t>Instalación puesta en marcha PTAR</t>
  </si>
  <si>
    <t>Documentos de política</t>
  </si>
  <si>
    <t>Plan de trabajo</t>
  </si>
  <si>
    <t>Documento de política preliminar</t>
  </si>
  <si>
    <t>Servicio de Asistencia Técnica</t>
  </si>
  <si>
    <t>FORTALECIMIENTO DE LAS CAPACIDADES PARA LA PROTECCIÓN Y SALVAGUARDIA DEL PATRIMONIO INMATERIAL LINGÜÍSTICO A NIVEL  NACIONAL</t>
  </si>
  <si>
    <t>Servicio de educación informal</t>
  </si>
  <si>
    <t>Ejecutar programas de educación continua</t>
  </si>
  <si>
    <t>Diseñar, virtualizar y ofertar programas de educación informal.</t>
  </si>
  <si>
    <t>Registrar y evaluar los programas de educación continu</t>
  </si>
  <si>
    <t>Documentos Investigación</t>
  </si>
  <si>
    <t>Diseñar y ejecutar los proyectos de investigación</t>
  </si>
  <si>
    <t>Organizar y asistir a congresos, simposios, seminarios y demás eventos de  difusión y divulgación de resultados</t>
  </si>
  <si>
    <t>Organizar y asistir a congresos, simposios, seminarios y demás eventos de difusión y divulgación de resultados</t>
  </si>
  <si>
    <t>Crear redes y alianzas para colaboración e intercambios</t>
  </si>
  <si>
    <t>Desarrollar las convocatorias, diseñar el financiamiento y evaluar resultados</t>
  </si>
  <si>
    <t>Producción y difusión de material multimedia</t>
  </si>
  <si>
    <t>Creación de contenido en línea</t>
  </si>
  <si>
    <t>Diseño, edición e impresión de libros en la Imprenta Patriótica</t>
  </si>
  <si>
    <t>Desarrollar la estrategia de comunicaciones de los servicios del ICC</t>
  </si>
  <si>
    <t>Realizar procesos de divulgación de las actividades de apropiación social 
del conocimiento</t>
  </si>
  <si>
    <t>Servicio de exposiciones</t>
  </si>
  <si>
    <t>Investigación y enseñanza</t>
  </si>
  <si>
    <t>Gestión y Administración</t>
  </si>
  <si>
    <t>Diseñar y desarrollar el Plan de Gestión de Museos</t>
  </si>
  <si>
    <t>Conservación de la colección:</t>
  </si>
  <si>
    <t>Servicio de educación formal</t>
  </si>
  <si>
    <t>Desarrollar los instrumentos y contenidos de los programas de educación 
formal de posgrado alineados con las condiciones de calidad vigentes</t>
  </si>
  <si>
    <t xml:space="preserve">Desarrollar los instrumentos y contenidos de los programas de educación </t>
  </si>
  <si>
    <t>Desarrollar los instrumentos y contenidos de los programas de educación formal de posgrado alineados con las condiciones de calidad vigentes</t>
  </si>
  <si>
    <t>Desarrollar la oferta de programas de educación formal de posgrado en sus diferentes modalidades de acuerdo con los requisitos del registro calificado vigente para cada programa</t>
  </si>
  <si>
    <t>Diseñar y programar las herramientas necesarias para la documentación estratégica institucional
estratégica institucional</t>
  </si>
  <si>
    <t xml:space="preserve">Servicio de salvaguardia al patrimonio inmaterial (Producto principal del proyecto) </t>
  </si>
  <si>
    <t>Realizar procesos de divulgación de las actividades de apropiación social del conocimiento</t>
  </si>
  <si>
    <t>Adquirir el material bibliográfico</t>
  </si>
  <si>
    <t>Procesar y catalogar el material bibliográfico</t>
  </si>
  <si>
    <t>Adquirir las herramientas de tecnologías de la información en servicios bibliográficos digitales</t>
  </si>
  <si>
    <t>Mantener y reparar los sistemas dispuestos en las instalaciones de la biblioteca</t>
  </si>
  <si>
    <t>Servicio de producción de contenidos en radio emisora virtua</t>
  </si>
  <si>
    <t>Grabación, edición de audio, transmisión y streaming</t>
  </si>
  <si>
    <t>Selección de contenidos, diseño y producción de programación</t>
  </si>
  <si>
    <t>IMPLEMENTACIÓN DE LA INFRAESTRUCTURA, FÍSICA, TECNOLÓGICA Y DE COMUNICACIONES DEL INSTITUTO CARO Y CUERVO  BOGOTÁ, CHÍA</t>
  </si>
  <si>
    <t>Servicios de información actualizados</t>
  </si>
  <si>
    <t>Diseño técnico y funcional</t>
  </si>
  <si>
    <t xml:space="preserve"> Servicios tecnológicos </t>
  </si>
  <si>
    <t>Implementación del sistema actualizado</t>
  </si>
  <si>
    <t>Adquirir y/o arrendar Equipos para cubrir parte de las necesidades del Instituto Caro y Cuervo</t>
  </si>
  <si>
    <t>Servicios de información implementados</t>
  </si>
  <si>
    <t>Implementación del sistema</t>
  </si>
  <si>
    <t xml:space="preserve"> Levantamiento de requerimientos</t>
  </si>
  <si>
    <t>Servicio de asistencia técnica</t>
  </si>
  <si>
    <t xml:space="preserve">Realizar el mantenimiento preventivo y correctivo de infraestructura, equipos </t>
  </si>
  <si>
    <t xml:space="preserve">Proteger la información disponible en la plataforma informática de la entidad, mediante la contratación de servicios de respaldo de la información en nube y seguridad informática </t>
  </si>
  <si>
    <t>Adecuadas condiciones de infraestructura física de las sedes del Instituto Caro y Cuervo para la divulgación del patrimonio cultural en condiciones seguras y de acuerdo con la normatividad vigente.</t>
  </si>
  <si>
    <t>APROPIACIÓN INFORMADA 2024</t>
  </si>
  <si>
    <t>PRODUCTO</t>
  </si>
  <si>
    <t>ACTIVIDADES</t>
  </si>
  <si>
    <t>SUBTOTAL</t>
  </si>
  <si>
    <t>Fortalecer el desarrollo de acciones para proteger y salvaguardar el patrimonio cultural lingüístico de la nación</t>
  </si>
  <si>
    <t>Junto con la creciente globalización económica y la expansión de los modelos de vida de la sociedad industrializada moderna, se están produciendo procesos de homogeneización cultural que a menudo resultan en la indeseada pérdida de acervos culturales. Estas pérdidas incluyen la desaparición de idiomas, así como la pérdida del invaluable legado de tradiciones y expresiones orales propias de las comunidades, como poemas, chistes, proverbios y leyendas. Además, la desaparición de idiomas indígenas también conlleva un detrimento en la biodiversidad, ya que estos idiomas transmiten una gran cantidad de conocimientos tradicionales sobre la naturaleza y el universo.
Los procesos culturales y las manifestaciones del Patrimonio Cultural Inmaterial son dinámicos y cambiantes, y son vulnerables a los cambios sociales. Algunos de estos cambios pueden ser positivos, mientras que otros pueden resultar en la pérdida del Patrimonio Cultural Inmaterial debido a la desvalorización social, la pérdida de referentes culturales y el desuso. Uno de los cambios no deseados es la desaparición de las lenguas nativas debido a la presión social y cultural o al desuso. Estas pérdidas representan un empobrecimiento cultural para los pueblos indígenas, Rrom y afrodescendientes con lenguas criollas, y constituyen una pérdida invaluable de sistemas cognitivos y lingüísticos milenarios tanto para la nación como para la humanidad en su conjunto.
Incluso el castellano, como lengua mayoritaria, experimenta transformaciones que deben ser reconocidas y evaluadas en función de su importancia en la significación, creación y transmisión del Patrimonio Cultural Inmaterial.</t>
  </si>
  <si>
    <t>PRESUPUESTO INFORMADO 2024</t>
  </si>
  <si>
    <t>Edición y publicación de libros del Sello Editorial del ICC</t>
  </si>
  <si>
    <t>Implementar la infraestructura, física, tecnológica y de comunicaciones acorde con las necesidades del Instituto Caro y Cuervo</t>
  </si>
  <si>
    <t>La infraestructura tecnológica para el desarrollo misional y administrativo del Instituto Caro y Cuervo es inadecuada, ya que presenta un alto déficit en relación con los proyectos misionales y administrativos. Esto incluye aspectos como las clases virtuales, la integración de proyectos de investigación y la automatización de procesos o servicios en innovación informática para difundir la lingüística colombiana. Actualmente, la infraestructura no proporciona las condiciones mínimas necesarias para los desarrollos tecnológicos requeridos, y tampoco cuenta con suficiente personal para generar esquemas de conocimiento propio que guíen a la entidad en la implementación, desarrollo y articulación de sistemas de información estandarizados y protegidos mediante planes de contingencia, en cumplimiento de las políticas de gobierno y seguridad digital.
Esta situación limita la implementación de estrategias articuladas para la migración, articulación y mejoramiento continuo que la entidad debe llevar a cabo para mantener sus sistemas. Como consecuencia, se evidencia una desarticulación entre las iniciativas misionales, un desconocimiento de los proyectos adelantados por el Instituto y un bajo nivel de apropiación del conocimiento generado en el mismo. Esto se traduce en medios de comunicación digital inseguros, inestables y con respuestas lentas o inoportunas. Se identifica la ausencia de desarrollos que garanticen autenticidad, integridad y disponibilidad, así como la falta de integración de servicios tecnológicos de calidad que aumenten la confianza de los usuarios.
El Instituto Caro y Cuervo, en el desarrollo, implementación y cumplimiento de las políticas públicas a su cargo, necesita mantener y garantizar la prestación de servicios tecnológicos e informáticos, como la conectividad, la capacidad instalada de TI, los equipos de cómputo, impresoras, escáneres, el acceso a los portales institucionales y los sistemas de misión crítica. Sin embargo, en la actualidad, estos aspectos carecen de financiación.</t>
  </si>
  <si>
    <t>DESCRIPCIÓN DE LA SITUACIÓN EXISTENTE FRENTE AL PROBLEMA</t>
  </si>
  <si>
    <t>Productos</t>
  </si>
  <si>
    <t>Cantidad</t>
  </si>
  <si>
    <t>Ejecutado</t>
  </si>
  <si>
    <t>Medido por *</t>
  </si>
  <si>
    <t>Avance *</t>
  </si>
  <si>
    <t>1,00 (Número de documentos)</t>
  </si>
  <si>
    <t>Documentos de política elaborados (meta: 1,00 número)</t>
  </si>
  <si>
    <t>Documentos metodológicos realizados (meta: 1,00 número)</t>
  </si>
  <si>
    <t>Sedes adecuadas (producto principal del proyecto)</t>
  </si>
  <si>
    <t>2,00 (Número de sedes)</t>
  </si>
  <si>
    <t>Sedes adecuadas (meta: 2,00 número)</t>
  </si>
  <si>
    <t>Sedes adecuadas (producto principal del proyecto) - instalación y puesta en marcha de la planta de tratamiento de aguas residuales</t>
  </si>
  <si>
    <t>1,00 (Número de sedes)</t>
  </si>
  <si>
    <t>Sedes adecuadas (meta: 1,00 número)</t>
  </si>
  <si>
    <t>Sedes dotadas</t>
  </si>
  <si>
    <t>Sedes dotadas (meta: 1,00 número)</t>
  </si>
  <si>
    <t>1,00 (Número de asistencias técnicas)</t>
  </si>
  <si>
    <t>Asistencias técnicas realizadas (meta: 1,00 número)</t>
  </si>
  <si>
    <t>Documentos investigación</t>
  </si>
  <si>
    <t>80,00 (Número de documentos)</t>
  </si>
  <si>
    <t>Documentos de investigación realizados (meta: 80,00 número)</t>
  </si>
  <si>
    <t>Servicio de educación formal - estudiantes graduados de los programas de maestría</t>
  </si>
  <si>
    <t>350,00 (Número de personas)</t>
  </si>
  <si>
    <t>Personas capacitadas con educación formal (meta: 350,00 número)</t>
  </si>
  <si>
    <t>2.400,00 (Número de personas)</t>
  </si>
  <si>
    <t>Personas capacitadas con educación informal (meta: 2.400,00 número)</t>
  </si>
  <si>
    <t>8,00 (Número de exposiciones)</t>
  </si>
  <si>
    <t>Exposiciones realizadas (meta: 8,00 número)</t>
  </si>
  <si>
    <t>Servicio de producción de contenidos en radio emisora virtual</t>
  </si>
  <si>
    <t>16.000,00 (Horas de radio)</t>
  </si>
  <si>
    <t>Horas de radio emitidas (meta: 16.000,00 número)</t>
  </si>
  <si>
    <t>Servicio de salvaguardia al patrimonio inmaterial (producto principal del proyecto)</t>
  </si>
  <si>
    <t>40,00 (Número de procesos de salvaguardia efectiva del patrimonio inmaterial )</t>
  </si>
  <si>
    <t>Procesos de salvaguardia efectiva del patrimonio inmaterial realizados (meta: 40,00 número)</t>
  </si>
  <si>
    <t>24,00 (Número de publicaciones)</t>
  </si>
  <si>
    <t>Publicaciones realizadas (meta: 24,00 número)</t>
  </si>
  <si>
    <t>F</t>
  </si>
  <si>
    <t>Servicio de asistencia técnica - asistencias técnicas para la implementación de los servicios tecnológicos implementados en desarrollo de la misionalidad del icc</t>
  </si>
  <si>
    <t>4,00 (Número de asistencias técnicas)</t>
  </si>
  <si>
    <t>Asistencias técnicas realizadas (meta: 4,00 número)</t>
  </si>
  <si>
    <t>4,00 (Número de sistemas)</t>
  </si>
  <si>
    <t>Sistemas de información para la gestión administrativa actualizados (meta: 4,00 número)</t>
  </si>
  <si>
    <t>3,00 (Número de sistemas)</t>
  </si>
  <si>
    <t>Sistemas de información para la gestión administrativa implementados (meta: 3,00 número)</t>
  </si>
  <si>
    <t>Servicios tecnológicos (producto principal del proyecto)</t>
  </si>
  <si>
    <t>90,00 (Porcentaje de capacidad)</t>
  </si>
  <si>
    <t>Índice de capacidad en la prestación de servicios de tecnología (meta: 90,00 porcentaje)</t>
  </si>
  <si>
    <t>Servicio de divulgación y publicación del patrimonio cultural</t>
  </si>
  <si>
    <t>Servicio de divulgación y publicación del Patrimonio cultural</t>
  </si>
  <si>
    <t>2024 Costo - Pesos Cop</t>
  </si>
  <si>
    <t>La infraestructura actual de la sede Hacienda Yerbabuena enfrenta los problemas típicos de una construcción en tierra. La mayor parte de los muros de la casa están hechos de tapia pisada y ladrillos de adobe, con solo algunas zonas intervenidas en la década de 1960 que presentan muros de ladrillo cocido. Esta situación, junto con el nivel freático del terreno según los estudios de suelos realizados en 2012 y 2016, causa problemas de ventilación que dificultan el uso de la Casa Marroquín para exposiciones museales.
Por otro lado, la Casa Cuervo, en su mayoría construida en tierra, es vulnerable a eventos sísmicos debido a su ubicación en el centro de Bogotá. Por lo tanto, ambas sedes requieren intervenciones de adecuación para garantizar la divulgación del patrimonio cultural y la seguridad de los visitantes y estudiantes.
Es imperativo que las sedes del Instituto Caro y Cuervo actualicen sus redes eléctricas para cumplir con los reglamentos técnicos vigentes y asegurar la seguridad de los muebles del Instituto, algunos de los cuales tienen un alto valor histórico. Además, es necesario garantizar el correcto funcionamiento de los servidores que albergan la información y el funcionamiento de la educación virtual impartida por la entidad.
Por último, otro aspecto crucial es el cumplimiento normativo ambiental en el uso eficiente del agua en la Hacienda Yerbabuena. Esto implica garantizar el ahorro y cuidado del ecosistema presente, tanto en fauna como en flora, y promover la visita de expertos en la investigación y mantenimiento de las especies presentes. Esto contribuirá al cumplimiento de los objetivos de desarrollo sostenible de la 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</si>
</sst>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3" formatCode="_-* #,##0.00_-;\-* #,##0.00_-;_-* &quot;-&quot;??_-;_-@_-"/>
    <numFmt numFmtId="164" formatCode="_(&quot;$&quot;\ * #,##0.00_);_(&quot;$&quot;\ * \(#,##0.00\);_(&quot;$&quot;\ * &quot;-&quot;??_);_(@_)"/>
    <numFmt numFmtId="165" formatCode="_(&quot;$&quot;\ * #,##0_);_(&quot;$&quot;\ * \(#,##0\);_(&quot;$&quot;\ * &quot;-&quot;??_);_(@_)"/>
    <numFmt numFmtId="166" formatCode="_-&quot;$&quot;* #,##0_-;\-&quot;$&quot;* #,##0_-;_-&quot;$&quot;* &quot;-&quot;_-;_-@_-"/>
    <numFmt numFmtId="172" formatCode="0.0%"/>
  </numFmts>
  <fonts count="14" x14ac:knownFonts="1">
    <font>
      <sz val="12"/>
      <color theme="1"/>
      <name val="Calibri"/>
      <family val="2"/>
      <scheme val="minor"/>
    </font>
    <font>
      <sz val="11"/>
      <color theme="1"/>
      <name val="Calibri"/>
      <family val="2"/>
      <scheme val="minor"/>
    </font>
    <font>
      <sz val="12"/>
      <color theme="1"/>
      <name val="Calibri"/>
      <family val="2"/>
      <scheme val="minor"/>
    </font>
    <font>
      <b/>
      <sz val="12"/>
      <name val="Arial Narrow"/>
      <family val="2"/>
    </font>
    <font>
      <sz val="12"/>
      <color theme="1"/>
      <name val="Arial Narrow"/>
      <family val="2"/>
    </font>
    <font>
      <sz val="12"/>
      <name val="Arial Narrow"/>
      <family val="2"/>
    </font>
    <font>
      <b/>
      <sz val="16"/>
      <name val="Arial Narrow"/>
      <family val="2"/>
    </font>
    <font>
      <sz val="11"/>
      <color theme="1"/>
      <name val="Calibri"/>
      <family val="2"/>
    </font>
    <font>
      <b/>
      <sz val="14"/>
      <name val="Arial Narrow"/>
      <family val="2"/>
    </font>
    <font>
      <sz val="12"/>
      <color rgb="FF004884"/>
      <name val="Arial"/>
      <family val="2"/>
    </font>
    <font>
      <sz val="12"/>
      <color rgb="FF4B4B4B"/>
      <name val="Arial"/>
      <family val="2"/>
    </font>
    <font>
      <sz val="11"/>
      <color rgb="FF3366CC"/>
      <name val="Arial"/>
      <family val="2"/>
    </font>
    <font>
      <sz val="12"/>
      <name val="Arial"/>
      <family val="2"/>
    </font>
    <font>
      <b/>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8"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bottom style="thin">
        <color auto="1"/>
      </bottom>
      <diagonal/>
    </border>
    <border>
      <left style="medium">
        <color indexed="64"/>
      </left>
      <right style="thin">
        <color indexed="64"/>
      </right>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thin">
        <color auto="1"/>
      </right>
      <top style="medium">
        <color indexed="64"/>
      </top>
      <bottom style="thin">
        <color auto="1"/>
      </bottom>
      <diagonal/>
    </border>
    <border>
      <left style="medium">
        <color indexed="64"/>
      </left>
      <right/>
      <top/>
      <bottom style="thin">
        <color auto="1"/>
      </bottom>
      <diagonal/>
    </border>
    <border>
      <left style="thin">
        <color auto="1"/>
      </left>
      <right/>
      <top style="medium">
        <color auto="1"/>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style="thin">
        <color auto="1"/>
      </right>
      <top/>
      <bottom/>
      <diagonal/>
    </border>
  </borders>
  <cellStyleXfs count="6">
    <xf numFmtId="0" fontId="0"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4" fillId="0" borderId="0" xfId="2" applyFont="1"/>
    <xf numFmtId="164" fontId="4" fillId="0" borderId="1" xfId="3" applyFont="1" applyFill="1" applyBorder="1" applyAlignment="1">
      <alignment horizontal="center" vertical="center" wrapText="1"/>
    </xf>
    <xf numFmtId="0" fontId="5" fillId="0" borderId="1" xfId="2" applyFont="1" applyBorder="1" applyAlignment="1">
      <alignment vertical="center" wrapText="1"/>
    </xf>
    <xf numFmtId="0" fontId="5" fillId="0" borderId="0" xfId="2" applyFont="1" applyAlignment="1">
      <alignment wrapText="1"/>
    </xf>
    <xf numFmtId="0" fontId="5" fillId="0" borderId="0" xfId="2" applyFont="1" applyAlignment="1">
      <alignment horizontal="left" vertical="center" wrapText="1"/>
    </xf>
    <xf numFmtId="0" fontId="3" fillId="2" borderId="6" xfId="2" applyFont="1" applyFill="1" applyBorder="1" applyAlignment="1">
      <alignment horizontal="center" vertical="center" wrapText="1"/>
    </xf>
    <xf numFmtId="164" fontId="5" fillId="0" borderId="0" xfId="2" applyNumberFormat="1" applyFont="1" applyAlignment="1">
      <alignment wrapText="1"/>
    </xf>
    <xf numFmtId="0" fontId="3" fillId="0" borderId="1" xfId="2"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6" xfId="2" applyFont="1" applyFill="1" applyBorder="1" applyAlignment="1">
      <alignment horizontal="center" vertical="center" wrapText="1"/>
    </xf>
    <xf numFmtId="0" fontId="3" fillId="0" borderId="4" xfId="2" applyFont="1" applyBorder="1" applyAlignment="1">
      <alignment horizontal="left" vertical="center" wrapText="1"/>
    </xf>
    <xf numFmtId="0" fontId="3" fillId="0" borderId="10" xfId="2" applyFont="1" applyBorder="1" applyAlignment="1">
      <alignment horizontal="center" vertical="center" wrapText="1"/>
    </xf>
    <xf numFmtId="0" fontId="3" fillId="0" borderId="8" xfId="2" applyFont="1" applyBorder="1" applyAlignment="1">
      <alignment horizontal="center" vertical="center" wrapText="1"/>
    </xf>
    <xf numFmtId="166" fontId="7" fillId="0" borderId="1" xfId="0" applyNumberFormat="1" applyFont="1" applyBorder="1" applyAlignment="1">
      <alignment vertical="center"/>
    </xf>
    <xf numFmtId="0" fontId="3" fillId="2" borderId="1" xfId="2" applyFont="1" applyFill="1" applyBorder="1" applyAlignment="1">
      <alignment horizontal="left" vertical="center" wrapText="1"/>
    </xf>
    <xf numFmtId="0" fontId="3" fillId="0" borderId="8" xfId="2" applyFont="1" applyBorder="1" applyAlignment="1">
      <alignment horizontal="left" vertical="center" wrapText="1"/>
    </xf>
    <xf numFmtId="166" fontId="7" fillId="0" borderId="1" xfId="0" applyNumberFormat="1" applyFont="1" applyBorder="1"/>
    <xf numFmtId="164" fontId="5" fillId="0" borderId="1" xfId="1" applyFont="1" applyBorder="1" applyAlignment="1">
      <alignment vertical="center" wrapText="1"/>
    </xf>
    <xf numFmtId="0" fontId="7" fillId="0" borderId="1" xfId="0" applyFont="1" applyBorder="1" applyAlignment="1">
      <alignment horizontal="left" vertical="center"/>
    </xf>
    <xf numFmtId="165" fontId="8" fillId="0" borderId="0" xfId="2" applyNumberFormat="1" applyFont="1" applyAlignment="1">
      <alignment horizontal="left" wrapText="1" indent="6"/>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left" vertical="center"/>
    </xf>
    <xf numFmtId="164" fontId="5" fillId="0" borderId="1" xfId="1" quotePrefix="1" applyFont="1" applyBorder="1" applyAlignment="1">
      <alignment horizontal="center" vertical="center" wrapText="1"/>
    </xf>
    <xf numFmtId="0" fontId="3" fillId="2" borderId="14"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6" fillId="0" borderId="1" xfId="2" applyFont="1" applyBorder="1" applyAlignment="1">
      <alignment horizontal="center" vertical="center" wrapText="1"/>
    </xf>
    <xf numFmtId="0" fontId="5" fillId="0" borderId="1" xfId="2" applyFont="1" applyBorder="1" applyAlignment="1">
      <alignment horizontal="center" vertical="center" wrapText="1"/>
    </xf>
    <xf numFmtId="1" fontId="5" fillId="0" borderId="1" xfId="2" quotePrefix="1" applyNumberFormat="1" applyFont="1" applyBorder="1" applyAlignment="1">
      <alignment horizontal="right" vertical="center" wrapText="1"/>
    </xf>
    <xf numFmtId="1" fontId="5" fillId="0" borderId="1" xfId="2" quotePrefix="1" applyNumberFormat="1" applyFont="1" applyBorder="1" applyAlignment="1">
      <alignment horizontal="center" vertical="center" wrapText="1"/>
    </xf>
    <xf numFmtId="1" fontId="5" fillId="0" borderId="1" xfId="2" quotePrefix="1" applyNumberFormat="1" applyFont="1" applyBorder="1" applyAlignment="1">
      <alignment horizontal="left" vertical="top" wrapText="1"/>
    </xf>
    <xf numFmtId="0" fontId="3" fillId="0" borderId="9"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9" xfId="2" applyFont="1" applyBorder="1" applyAlignment="1">
      <alignment vertical="center" wrapText="1"/>
    </xf>
    <xf numFmtId="0" fontId="3" fillId="0" borderId="10" xfId="2" applyFont="1" applyBorder="1" applyAlignment="1">
      <alignment vertical="center" wrapText="1"/>
    </xf>
    <xf numFmtId="0" fontId="3" fillId="0" borderId="8" xfId="2" applyFont="1" applyBorder="1" applyAlignment="1">
      <alignment vertical="center" wrapText="1"/>
    </xf>
    <xf numFmtId="0" fontId="3" fillId="0" borderId="9" xfId="2" applyFont="1" applyBorder="1" applyAlignment="1">
      <alignment horizontal="left" vertical="center" wrapText="1"/>
    </xf>
    <xf numFmtId="0" fontId="3" fillId="0" borderId="10" xfId="2" applyFont="1" applyBorder="1" applyAlignment="1">
      <alignment horizontal="left" vertical="center" wrapText="1"/>
    </xf>
    <xf numFmtId="0" fontId="3" fillId="0" borderId="8" xfId="2" applyFont="1" applyBorder="1" applyAlignment="1">
      <alignment horizontal="left" vertical="center" wrapText="1"/>
    </xf>
    <xf numFmtId="0" fontId="3" fillId="0" borderId="2" xfId="2" applyFont="1" applyBorder="1" applyAlignment="1">
      <alignment vertical="center" wrapText="1"/>
    </xf>
    <xf numFmtId="0" fontId="5" fillId="0" borderId="1" xfId="2" applyFont="1" applyBorder="1" applyAlignment="1">
      <alignment horizontal="left" vertical="center" wrapText="1"/>
    </xf>
    <xf numFmtId="1" fontId="5" fillId="0" borderId="1" xfId="2" quotePrefix="1" applyNumberFormat="1" applyFont="1" applyBorder="1" applyAlignment="1">
      <alignment horizontal="left"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9" fillId="0" borderId="0" xfId="0" applyFont="1" applyAlignment="1">
      <alignment horizontal="right" vertical="center" wrapText="1" indent="1"/>
    </xf>
    <xf numFmtId="0" fontId="11" fillId="0" borderId="0" xfId="0" applyFont="1" applyAlignment="1">
      <alignment horizontal="right" vertical="center" wrapText="1"/>
    </xf>
    <xf numFmtId="0" fontId="3" fillId="0" borderId="1" xfId="2"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wrapText="1" indent="1"/>
    </xf>
    <xf numFmtId="10" fontId="12" fillId="0" borderId="1" xfId="0" applyNumberFormat="1" applyFont="1" applyBorder="1" applyAlignment="1">
      <alignment horizontal="left" vertical="center" wrapText="1" indent="1"/>
    </xf>
    <xf numFmtId="6" fontId="12" fillId="0" borderId="1" xfId="0" applyNumberFormat="1" applyFont="1" applyBorder="1" applyAlignment="1">
      <alignment horizontal="right" vertical="center" wrapText="1" indent="1"/>
    </xf>
    <xf numFmtId="0" fontId="3" fillId="4" borderId="1"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indent="1"/>
    </xf>
    <xf numFmtId="10" fontId="12" fillId="0" borderId="1" xfId="0" applyNumberFormat="1" applyFont="1" applyBorder="1" applyAlignment="1">
      <alignment horizontal="left" vertical="center" wrapText="1" indent="1"/>
    </xf>
    <xf numFmtId="0" fontId="12" fillId="3" borderId="1" xfId="0" applyFont="1" applyFill="1" applyBorder="1" applyAlignment="1">
      <alignment horizontal="left" vertical="center" wrapText="1" indent="1"/>
    </xf>
    <xf numFmtId="0" fontId="12" fillId="3" borderId="1" xfId="0" applyFont="1" applyFill="1" applyBorder="1" applyAlignment="1">
      <alignment horizontal="left" vertical="center" wrapText="1"/>
    </xf>
    <xf numFmtId="10" fontId="12" fillId="0" borderId="1" xfId="0" applyNumberFormat="1" applyFont="1" applyBorder="1" applyAlignment="1">
      <alignment horizontal="right" vertical="center" wrapText="1" indent="1"/>
    </xf>
    <xf numFmtId="10" fontId="12" fillId="0" borderId="1" xfId="0" applyNumberFormat="1" applyFont="1" applyBorder="1" applyAlignment="1">
      <alignment horizontal="right" vertical="center" wrapText="1" indent="1"/>
    </xf>
    <xf numFmtId="165" fontId="12" fillId="0" borderId="1" xfId="0" applyNumberFormat="1" applyFont="1" applyBorder="1" applyAlignment="1">
      <alignment horizontal="right" vertical="center" wrapText="1" indent="1"/>
    </xf>
    <xf numFmtId="165" fontId="12" fillId="0" borderId="5" xfId="0" applyNumberFormat="1" applyFont="1" applyBorder="1" applyAlignment="1">
      <alignment horizontal="right" vertical="center" wrapText="1"/>
    </xf>
    <xf numFmtId="165" fontId="12" fillId="0" borderId="17" xfId="0" applyNumberFormat="1" applyFont="1" applyBorder="1" applyAlignment="1">
      <alignment horizontal="right" vertical="center" wrapText="1"/>
    </xf>
    <xf numFmtId="165" fontId="12" fillId="0" borderId="6" xfId="0" applyNumberFormat="1" applyFont="1" applyBorder="1" applyAlignment="1">
      <alignment horizontal="right" vertical="center" wrapText="1"/>
    </xf>
    <xf numFmtId="9" fontId="12" fillId="0" borderId="1" xfId="0" applyNumberFormat="1" applyFont="1" applyBorder="1" applyAlignment="1">
      <alignment horizontal="center" vertical="center" wrapText="1"/>
    </xf>
    <xf numFmtId="172" fontId="12" fillId="0" borderId="1" xfId="0" applyNumberFormat="1" applyFont="1" applyBorder="1" applyAlignment="1">
      <alignment horizontal="center" vertical="center" wrapText="1"/>
    </xf>
    <xf numFmtId="166" fontId="12" fillId="3" borderId="1" xfId="0" applyNumberFormat="1" applyFont="1" applyFill="1" applyBorder="1" applyAlignment="1">
      <alignment horizontal="right" vertical="center" wrapText="1" indent="1"/>
    </xf>
    <xf numFmtId="6" fontId="12" fillId="3" borderId="1" xfId="0" applyNumberFormat="1" applyFont="1" applyFill="1" applyBorder="1" applyAlignment="1">
      <alignment horizontal="right" vertical="center" wrapText="1" indent="1"/>
    </xf>
    <xf numFmtId="9" fontId="12" fillId="3" borderId="1" xfId="0" applyNumberFormat="1" applyFont="1" applyFill="1" applyBorder="1" applyAlignment="1">
      <alignment horizontal="right" vertical="center" wrapText="1" indent="1"/>
    </xf>
    <xf numFmtId="0" fontId="13" fillId="2" borderId="1" xfId="0" applyFont="1" applyFill="1" applyBorder="1" applyAlignment="1">
      <alignment horizontal="left" vertical="center" wrapText="1" indent="1"/>
    </xf>
    <xf numFmtId="0" fontId="12" fillId="2" borderId="1" xfId="0" applyFont="1" applyFill="1" applyBorder="1" applyAlignment="1">
      <alignment horizontal="left" vertical="center" wrapText="1" indent="1"/>
    </xf>
    <xf numFmtId="1" fontId="5" fillId="0" borderId="1" xfId="2" quotePrefix="1" applyNumberFormat="1" applyFont="1" applyBorder="1" applyAlignment="1">
      <alignment horizontal="center" vertical="top" wrapText="1"/>
    </xf>
  </cellXfs>
  <cellStyles count="6">
    <cellStyle name="Millares 2" xfId="4" xr:uid="{00000000-0005-0000-0000-000000000000}"/>
    <cellStyle name="Moneda" xfId="1" builtinId="4"/>
    <cellStyle name="Moneda 2" xfId="3" xr:uid="{00000000-0005-0000-0000-000002000000}"/>
    <cellStyle name="Normal" xfId="0" builtinId="0"/>
    <cellStyle name="Normal 2" xfId="2" xr:uid="{00000000-0005-0000-0000-000004000000}"/>
    <cellStyle name="Porcentaje 2" xfId="5" xr:uid="{00000000-0005-0000-0000-00000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152401</xdr:colOff>
      <xdr:row>1</xdr:row>
      <xdr:rowOff>95250</xdr:rowOff>
    </xdr:from>
    <xdr:to>
      <xdr:col>1</xdr:col>
      <xdr:colOff>925919</xdr:colOff>
      <xdr:row>1</xdr:row>
      <xdr:rowOff>819150</xdr:rowOff>
    </xdr:to>
    <xdr:pic>
      <xdr:nvPicPr>
        <xdr:cNvPr id="2" name="Imagen 1">
          <a:extLst>
            <a:ext uri="{FF2B5EF4-FFF2-40B4-BE49-F238E27FC236}">
              <a16:creationId xmlns:a16="http://schemas.microsoft.com/office/drawing/2014/main" id="{07022656-91CA-4524-B094-5BB6EA2C9C91}"/>
            </a:ext>
          </a:extLst>
        </xdr:cNvPr>
        <xdr:cNvPicPr>
          <a:picLocks noChangeAspect="1"/>
        </xdr:cNvPicPr>
      </xdr:nvPicPr>
      <xdr:blipFill>
        <a:blip xmlns:r="http://schemas.openxmlformats.org/officeDocument/2006/relationships" r:embed="rId1"/>
        <a:stretch>
          <a:fillRect/>
        </a:stretch>
      </xdr:blipFill>
      <xdr:spPr>
        <a:xfrm>
          <a:off x="990601" y="295275"/>
          <a:ext cx="773518"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152401</xdr:colOff>
      <xdr:row>1</xdr:row>
      <xdr:rowOff>95250</xdr:rowOff>
    </xdr:from>
    <xdr:to>
      <xdr:col>1</xdr:col>
      <xdr:colOff>925919</xdr:colOff>
      <xdr:row>1</xdr:row>
      <xdr:rowOff>866775</xdr:rowOff>
    </xdr:to>
    <xdr:pic>
      <xdr:nvPicPr>
        <xdr:cNvPr id="2" name="Imagen 1">
          <a:extLst>
            <a:ext uri="{FF2B5EF4-FFF2-40B4-BE49-F238E27FC236}">
              <a16:creationId xmlns:a16="http://schemas.microsoft.com/office/drawing/2014/main" id="{256948B5-998A-4DA2-8500-ADAC67363C5E}"/>
            </a:ext>
          </a:extLst>
        </xdr:cNvPr>
        <xdr:cNvPicPr>
          <a:picLocks noChangeAspect="1"/>
        </xdr:cNvPicPr>
      </xdr:nvPicPr>
      <xdr:blipFill>
        <a:blip xmlns:r="http://schemas.openxmlformats.org/officeDocument/2006/relationships" r:embed="rId1"/>
        <a:stretch>
          <a:fillRect/>
        </a:stretch>
      </xdr:blipFill>
      <xdr:spPr>
        <a:xfrm>
          <a:off x="990601" y="295275"/>
          <a:ext cx="773518"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152401</xdr:colOff>
      <xdr:row>1</xdr:row>
      <xdr:rowOff>95250</xdr:rowOff>
    </xdr:from>
    <xdr:to>
      <xdr:col>1</xdr:col>
      <xdr:colOff>925919</xdr:colOff>
      <xdr:row>1</xdr:row>
      <xdr:rowOff>866775</xdr:rowOff>
    </xdr:to>
    <xdr:pic>
      <xdr:nvPicPr>
        <xdr:cNvPr id="3" name="Imagen 2">
          <a:extLst>
            <a:ext uri="{FF2B5EF4-FFF2-40B4-BE49-F238E27FC236}">
              <a16:creationId xmlns:a16="http://schemas.microsoft.com/office/drawing/2014/main" id="{CD6D22A4-9A73-4000-96FF-D10ED99AD0F6}"/>
            </a:ext>
          </a:extLst>
        </xdr:cNvPr>
        <xdr:cNvPicPr>
          <a:picLocks noChangeAspect="1"/>
        </xdr:cNvPicPr>
      </xdr:nvPicPr>
      <xdr:blipFill>
        <a:blip xmlns:r="http://schemas.openxmlformats.org/officeDocument/2006/relationships" r:embed="rId1"/>
        <a:stretch>
          <a:fillRect/>
        </a:stretch>
      </xdr:blipFill>
      <xdr:spPr>
        <a:xfrm>
          <a:off x="990601" y="295275"/>
          <a:ext cx="773518"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32EE8-34EE-44BF-B58E-3EEA4E906104}">
  <dimension ref="A2:G30"/>
  <sheetViews>
    <sheetView topLeftCell="A6" workbookViewId="0">
      <selection activeCell="C9" sqref="C9:F9"/>
    </sheetView>
  </sheetViews>
  <sheetFormatPr baseColWidth="10" defaultColWidth="0" defaultRowHeight="15.75" x14ac:dyDescent="0.25"/>
  <cols>
    <col min="1" max="1" width="11" style="1" customWidth="1"/>
    <col min="2" max="2" width="34.375" style="4" customWidth="1"/>
    <col min="3" max="3" width="31.75" style="5" customWidth="1"/>
    <col min="4" max="4" width="16.5" style="4" bestFit="1" customWidth="1"/>
    <col min="5" max="6" width="16.5" style="4" customWidth="1"/>
    <col min="7" max="8" width="11" style="1" customWidth="1"/>
    <col min="9" max="16384" width="11" style="1" hidden="1"/>
  </cols>
  <sheetData>
    <row r="2" spans="2:6" ht="75.75" customHeight="1" x14ac:dyDescent="0.25">
      <c r="B2" s="31" t="s">
        <v>7</v>
      </c>
      <c r="C2" s="31"/>
      <c r="D2" s="31"/>
      <c r="E2" s="31"/>
      <c r="F2" s="31"/>
    </row>
    <row r="3" spans="2:6" ht="33" customHeight="1" x14ac:dyDescent="0.25">
      <c r="B3" s="15" t="s">
        <v>0</v>
      </c>
      <c r="C3" s="32" t="s">
        <v>56</v>
      </c>
      <c r="D3" s="32"/>
      <c r="E3" s="32"/>
      <c r="F3" s="32"/>
    </row>
    <row r="4" spans="2:6" x14ac:dyDescent="0.25">
      <c r="B4" s="15" t="s">
        <v>1</v>
      </c>
      <c r="C4" s="33">
        <v>202300000000184</v>
      </c>
      <c r="D4" s="33"/>
      <c r="E4" s="33"/>
      <c r="F4" s="33"/>
    </row>
    <row r="5" spans="2:6" ht="36.75" customHeight="1" x14ac:dyDescent="0.25">
      <c r="B5" s="15" t="s">
        <v>2</v>
      </c>
      <c r="C5" s="34" t="s">
        <v>77</v>
      </c>
      <c r="D5" s="34"/>
      <c r="E5" s="34"/>
      <c r="F5" s="34"/>
    </row>
    <row r="6" spans="2:6" ht="160.5" customHeight="1" x14ac:dyDescent="0.25">
      <c r="B6" s="15" t="s">
        <v>79</v>
      </c>
      <c r="C6" s="35" t="s">
        <v>78</v>
      </c>
      <c r="D6" s="35"/>
      <c r="E6" s="35"/>
      <c r="F6" s="35"/>
    </row>
    <row r="7" spans="2:6" ht="30.75" customHeight="1" x14ac:dyDescent="0.25">
      <c r="B7" s="15" t="s">
        <v>5</v>
      </c>
      <c r="C7" s="24">
        <f>D20</f>
        <v>1225011600</v>
      </c>
      <c r="D7" s="24"/>
      <c r="E7" s="24"/>
      <c r="F7" s="24"/>
    </row>
    <row r="8" spans="2:6" ht="30.75" customHeight="1" x14ac:dyDescent="0.25">
      <c r="B8" s="15" t="s">
        <v>6</v>
      </c>
      <c r="C8" s="24">
        <f>E20</f>
        <v>284744645</v>
      </c>
      <c r="D8" s="24"/>
      <c r="E8" s="24"/>
      <c r="F8" s="24"/>
    </row>
    <row r="9" spans="2:6" ht="30.75" customHeight="1" x14ac:dyDescent="0.25">
      <c r="B9" s="15" t="s">
        <v>69</v>
      </c>
      <c r="C9" s="24">
        <f>C7+C8</f>
        <v>1509756245</v>
      </c>
      <c r="D9" s="24"/>
      <c r="E9" s="24"/>
      <c r="F9" s="24"/>
    </row>
    <row r="10" spans="2:6" ht="16.5" thickBot="1" x14ac:dyDescent="0.3">
      <c r="B10" s="1"/>
      <c r="C10" s="1"/>
      <c r="D10" s="1"/>
      <c r="E10" s="1"/>
      <c r="F10" s="1"/>
    </row>
    <row r="11" spans="2:6" ht="31.5" customHeight="1" x14ac:dyDescent="0.25">
      <c r="B11" s="25" t="s">
        <v>70</v>
      </c>
      <c r="C11" s="27" t="s">
        <v>71</v>
      </c>
      <c r="D11" s="29" t="s">
        <v>75</v>
      </c>
      <c r="E11" s="30"/>
      <c r="F11" s="10"/>
    </row>
    <row r="12" spans="2:6" x14ac:dyDescent="0.25">
      <c r="B12" s="26"/>
      <c r="C12" s="28"/>
      <c r="D12" s="6" t="s">
        <v>3</v>
      </c>
      <c r="E12" s="6" t="s">
        <v>4</v>
      </c>
      <c r="F12" s="6" t="s">
        <v>72</v>
      </c>
    </row>
    <row r="13" spans="2:6" x14ac:dyDescent="0.25">
      <c r="B13" s="21" t="s">
        <v>57</v>
      </c>
      <c r="C13" s="19" t="s">
        <v>58</v>
      </c>
      <c r="D13" s="14">
        <v>95395470</v>
      </c>
      <c r="E13" s="14">
        <v>56149187</v>
      </c>
      <c r="F13" s="2">
        <f>SUM(D13:E13)</f>
        <v>151544657</v>
      </c>
    </row>
    <row r="14" spans="2:6" x14ac:dyDescent="0.25">
      <c r="B14" s="22"/>
      <c r="C14" s="19" t="s">
        <v>64</v>
      </c>
      <c r="D14" s="14">
        <v>158264534</v>
      </c>
      <c r="E14" s="14">
        <v>56149187</v>
      </c>
      <c r="F14" s="2">
        <f t="shared" ref="F14:F19" si="0">SUM(D14:E14)</f>
        <v>214413721</v>
      </c>
    </row>
    <row r="15" spans="2:6" x14ac:dyDescent="0.25">
      <c r="B15" s="23" t="s">
        <v>59</v>
      </c>
      <c r="C15" s="19" t="s">
        <v>60</v>
      </c>
      <c r="D15" s="14">
        <v>99082873</v>
      </c>
      <c r="E15" s="14">
        <v>170000000</v>
      </c>
      <c r="F15" s="2">
        <f t="shared" si="0"/>
        <v>269082873</v>
      </c>
    </row>
    <row r="16" spans="2:6" x14ac:dyDescent="0.25">
      <c r="B16" s="23"/>
      <c r="C16" s="19" t="s">
        <v>61</v>
      </c>
      <c r="D16" s="14">
        <v>490977651</v>
      </c>
      <c r="E16" s="14">
        <v>2446271</v>
      </c>
      <c r="F16" s="2">
        <f t="shared" si="0"/>
        <v>493423922</v>
      </c>
    </row>
    <row r="17" spans="2:7" x14ac:dyDescent="0.25">
      <c r="B17" s="19" t="s">
        <v>62</v>
      </c>
      <c r="C17" s="19" t="s">
        <v>63</v>
      </c>
      <c r="D17" s="14">
        <v>78364432</v>
      </c>
      <c r="E17" s="14"/>
      <c r="F17" s="2">
        <f t="shared" si="0"/>
        <v>78364432</v>
      </c>
    </row>
    <row r="18" spans="2:7" x14ac:dyDescent="0.25">
      <c r="B18" s="21" t="s">
        <v>65</v>
      </c>
      <c r="C18" s="19" t="s">
        <v>66</v>
      </c>
      <c r="D18" s="14">
        <v>102926640</v>
      </c>
      <c r="E18" s="3"/>
      <c r="F18" s="2">
        <f t="shared" si="0"/>
        <v>102926640</v>
      </c>
    </row>
    <row r="19" spans="2:7" x14ac:dyDescent="0.25">
      <c r="B19" s="22"/>
      <c r="C19" s="19" t="s">
        <v>67</v>
      </c>
      <c r="D19" s="14">
        <v>200000000</v>
      </c>
      <c r="E19" s="3"/>
      <c r="F19" s="2">
        <f t="shared" si="0"/>
        <v>200000000</v>
      </c>
    </row>
    <row r="20" spans="2:7" x14ac:dyDescent="0.25">
      <c r="D20" s="7">
        <f>SUM(D13:D19)</f>
        <v>1225011600</v>
      </c>
      <c r="E20" s="7">
        <f t="shared" ref="E20:F20" si="1">SUM(E13:E19)</f>
        <v>284744645</v>
      </c>
      <c r="F20" s="7">
        <f t="shared" si="1"/>
        <v>1509756245</v>
      </c>
    </row>
    <row r="22" spans="2:7" ht="31.5" x14ac:dyDescent="0.25">
      <c r="B22" s="75" t="s">
        <v>80</v>
      </c>
      <c r="C22" s="75" t="s">
        <v>81</v>
      </c>
      <c r="D22" s="75" t="s">
        <v>129</v>
      </c>
      <c r="E22" s="75" t="s">
        <v>82</v>
      </c>
      <c r="F22" s="75" t="s">
        <v>83</v>
      </c>
      <c r="G22" s="75" t="s">
        <v>84</v>
      </c>
    </row>
    <row r="23" spans="2:7" ht="75" customHeight="1" x14ac:dyDescent="0.25">
      <c r="B23" s="63" t="s">
        <v>117</v>
      </c>
      <c r="C23" s="62" t="s">
        <v>118</v>
      </c>
      <c r="D23" s="72">
        <f>SUM(F18:F19)</f>
        <v>302926640</v>
      </c>
      <c r="E23" s="74">
        <v>0</v>
      </c>
      <c r="F23" s="62" t="s">
        <v>119</v>
      </c>
      <c r="G23" s="74">
        <v>0</v>
      </c>
    </row>
    <row r="24" spans="2:7" x14ac:dyDescent="0.25">
      <c r="B24" s="63"/>
      <c r="C24" s="62"/>
      <c r="D24" s="73"/>
      <c r="E24" s="74"/>
      <c r="F24" s="62"/>
      <c r="G24" s="74"/>
    </row>
    <row r="25" spans="2:7" ht="74.25" customHeight="1" x14ac:dyDescent="0.25">
      <c r="B25" s="63" t="s">
        <v>57</v>
      </c>
      <c r="C25" s="62" t="s">
        <v>120</v>
      </c>
      <c r="D25" s="72">
        <f>SUM(F13:F14)</f>
        <v>365958378</v>
      </c>
      <c r="E25" s="74">
        <v>0</v>
      </c>
      <c r="F25" s="62" t="s">
        <v>121</v>
      </c>
      <c r="G25" s="74">
        <v>0</v>
      </c>
    </row>
    <row r="26" spans="2:7" x14ac:dyDescent="0.25">
      <c r="B26" s="63"/>
      <c r="C26" s="62"/>
      <c r="D26" s="73"/>
      <c r="E26" s="74"/>
      <c r="F26" s="62"/>
      <c r="G26" s="74"/>
    </row>
    <row r="27" spans="2:7" ht="74.25" customHeight="1" x14ac:dyDescent="0.25">
      <c r="B27" s="63" t="s">
        <v>62</v>
      </c>
      <c r="C27" s="62" t="s">
        <v>122</v>
      </c>
      <c r="D27" s="72">
        <f>SUM(F17)</f>
        <v>78364432</v>
      </c>
      <c r="E27" s="74">
        <v>0</v>
      </c>
      <c r="F27" s="62" t="s">
        <v>123</v>
      </c>
      <c r="G27" s="74">
        <v>0</v>
      </c>
    </row>
    <row r="28" spans="2:7" x14ac:dyDescent="0.25">
      <c r="B28" s="63"/>
      <c r="C28" s="62"/>
      <c r="D28" s="73"/>
      <c r="E28" s="74"/>
      <c r="F28" s="62"/>
      <c r="G28" s="74"/>
    </row>
    <row r="29" spans="2:7" ht="59.25" customHeight="1" x14ac:dyDescent="0.25">
      <c r="B29" s="63" t="s">
        <v>124</v>
      </c>
      <c r="C29" s="62" t="s">
        <v>125</v>
      </c>
      <c r="D29" s="72">
        <f>SUM(F15:F16)</f>
        <v>762506795</v>
      </c>
      <c r="E29" s="74">
        <v>0</v>
      </c>
      <c r="F29" s="62" t="s">
        <v>126</v>
      </c>
      <c r="G29" s="74">
        <v>0</v>
      </c>
    </row>
    <row r="30" spans="2:7" x14ac:dyDescent="0.25">
      <c r="B30" s="63"/>
      <c r="C30" s="62"/>
      <c r="D30" s="73"/>
      <c r="E30" s="74"/>
      <c r="F30" s="62"/>
      <c r="G30" s="74"/>
    </row>
  </sheetData>
  <mergeCells count="38">
    <mergeCell ref="B23:B24"/>
    <mergeCell ref="B25:B26"/>
    <mergeCell ref="B27:B28"/>
    <mergeCell ref="B29:B30"/>
    <mergeCell ref="C29:C30"/>
    <mergeCell ref="D29:D30"/>
    <mergeCell ref="E29:E30"/>
    <mergeCell ref="F29:F30"/>
    <mergeCell ref="G29:G30"/>
    <mergeCell ref="C27:C28"/>
    <mergeCell ref="D27:D28"/>
    <mergeCell ref="E27:E28"/>
    <mergeCell ref="F27:F28"/>
    <mergeCell ref="G27:G28"/>
    <mergeCell ref="G23:G24"/>
    <mergeCell ref="C25:C26"/>
    <mergeCell ref="D25:D26"/>
    <mergeCell ref="E25:E26"/>
    <mergeCell ref="F25:F26"/>
    <mergeCell ref="G25:G26"/>
    <mergeCell ref="C7:F7"/>
    <mergeCell ref="C23:C24"/>
    <mergeCell ref="D23:D24"/>
    <mergeCell ref="E23:E24"/>
    <mergeCell ref="F23:F24"/>
    <mergeCell ref="B2:F2"/>
    <mergeCell ref="C3:F3"/>
    <mergeCell ref="C4:F4"/>
    <mergeCell ref="C5:F5"/>
    <mergeCell ref="C6:F6"/>
    <mergeCell ref="B13:B14"/>
    <mergeCell ref="B15:B16"/>
    <mergeCell ref="B18:B19"/>
    <mergeCell ref="C8:F8"/>
    <mergeCell ref="C9:F9"/>
    <mergeCell ref="B11:B12"/>
    <mergeCell ref="C11:C12"/>
    <mergeCell ref="D11:E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7348-7CBB-4560-9FE4-7E5F0C3ED4DA}">
  <dimension ref="A2:P62"/>
  <sheetViews>
    <sheetView workbookViewId="0">
      <selection activeCell="C9" sqref="C9:G9"/>
    </sheetView>
  </sheetViews>
  <sheetFormatPr baseColWidth="10" defaultColWidth="0" defaultRowHeight="15.75" x14ac:dyDescent="0.25"/>
  <cols>
    <col min="1" max="1" width="11" style="1" customWidth="1"/>
    <col min="2" max="2" width="34.375" style="4" customWidth="1"/>
    <col min="3" max="3" width="41.875" style="5" customWidth="1"/>
    <col min="4" max="4" width="20.875" style="4" bestFit="1" customWidth="1"/>
    <col min="5" max="7" width="16.5" style="4" customWidth="1"/>
    <col min="8" max="8" width="11" style="1" customWidth="1"/>
    <col min="9" max="15" width="11" style="1" hidden="1" customWidth="1"/>
    <col min="16" max="16" width="0" style="1" hidden="1" customWidth="1"/>
    <col min="17" max="16384" width="11" style="1" hidden="1"/>
  </cols>
  <sheetData>
    <row r="2" spans="2:7" ht="75.75" customHeight="1" x14ac:dyDescent="0.25">
      <c r="B2" s="31" t="s">
        <v>7</v>
      </c>
      <c r="C2" s="31"/>
      <c r="D2" s="31"/>
      <c r="E2" s="31"/>
      <c r="F2" s="31"/>
      <c r="G2" s="31"/>
    </row>
    <row r="3" spans="2:7" ht="33" customHeight="1" x14ac:dyDescent="0.25">
      <c r="B3" s="15" t="s">
        <v>0</v>
      </c>
      <c r="C3" s="45" t="s">
        <v>20</v>
      </c>
      <c r="D3" s="45"/>
      <c r="E3" s="45"/>
      <c r="F3" s="45"/>
      <c r="G3" s="45"/>
    </row>
    <row r="4" spans="2:7" x14ac:dyDescent="0.25">
      <c r="B4" s="15" t="s">
        <v>1</v>
      </c>
      <c r="C4" s="33">
        <v>202300000000183</v>
      </c>
      <c r="D4" s="33"/>
      <c r="E4" s="33"/>
      <c r="F4" s="33"/>
      <c r="G4" s="33"/>
    </row>
    <row r="5" spans="2:7" ht="36.75" customHeight="1" x14ac:dyDescent="0.25">
      <c r="B5" s="15" t="s">
        <v>2</v>
      </c>
      <c r="C5" s="46" t="s">
        <v>73</v>
      </c>
      <c r="D5" s="46"/>
      <c r="E5" s="46"/>
      <c r="F5" s="46"/>
      <c r="G5" s="46"/>
    </row>
    <row r="6" spans="2:7" ht="31.5" x14ac:dyDescent="0.25">
      <c r="B6" s="15" t="s">
        <v>79</v>
      </c>
      <c r="C6" s="34" t="s">
        <v>74</v>
      </c>
      <c r="D6" s="34"/>
      <c r="E6" s="34"/>
      <c r="F6" s="34"/>
      <c r="G6" s="34"/>
    </row>
    <row r="7" spans="2:7" ht="30.75" customHeight="1" x14ac:dyDescent="0.25">
      <c r="B7" s="15" t="s">
        <v>5</v>
      </c>
      <c r="C7" s="24">
        <f>D45</f>
        <v>9187587000</v>
      </c>
      <c r="D7" s="24"/>
      <c r="E7" s="24"/>
      <c r="F7" s="24"/>
      <c r="G7" s="24"/>
    </row>
    <row r="8" spans="2:7" ht="30.75" customHeight="1" x14ac:dyDescent="0.25">
      <c r="B8" s="15" t="s">
        <v>6</v>
      </c>
      <c r="C8" s="24">
        <f>E45+F45</f>
        <v>570909936</v>
      </c>
      <c r="D8" s="24"/>
      <c r="E8" s="24"/>
      <c r="F8" s="24"/>
      <c r="G8" s="24"/>
    </row>
    <row r="9" spans="2:7" ht="30.75" customHeight="1" x14ac:dyDescent="0.25">
      <c r="B9" s="15" t="s">
        <v>69</v>
      </c>
      <c r="C9" s="24">
        <f>SUM(C7:G8)</f>
        <v>9758496936</v>
      </c>
      <c r="D9" s="24"/>
      <c r="E9" s="24"/>
      <c r="F9" s="24"/>
      <c r="G9" s="24"/>
    </row>
    <row r="10" spans="2:7" x14ac:dyDescent="0.25">
      <c r="B10" s="1"/>
      <c r="C10" s="1"/>
      <c r="D10" s="1"/>
      <c r="E10" s="1"/>
      <c r="F10" s="1"/>
      <c r="G10" s="1"/>
    </row>
    <row r="11" spans="2:7" ht="31.5" customHeight="1" x14ac:dyDescent="0.25">
      <c r="B11" s="57" t="s">
        <v>70</v>
      </c>
      <c r="C11" s="57" t="s">
        <v>71</v>
      </c>
      <c r="D11" s="57" t="s">
        <v>75</v>
      </c>
      <c r="E11" s="57"/>
      <c r="F11" s="57"/>
      <c r="G11" s="58"/>
    </row>
    <row r="12" spans="2:7" x14ac:dyDescent="0.25">
      <c r="B12" s="57"/>
      <c r="C12" s="57"/>
      <c r="D12" s="58" t="s">
        <v>3</v>
      </c>
      <c r="E12" s="58" t="s">
        <v>4</v>
      </c>
      <c r="F12" s="58" t="s">
        <v>4</v>
      </c>
      <c r="G12" s="58" t="s">
        <v>72</v>
      </c>
    </row>
    <row r="13" spans="2:7" x14ac:dyDescent="0.25">
      <c r="B13" s="44" t="s">
        <v>21</v>
      </c>
      <c r="C13" s="8" t="s">
        <v>22</v>
      </c>
      <c r="D13" s="14">
        <v>240992000</v>
      </c>
      <c r="E13" s="2"/>
      <c r="F13" s="2"/>
      <c r="G13" s="2">
        <f>SUM(D13:F13)</f>
        <v>240992000</v>
      </c>
    </row>
    <row r="14" spans="2:7" ht="31.5" x14ac:dyDescent="0.25">
      <c r="B14" s="44"/>
      <c r="C14" s="8" t="s">
        <v>23</v>
      </c>
      <c r="D14" s="14">
        <v>459018663</v>
      </c>
      <c r="E14" s="2"/>
      <c r="F14" s="2"/>
      <c r="G14" s="2">
        <f t="shared" ref="G14:G44" si="0">SUM(D14:F14)</f>
        <v>459018663</v>
      </c>
    </row>
    <row r="15" spans="2:7" ht="31.5" x14ac:dyDescent="0.25">
      <c r="B15" s="44"/>
      <c r="C15" s="9" t="s">
        <v>24</v>
      </c>
      <c r="D15" s="14">
        <v>62698000</v>
      </c>
      <c r="E15" s="2"/>
      <c r="F15" s="2"/>
      <c r="G15" s="2">
        <f t="shared" si="0"/>
        <v>62698000</v>
      </c>
    </row>
    <row r="16" spans="2:7" x14ac:dyDescent="0.25">
      <c r="B16" s="38" t="s">
        <v>25</v>
      </c>
      <c r="C16" s="9" t="s">
        <v>26</v>
      </c>
      <c r="D16" s="14">
        <v>1238264657</v>
      </c>
      <c r="E16" s="14"/>
      <c r="F16" s="14"/>
      <c r="G16" s="2">
        <f t="shared" si="0"/>
        <v>1238264657</v>
      </c>
    </row>
    <row r="17" spans="2:7" ht="47.25" x14ac:dyDescent="0.25">
      <c r="B17" s="39"/>
      <c r="C17" s="9" t="s">
        <v>27</v>
      </c>
      <c r="D17" s="14">
        <v>215000000</v>
      </c>
      <c r="E17" s="14">
        <v>100000000</v>
      </c>
      <c r="F17" s="14">
        <v>99781619</v>
      </c>
      <c r="G17" s="2">
        <f t="shared" si="0"/>
        <v>414781619</v>
      </c>
    </row>
    <row r="18" spans="2:7" ht="47.25" x14ac:dyDescent="0.25">
      <c r="B18" s="39"/>
      <c r="C18" s="8" t="s">
        <v>28</v>
      </c>
      <c r="D18" s="14">
        <v>144000000</v>
      </c>
      <c r="E18" s="18"/>
      <c r="F18" s="18"/>
      <c r="G18" s="2">
        <f t="shared" si="0"/>
        <v>144000000</v>
      </c>
    </row>
    <row r="19" spans="2:7" ht="31.5" x14ac:dyDescent="0.25">
      <c r="B19" s="39"/>
      <c r="C19" s="8" t="s">
        <v>29</v>
      </c>
      <c r="D19" s="14">
        <v>173000000</v>
      </c>
      <c r="E19" s="3"/>
      <c r="F19" s="3"/>
      <c r="G19" s="2">
        <f t="shared" si="0"/>
        <v>173000000</v>
      </c>
    </row>
    <row r="20" spans="2:7" ht="31.5" x14ac:dyDescent="0.25">
      <c r="B20" s="40"/>
      <c r="C20" s="8" t="s">
        <v>30</v>
      </c>
      <c r="D20" s="14">
        <v>82716000</v>
      </c>
      <c r="E20" s="14"/>
      <c r="F20" s="14"/>
      <c r="G20" s="2">
        <f t="shared" si="0"/>
        <v>82716000</v>
      </c>
    </row>
    <row r="21" spans="2:7" x14ac:dyDescent="0.25">
      <c r="B21" s="38" t="s">
        <v>128</v>
      </c>
      <c r="C21" s="8" t="s">
        <v>31</v>
      </c>
      <c r="D21" s="14">
        <v>116150000</v>
      </c>
      <c r="E21" s="14">
        <v>100000000</v>
      </c>
      <c r="F21" s="14">
        <v>12200000</v>
      </c>
      <c r="G21" s="2">
        <f t="shared" si="0"/>
        <v>228350000</v>
      </c>
    </row>
    <row r="22" spans="2:7" x14ac:dyDescent="0.25">
      <c r="B22" s="39"/>
      <c r="C22" s="8" t="s">
        <v>32</v>
      </c>
      <c r="D22" s="14">
        <v>360279000</v>
      </c>
      <c r="E22" s="14">
        <v>84744645</v>
      </c>
      <c r="F22" s="14">
        <v>50000000</v>
      </c>
      <c r="G22" s="2">
        <f t="shared" si="0"/>
        <v>495023645</v>
      </c>
    </row>
    <row r="23" spans="2:7" ht="31.5" x14ac:dyDescent="0.25">
      <c r="B23" s="39"/>
      <c r="C23" s="8" t="s">
        <v>76</v>
      </c>
      <c r="D23" s="14">
        <v>74158000</v>
      </c>
      <c r="E23" s="14"/>
      <c r="F23" s="14">
        <v>7800000</v>
      </c>
      <c r="G23" s="2">
        <f t="shared" si="0"/>
        <v>81958000</v>
      </c>
    </row>
    <row r="24" spans="2:7" ht="31.5" x14ac:dyDescent="0.25">
      <c r="B24" s="39"/>
      <c r="C24" s="8" t="s">
        <v>33</v>
      </c>
      <c r="D24" s="14">
        <v>298516449</v>
      </c>
      <c r="E24" s="14"/>
      <c r="F24" s="14"/>
      <c r="G24" s="2">
        <f t="shared" si="0"/>
        <v>298516449</v>
      </c>
    </row>
    <row r="25" spans="2:7" ht="31.5" x14ac:dyDescent="0.25">
      <c r="B25" s="40"/>
      <c r="C25" s="8" t="s">
        <v>34</v>
      </c>
      <c r="D25" s="14">
        <v>100000000</v>
      </c>
      <c r="E25" s="14"/>
      <c r="F25" s="14"/>
      <c r="G25" s="2">
        <f t="shared" si="0"/>
        <v>100000000</v>
      </c>
    </row>
    <row r="26" spans="2:7" ht="48" customHeight="1" x14ac:dyDescent="0.25">
      <c r="B26" s="51" t="s">
        <v>47</v>
      </c>
      <c r="C26" s="8" t="s">
        <v>35</v>
      </c>
      <c r="D26" s="14">
        <v>380000000</v>
      </c>
      <c r="E26" s="14"/>
      <c r="F26" s="14"/>
      <c r="G26" s="2">
        <f>SUM(D26:F26)</f>
        <v>380000000</v>
      </c>
    </row>
    <row r="27" spans="2:7" ht="47.25" x14ac:dyDescent="0.25">
      <c r="B27" s="51"/>
      <c r="C27" s="8" t="s">
        <v>46</v>
      </c>
      <c r="D27" s="14"/>
      <c r="E27" s="14"/>
      <c r="F27" s="14">
        <v>116383672</v>
      </c>
      <c r="G27" s="2">
        <f>SUM(D27:F27)</f>
        <v>116383672</v>
      </c>
    </row>
    <row r="28" spans="2:7" ht="47.25" x14ac:dyDescent="0.25">
      <c r="B28" s="51"/>
      <c r="C28" s="8" t="s">
        <v>46</v>
      </c>
      <c r="D28" s="14">
        <v>763980955</v>
      </c>
      <c r="E28" s="14"/>
      <c r="F28" s="14"/>
      <c r="G28" s="2">
        <f>SUM(D28:F28)</f>
        <v>763980955</v>
      </c>
    </row>
    <row r="29" spans="2:7" ht="47.25" x14ac:dyDescent="0.25">
      <c r="B29" s="51"/>
      <c r="C29" s="8" t="s">
        <v>46</v>
      </c>
      <c r="D29" s="14">
        <v>105287000</v>
      </c>
      <c r="E29" s="14"/>
      <c r="F29" s="14"/>
      <c r="G29" s="2">
        <f>SUM(D29:F29)</f>
        <v>105287000</v>
      </c>
    </row>
    <row r="30" spans="2:7" ht="31.5" x14ac:dyDescent="0.25">
      <c r="B30" s="51"/>
      <c r="C30" s="8" t="s">
        <v>48</v>
      </c>
      <c r="D30" s="14">
        <v>174745000</v>
      </c>
      <c r="E30" s="14"/>
      <c r="F30" s="14"/>
      <c r="G30" s="2">
        <f>SUM(D30:F30)</f>
        <v>174745000</v>
      </c>
    </row>
    <row r="31" spans="2:7" x14ac:dyDescent="0.25">
      <c r="B31" s="51"/>
      <c r="C31" s="8" t="s">
        <v>49</v>
      </c>
      <c r="D31" s="14">
        <v>170611566</v>
      </c>
      <c r="E31" s="14"/>
      <c r="F31" s="14"/>
      <c r="G31" s="2">
        <f>SUM(D31:F31)</f>
        <v>170611566</v>
      </c>
    </row>
    <row r="32" spans="2:7" x14ac:dyDescent="0.25">
      <c r="B32" s="41" t="s">
        <v>36</v>
      </c>
      <c r="C32" s="8" t="s">
        <v>37</v>
      </c>
      <c r="D32" s="17">
        <v>171684000</v>
      </c>
      <c r="E32" s="14"/>
      <c r="F32" s="14"/>
      <c r="G32" s="2">
        <f t="shared" si="0"/>
        <v>171684000</v>
      </c>
    </row>
    <row r="33" spans="2:7" x14ac:dyDescent="0.25">
      <c r="B33" s="42"/>
      <c r="C33" s="8" t="s">
        <v>38</v>
      </c>
      <c r="D33" s="17">
        <v>70692000</v>
      </c>
      <c r="E33" s="14"/>
      <c r="F33" s="14"/>
      <c r="G33" s="2">
        <f t="shared" si="0"/>
        <v>70692000</v>
      </c>
    </row>
    <row r="34" spans="2:7" x14ac:dyDescent="0.25">
      <c r="B34" s="42"/>
      <c r="C34" s="8" t="s">
        <v>39</v>
      </c>
      <c r="D34" s="17">
        <v>200084000</v>
      </c>
      <c r="E34" s="14"/>
      <c r="F34" s="14"/>
      <c r="G34" s="2">
        <f t="shared" si="0"/>
        <v>200084000</v>
      </c>
    </row>
    <row r="35" spans="2:7" x14ac:dyDescent="0.25">
      <c r="B35" s="43"/>
      <c r="C35" s="8" t="s">
        <v>40</v>
      </c>
      <c r="D35" s="17">
        <v>79508000</v>
      </c>
      <c r="E35" s="14"/>
      <c r="F35" s="14"/>
      <c r="G35" s="2">
        <f t="shared" si="0"/>
        <v>79508000</v>
      </c>
    </row>
    <row r="36" spans="2:7" ht="63" x14ac:dyDescent="0.25">
      <c r="B36" s="41" t="s">
        <v>41</v>
      </c>
      <c r="C36" s="8" t="s">
        <v>42</v>
      </c>
      <c r="D36" s="14">
        <v>27800000</v>
      </c>
      <c r="E36" s="14"/>
      <c r="F36" s="14"/>
      <c r="G36" s="2">
        <f t="shared" si="0"/>
        <v>27800000</v>
      </c>
    </row>
    <row r="37" spans="2:7" ht="31.5" x14ac:dyDescent="0.25">
      <c r="B37" s="42"/>
      <c r="C37" s="8" t="s">
        <v>43</v>
      </c>
      <c r="D37" s="14">
        <v>110000000</v>
      </c>
      <c r="E37" s="14"/>
      <c r="F37" s="14"/>
      <c r="G37" s="2">
        <f t="shared" si="0"/>
        <v>110000000</v>
      </c>
    </row>
    <row r="38" spans="2:7" ht="47.25" x14ac:dyDescent="0.25">
      <c r="B38" s="42"/>
      <c r="C38" s="8" t="s">
        <v>44</v>
      </c>
      <c r="D38" s="14">
        <v>381153000</v>
      </c>
      <c r="E38" s="14"/>
      <c r="F38" s="14"/>
      <c r="G38" s="2">
        <f t="shared" si="0"/>
        <v>381153000</v>
      </c>
    </row>
    <row r="39" spans="2:7" ht="63" x14ac:dyDescent="0.25">
      <c r="B39" s="43"/>
      <c r="C39" s="8" t="s">
        <v>45</v>
      </c>
      <c r="D39" s="14">
        <v>2555517908</v>
      </c>
      <c r="E39" s="14"/>
      <c r="F39" s="14"/>
      <c r="G39" s="2">
        <f t="shared" si="0"/>
        <v>2555517908</v>
      </c>
    </row>
    <row r="40" spans="2:7" x14ac:dyDescent="0.25">
      <c r="B40" s="41" t="s">
        <v>49</v>
      </c>
      <c r="C40" s="8" t="s">
        <v>50</v>
      </c>
      <c r="D40" s="14">
        <v>132665802</v>
      </c>
      <c r="E40" s="14"/>
      <c r="F40" s="14"/>
      <c r="G40" s="2">
        <f t="shared" si="0"/>
        <v>132665802</v>
      </c>
    </row>
    <row r="41" spans="2:7" ht="31.5" x14ac:dyDescent="0.25">
      <c r="B41" s="42"/>
      <c r="C41" s="8" t="s">
        <v>51</v>
      </c>
      <c r="D41" s="14">
        <v>57176000</v>
      </c>
      <c r="E41" s="14"/>
      <c r="F41" s="14"/>
      <c r="G41" s="2">
        <f t="shared" si="0"/>
        <v>57176000</v>
      </c>
    </row>
    <row r="42" spans="2:7" ht="31.5" x14ac:dyDescent="0.25">
      <c r="B42" s="43"/>
      <c r="C42" s="8" t="s">
        <v>52</v>
      </c>
      <c r="D42" s="14">
        <v>117127000</v>
      </c>
      <c r="E42" s="14"/>
      <c r="F42" s="14"/>
      <c r="G42" s="2">
        <f t="shared" si="0"/>
        <v>117127000</v>
      </c>
    </row>
    <row r="43" spans="2:7" ht="31.5" x14ac:dyDescent="0.25">
      <c r="B43" s="16" t="s">
        <v>53</v>
      </c>
      <c r="C43" s="8" t="s">
        <v>54</v>
      </c>
      <c r="D43" s="14">
        <v>45276000</v>
      </c>
      <c r="E43" s="14"/>
      <c r="F43" s="14"/>
      <c r="G43" s="2">
        <f t="shared" si="0"/>
        <v>45276000</v>
      </c>
    </row>
    <row r="44" spans="2:7" ht="31.5" x14ac:dyDescent="0.25">
      <c r="B44" s="13"/>
      <c r="C44" s="8" t="s">
        <v>55</v>
      </c>
      <c r="D44" s="14">
        <v>79486000</v>
      </c>
      <c r="E44" s="14"/>
      <c r="F44" s="14"/>
      <c r="G44" s="2">
        <f t="shared" si="0"/>
        <v>79486000</v>
      </c>
    </row>
    <row r="45" spans="2:7" x14ac:dyDescent="0.25">
      <c r="D45" s="7">
        <f>SUM(D13:D44)</f>
        <v>9187587000</v>
      </c>
      <c r="E45" s="7">
        <f t="shared" ref="E45:G45" si="1">SUM(E13:E44)</f>
        <v>284744645</v>
      </c>
      <c r="F45" s="7">
        <f t="shared" si="1"/>
        <v>286165291</v>
      </c>
      <c r="G45" s="7">
        <f t="shared" si="1"/>
        <v>9758496936</v>
      </c>
    </row>
    <row r="47" spans="2:7" ht="30" x14ac:dyDescent="0.25">
      <c r="B47" s="76" t="s">
        <v>80</v>
      </c>
      <c r="C47" s="76" t="s">
        <v>81</v>
      </c>
      <c r="D47" s="76" t="s">
        <v>129</v>
      </c>
      <c r="E47" s="76" t="s">
        <v>82</v>
      </c>
      <c r="F47" s="76" t="s">
        <v>83</v>
      </c>
      <c r="G47" s="76" t="s">
        <v>84</v>
      </c>
    </row>
    <row r="48" spans="2:7" ht="43.5" customHeight="1" x14ac:dyDescent="0.25">
      <c r="B48" s="53" t="s">
        <v>98</v>
      </c>
      <c r="C48" s="54" t="s">
        <v>99</v>
      </c>
      <c r="D48" s="66">
        <f>SUM(G16:G20)</f>
        <v>2052762276</v>
      </c>
      <c r="E48" s="70">
        <v>0</v>
      </c>
      <c r="F48" s="54" t="s">
        <v>100</v>
      </c>
      <c r="G48" s="71">
        <v>0</v>
      </c>
    </row>
    <row r="49" spans="2:7" x14ac:dyDescent="0.25">
      <c r="B49" s="53"/>
      <c r="C49" s="54"/>
      <c r="D49" s="66"/>
      <c r="E49" s="70"/>
      <c r="F49" s="54"/>
      <c r="G49" s="71"/>
    </row>
    <row r="50" spans="2:7" ht="29.25" customHeight="1" x14ac:dyDescent="0.25">
      <c r="B50" s="53" t="s">
        <v>101</v>
      </c>
      <c r="C50" s="54" t="s">
        <v>102</v>
      </c>
      <c r="D50" s="66">
        <f>SUM(G36:G39)</f>
        <v>3074470908</v>
      </c>
      <c r="E50" s="70">
        <v>0</v>
      </c>
      <c r="F50" s="54" t="s">
        <v>103</v>
      </c>
      <c r="G50" s="71">
        <v>0</v>
      </c>
    </row>
    <row r="51" spans="2:7" x14ac:dyDescent="0.25">
      <c r="B51" s="53"/>
      <c r="C51" s="54"/>
      <c r="D51" s="66"/>
      <c r="E51" s="70"/>
      <c r="F51" s="54"/>
      <c r="G51" s="71"/>
    </row>
    <row r="52" spans="2:7" ht="58.5" customHeight="1" x14ac:dyDescent="0.25">
      <c r="B52" s="53" t="s">
        <v>21</v>
      </c>
      <c r="C52" s="54" t="s">
        <v>104</v>
      </c>
      <c r="D52" s="66">
        <f>SUM(G13:G15)</f>
        <v>762708663</v>
      </c>
      <c r="E52" s="70">
        <v>0</v>
      </c>
      <c r="F52" s="54" t="s">
        <v>105</v>
      </c>
      <c r="G52" s="71">
        <v>0</v>
      </c>
    </row>
    <row r="53" spans="2:7" x14ac:dyDescent="0.25">
      <c r="B53" s="53"/>
      <c r="C53" s="54"/>
      <c r="D53" s="66"/>
      <c r="E53" s="70"/>
      <c r="F53" s="54"/>
      <c r="G53" s="71"/>
    </row>
    <row r="54" spans="2:7" ht="28.5" customHeight="1" x14ac:dyDescent="0.25">
      <c r="B54" s="53" t="s">
        <v>36</v>
      </c>
      <c r="C54" s="54" t="s">
        <v>106</v>
      </c>
      <c r="D54" s="66">
        <f>SUM(G32:G35)</f>
        <v>521968000</v>
      </c>
      <c r="E54" s="70">
        <v>0</v>
      </c>
      <c r="F54" s="54" t="s">
        <v>107</v>
      </c>
      <c r="G54" s="71">
        <v>0</v>
      </c>
    </row>
    <row r="55" spans="2:7" x14ac:dyDescent="0.25">
      <c r="B55" s="53"/>
      <c r="C55" s="54"/>
      <c r="D55" s="66"/>
      <c r="E55" s="70"/>
      <c r="F55" s="54"/>
      <c r="G55" s="71"/>
    </row>
    <row r="56" spans="2:7" ht="29.25" customHeight="1" x14ac:dyDescent="0.25">
      <c r="B56" s="53" t="s">
        <v>108</v>
      </c>
      <c r="C56" s="54" t="s">
        <v>109</v>
      </c>
      <c r="D56" s="66">
        <f>SUM(G43:G44)</f>
        <v>124762000</v>
      </c>
      <c r="E56" s="70">
        <v>0</v>
      </c>
      <c r="F56" s="54" t="s">
        <v>110</v>
      </c>
      <c r="G56" s="71">
        <v>0</v>
      </c>
    </row>
    <row r="57" spans="2:7" x14ac:dyDescent="0.25">
      <c r="B57" s="53"/>
      <c r="C57" s="54"/>
      <c r="D57" s="66"/>
      <c r="E57" s="70"/>
      <c r="F57" s="54"/>
      <c r="G57" s="71"/>
    </row>
    <row r="58" spans="2:7" ht="59.25" customHeight="1" x14ac:dyDescent="0.25">
      <c r="B58" s="53" t="s">
        <v>111</v>
      </c>
      <c r="C58" s="54" t="s">
        <v>112</v>
      </c>
      <c r="D58" s="66">
        <f>SUM(G26:G31)</f>
        <v>1711008193</v>
      </c>
      <c r="E58" s="70">
        <v>0</v>
      </c>
      <c r="F58" s="54" t="s">
        <v>113</v>
      </c>
      <c r="G58" s="71">
        <v>0</v>
      </c>
    </row>
    <row r="59" spans="2:7" x14ac:dyDescent="0.25">
      <c r="B59" s="53"/>
      <c r="C59" s="54"/>
      <c r="D59" s="66"/>
      <c r="E59" s="70"/>
      <c r="F59" s="54"/>
      <c r="G59" s="71"/>
    </row>
    <row r="60" spans="2:7" ht="30.75" customHeight="1" x14ac:dyDescent="0.25">
      <c r="B60" s="53" t="s">
        <v>127</v>
      </c>
      <c r="C60" s="54" t="s">
        <v>114</v>
      </c>
      <c r="D60" s="66">
        <f>SUM(G21:G25)</f>
        <v>1203848094</v>
      </c>
      <c r="E60" s="70">
        <v>0</v>
      </c>
      <c r="F60" s="54" t="s">
        <v>115</v>
      </c>
      <c r="G60" s="71">
        <v>0</v>
      </c>
    </row>
    <row r="61" spans="2:7" x14ac:dyDescent="0.25">
      <c r="B61" s="53"/>
      <c r="C61" s="54"/>
      <c r="D61" s="66"/>
      <c r="E61" s="70"/>
      <c r="F61" s="54"/>
      <c r="G61" s="71"/>
    </row>
    <row r="62" spans="2:7" x14ac:dyDescent="0.25">
      <c r="B62" s="50" t="s">
        <v>116</v>
      </c>
      <c r="C62"/>
      <c r="D62"/>
      <c r="E62"/>
      <c r="F62"/>
      <c r="G62"/>
    </row>
  </sheetData>
  <mergeCells count="60">
    <mergeCell ref="B58:B59"/>
    <mergeCell ref="B60:B61"/>
    <mergeCell ref="B26:B31"/>
    <mergeCell ref="B48:B49"/>
    <mergeCell ref="B50:B51"/>
    <mergeCell ref="B52:B53"/>
    <mergeCell ref="B54:B55"/>
    <mergeCell ref="B56:B57"/>
    <mergeCell ref="C60:C61"/>
    <mergeCell ref="D60:D61"/>
    <mergeCell ref="E60:E61"/>
    <mergeCell ref="F60:F61"/>
    <mergeCell ref="G60:G61"/>
    <mergeCell ref="C58:C59"/>
    <mergeCell ref="D58:D59"/>
    <mergeCell ref="E58:E59"/>
    <mergeCell ref="F58:F59"/>
    <mergeCell ref="G58:G59"/>
    <mergeCell ref="C56:C57"/>
    <mergeCell ref="D56:D57"/>
    <mergeCell ref="E56:E57"/>
    <mergeCell ref="F56:F57"/>
    <mergeCell ref="G56:G57"/>
    <mergeCell ref="C54:C55"/>
    <mergeCell ref="D54:D55"/>
    <mergeCell ref="E54:E55"/>
    <mergeCell ref="F54:F55"/>
    <mergeCell ref="G54:G55"/>
    <mergeCell ref="C52:C53"/>
    <mergeCell ref="D52:D53"/>
    <mergeCell ref="E52:E53"/>
    <mergeCell ref="F52:F53"/>
    <mergeCell ref="G52:G53"/>
    <mergeCell ref="C50:C51"/>
    <mergeCell ref="D50:D51"/>
    <mergeCell ref="E50:E51"/>
    <mergeCell ref="F50:F51"/>
    <mergeCell ref="G50:G51"/>
    <mergeCell ref="C48:C49"/>
    <mergeCell ref="D48:D49"/>
    <mergeCell ref="E48:E49"/>
    <mergeCell ref="F48:F49"/>
    <mergeCell ref="G48:G49"/>
    <mergeCell ref="C8:G8"/>
    <mergeCell ref="C9:G9"/>
    <mergeCell ref="B11:B12"/>
    <mergeCell ref="C11:C12"/>
    <mergeCell ref="B2:G2"/>
    <mergeCell ref="C3:G3"/>
    <mergeCell ref="C4:G4"/>
    <mergeCell ref="C5:G5"/>
    <mergeCell ref="C6:G6"/>
    <mergeCell ref="C7:G7"/>
    <mergeCell ref="B40:B42"/>
    <mergeCell ref="D11:F11"/>
    <mergeCell ref="B16:B20"/>
    <mergeCell ref="B21:B25"/>
    <mergeCell ref="B32:B35"/>
    <mergeCell ref="B36:B39"/>
    <mergeCell ref="B13:B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6"/>
  <sheetViews>
    <sheetView tabSelected="1" zoomScaleNormal="100" workbookViewId="0">
      <selection activeCell="H5" sqref="H5"/>
    </sheetView>
  </sheetViews>
  <sheetFormatPr baseColWidth="10" defaultColWidth="0" defaultRowHeight="15.75" x14ac:dyDescent="0.25"/>
  <cols>
    <col min="1" max="1" width="11" style="1" customWidth="1"/>
    <col min="2" max="2" width="34.375" style="4" customWidth="1"/>
    <col min="3" max="3" width="31.75" style="5" customWidth="1"/>
    <col min="4" max="4" width="32.125" style="4" bestFit="1" customWidth="1"/>
    <col min="5" max="5" width="23.875" style="4" customWidth="1"/>
    <col min="6" max="6" width="35" style="4" customWidth="1"/>
    <col min="7" max="8" width="11" style="1" customWidth="1"/>
    <col min="9" max="16384" width="11" style="1" hidden="1"/>
  </cols>
  <sheetData>
    <row r="2" spans="2:6" ht="75.75" customHeight="1" x14ac:dyDescent="0.25">
      <c r="B2" s="31" t="s">
        <v>7</v>
      </c>
      <c r="C2" s="31"/>
      <c r="D2" s="31"/>
      <c r="E2" s="31"/>
      <c r="F2" s="31"/>
    </row>
    <row r="3" spans="2:6" ht="33" customHeight="1" x14ac:dyDescent="0.25">
      <c r="B3" s="15" t="s">
        <v>0</v>
      </c>
      <c r="C3" s="32" t="s">
        <v>8</v>
      </c>
      <c r="D3" s="32"/>
      <c r="E3" s="32"/>
      <c r="F3" s="32"/>
    </row>
    <row r="4" spans="2:6" x14ac:dyDescent="0.25">
      <c r="B4" s="15" t="s">
        <v>1</v>
      </c>
      <c r="C4" s="34">
        <v>202300000000181</v>
      </c>
      <c r="D4" s="34"/>
      <c r="E4" s="34"/>
      <c r="F4" s="34"/>
    </row>
    <row r="5" spans="2:6" ht="36.75" customHeight="1" x14ac:dyDescent="0.25">
      <c r="B5" s="15" t="s">
        <v>2</v>
      </c>
      <c r="C5" s="34" t="s">
        <v>68</v>
      </c>
      <c r="D5" s="34"/>
      <c r="E5" s="34"/>
      <c r="F5" s="34"/>
    </row>
    <row r="6" spans="2:6" ht="31.5" x14ac:dyDescent="0.25">
      <c r="B6" s="15" t="s">
        <v>79</v>
      </c>
      <c r="C6" s="77" t="s">
        <v>130</v>
      </c>
      <c r="D6" s="77"/>
      <c r="E6" s="77"/>
      <c r="F6" s="77"/>
    </row>
    <row r="7" spans="2:6" ht="30.75" customHeight="1" x14ac:dyDescent="0.25">
      <c r="B7" s="15" t="s">
        <v>5</v>
      </c>
      <c r="C7" s="24">
        <f>D21</f>
        <v>1837517400</v>
      </c>
      <c r="D7" s="24"/>
      <c r="E7" s="24"/>
      <c r="F7" s="24"/>
    </row>
    <row r="8" spans="2:6" ht="30.75" customHeight="1" x14ac:dyDescent="0.25">
      <c r="B8" s="15" t="s">
        <v>6</v>
      </c>
      <c r="C8" s="24">
        <f>E21</f>
        <v>854233934</v>
      </c>
      <c r="D8" s="24"/>
      <c r="E8" s="24"/>
      <c r="F8" s="24"/>
    </row>
    <row r="9" spans="2:6" ht="30.75" customHeight="1" x14ac:dyDescent="0.25">
      <c r="B9" s="15" t="s">
        <v>69</v>
      </c>
      <c r="C9" s="24">
        <f>C7+C8</f>
        <v>2691751334</v>
      </c>
      <c r="D9" s="24"/>
      <c r="E9" s="24"/>
      <c r="F9" s="24"/>
    </row>
    <row r="10" spans="2:6" ht="16.5" thickBot="1" x14ac:dyDescent="0.3">
      <c r="B10" s="1"/>
      <c r="C10" s="1"/>
      <c r="D10" s="1"/>
      <c r="E10" s="1"/>
      <c r="F10" s="1"/>
    </row>
    <row r="11" spans="2:6" ht="31.5" customHeight="1" x14ac:dyDescent="0.25">
      <c r="B11" s="25" t="s">
        <v>70</v>
      </c>
      <c r="C11" s="27" t="s">
        <v>71</v>
      </c>
      <c r="D11" s="29" t="s">
        <v>75</v>
      </c>
      <c r="E11" s="30"/>
      <c r="F11" s="10"/>
    </row>
    <row r="12" spans="2:6" x14ac:dyDescent="0.25">
      <c r="B12" s="26"/>
      <c r="C12" s="28"/>
      <c r="D12" s="6" t="s">
        <v>3</v>
      </c>
      <c r="E12" s="6" t="s">
        <v>4</v>
      </c>
      <c r="F12" s="6" t="s">
        <v>72</v>
      </c>
    </row>
    <row r="13" spans="2:6" x14ac:dyDescent="0.25">
      <c r="B13" s="47" t="s">
        <v>9</v>
      </c>
      <c r="C13" s="8" t="s">
        <v>10</v>
      </c>
      <c r="D13" s="14">
        <v>197535000</v>
      </c>
      <c r="E13" s="2"/>
      <c r="F13" s="2">
        <f>SUM(D13:E13)</f>
        <v>197535000</v>
      </c>
    </row>
    <row r="14" spans="2:6" ht="31.5" x14ac:dyDescent="0.25">
      <c r="B14" s="47"/>
      <c r="C14" s="9" t="s">
        <v>11</v>
      </c>
      <c r="D14" s="14">
        <v>88000000</v>
      </c>
      <c r="E14" s="2"/>
      <c r="F14" s="2">
        <f t="shared" ref="F14:F20" si="0">SUM(D14:E14)</f>
        <v>88000000</v>
      </c>
    </row>
    <row r="15" spans="2:6" x14ac:dyDescent="0.25">
      <c r="B15" s="36" t="s">
        <v>12</v>
      </c>
      <c r="C15" s="9" t="s">
        <v>13</v>
      </c>
      <c r="D15" s="14">
        <v>518802185.5</v>
      </c>
      <c r="E15" s="14">
        <v>200000000</v>
      </c>
      <c r="F15" s="2">
        <f t="shared" si="0"/>
        <v>718802185.5</v>
      </c>
    </row>
    <row r="16" spans="2:6" x14ac:dyDescent="0.25">
      <c r="B16" s="37"/>
      <c r="C16" s="9" t="s">
        <v>14</v>
      </c>
      <c r="D16" s="14">
        <v>562332301</v>
      </c>
      <c r="E16" s="14">
        <v>554233934</v>
      </c>
      <c r="F16" s="2">
        <f t="shared" si="0"/>
        <v>1116566235</v>
      </c>
    </row>
    <row r="17" spans="2:7" x14ac:dyDescent="0.25">
      <c r="B17" s="37"/>
      <c r="C17" s="8" t="s">
        <v>15</v>
      </c>
      <c r="D17" s="14">
        <v>376082913.5</v>
      </c>
      <c r="E17" s="3"/>
      <c r="F17" s="2">
        <f t="shared" si="0"/>
        <v>376082913.5</v>
      </c>
    </row>
    <row r="18" spans="2:7" x14ac:dyDescent="0.25">
      <c r="B18" s="12"/>
      <c r="C18" s="8" t="s">
        <v>19</v>
      </c>
      <c r="D18" s="14"/>
      <c r="E18" s="14">
        <v>100000000</v>
      </c>
      <c r="F18" s="2">
        <f t="shared" si="0"/>
        <v>100000000</v>
      </c>
    </row>
    <row r="19" spans="2:7" x14ac:dyDescent="0.25">
      <c r="B19" s="47" t="s">
        <v>16</v>
      </c>
      <c r="C19" s="8" t="s">
        <v>17</v>
      </c>
      <c r="D19" s="14">
        <v>54765000</v>
      </c>
      <c r="E19" s="2"/>
      <c r="F19" s="2">
        <f t="shared" si="0"/>
        <v>54765000</v>
      </c>
    </row>
    <row r="20" spans="2:7" ht="16.5" thickBot="1" x14ac:dyDescent="0.3">
      <c r="B20" s="48"/>
      <c r="C20" s="11" t="s">
        <v>18</v>
      </c>
      <c r="D20" s="14">
        <v>40000000</v>
      </c>
      <c r="E20" s="2"/>
      <c r="F20" s="2">
        <f t="shared" si="0"/>
        <v>40000000</v>
      </c>
    </row>
    <row r="21" spans="2:7" ht="18" x14ac:dyDescent="0.25">
      <c r="D21" s="20">
        <f>SUM(D13:D20)</f>
        <v>1837517400</v>
      </c>
      <c r="E21" s="20">
        <f t="shared" ref="E21:F21" si="1">SUM(E13:E20)</f>
        <v>854233934</v>
      </c>
      <c r="F21" s="20">
        <f t="shared" si="1"/>
        <v>2691751334</v>
      </c>
    </row>
    <row r="23" spans="2:7" x14ac:dyDescent="0.25">
      <c r="B23" s="49"/>
      <c r="C23"/>
      <c r="D23"/>
      <c r="E23"/>
      <c r="F23"/>
      <c r="G23"/>
    </row>
    <row r="24" spans="2:7" x14ac:dyDescent="0.25">
      <c r="B24" s="75" t="s">
        <v>80</v>
      </c>
      <c r="C24" s="75" t="s">
        <v>81</v>
      </c>
      <c r="D24" s="75" t="s">
        <v>129</v>
      </c>
      <c r="E24" s="75" t="s">
        <v>82</v>
      </c>
      <c r="F24" s="75" t="s">
        <v>83</v>
      </c>
      <c r="G24" s="75" t="s">
        <v>84</v>
      </c>
    </row>
    <row r="25" spans="2:7" x14ac:dyDescent="0.25">
      <c r="B25" s="52" t="s">
        <v>16</v>
      </c>
      <c r="C25" s="54" t="s">
        <v>85</v>
      </c>
      <c r="D25" s="66">
        <f>SUM(F19:F20)</f>
        <v>94765000</v>
      </c>
      <c r="E25" s="64">
        <v>0</v>
      </c>
      <c r="F25" s="54" t="s">
        <v>86</v>
      </c>
      <c r="G25" s="55">
        <v>0</v>
      </c>
    </row>
    <row r="26" spans="2:7" x14ac:dyDescent="0.25">
      <c r="B26" s="52"/>
      <c r="C26" s="54"/>
      <c r="D26" s="66"/>
      <c r="E26" s="64"/>
      <c r="F26" s="54"/>
      <c r="G26" s="55"/>
    </row>
    <row r="27" spans="2:7" x14ac:dyDescent="0.25">
      <c r="B27" s="52" t="s">
        <v>9</v>
      </c>
      <c r="C27" s="54" t="s">
        <v>85</v>
      </c>
      <c r="D27" s="66">
        <f>SUM(F13:F14)</f>
        <v>285535000</v>
      </c>
      <c r="E27" s="64">
        <v>0</v>
      </c>
      <c r="F27" s="54" t="s">
        <v>87</v>
      </c>
      <c r="G27" s="55">
        <v>0</v>
      </c>
    </row>
    <row r="28" spans="2:7" x14ac:dyDescent="0.25">
      <c r="B28" s="52"/>
      <c r="C28" s="54"/>
      <c r="D28" s="66"/>
      <c r="E28" s="64"/>
      <c r="F28" s="54"/>
      <c r="G28" s="55"/>
    </row>
    <row r="29" spans="2:7" ht="30" customHeight="1" x14ac:dyDescent="0.25">
      <c r="B29" s="52" t="s">
        <v>88</v>
      </c>
      <c r="C29" s="54" t="s">
        <v>89</v>
      </c>
      <c r="D29" s="67">
        <f>SUM(F15:F18)</f>
        <v>2311451334</v>
      </c>
      <c r="E29" s="64">
        <v>0</v>
      </c>
      <c r="F29" s="54" t="s">
        <v>90</v>
      </c>
      <c r="G29" s="55">
        <v>0</v>
      </c>
    </row>
    <row r="30" spans="2:7" x14ac:dyDescent="0.25">
      <c r="B30" s="52"/>
      <c r="C30" s="54"/>
      <c r="D30" s="68"/>
      <c r="E30" s="64"/>
      <c r="F30" s="54"/>
      <c r="G30" s="55"/>
    </row>
    <row r="31" spans="2:7" ht="60" x14ac:dyDescent="0.25">
      <c r="B31" s="59" t="s">
        <v>91</v>
      </c>
      <c r="C31" s="60" t="s">
        <v>92</v>
      </c>
      <c r="D31" s="69"/>
      <c r="E31" s="65">
        <v>0</v>
      </c>
      <c r="F31" s="60" t="s">
        <v>93</v>
      </c>
      <c r="G31" s="61">
        <v>0</v>
      </c>
    </row>
    <row r="32" spans="2:7" x14ac:dyDescent="0.25">
      <c r="B32" s="52" t="s">
        <v>94</v>
      </c>
      <c r="C32" s="54" t="s">
        <v>92</v>
      </c>
      <c r="D32" s="56">
        <v>0</v>
      </c>
      <c r="E32" s="64">
        <v>0</v>
      </c>
      <c r="F32" s="54" t="s">
        <v>95</v>
      </c>
      <c r="G32" s="55">
        <v>0</v>
      </c>
    </row>
    <row r="33" spans="2:7" x14ac:dyDescent="0.25">
      <c r="B33" s="52"/>
      <c r="C33" s="54"/>
      <c r="D33" s="56"/>
      <c r="E33" s="64"/>
      <c r="F33" s="54"/>
      <c r="G33" s="55"/>
    </row>
    <row r="34" spans="2:7" x14ac:dyDescent="0.25">
      <c r="B34" s="52" t="s">
        <v>65</v>
      </c>
      <c r="C34" s="54" t="s">
        <v>96</v>
      </c>
      <c r="D34" s="56">
        <v>0</v>
      </c>
      <c r="E34" s="64">
        <v>0</v>
      </c>
      <c r="F34" s="54" t="s">
        <v>97</v>
      </c>
      <c r="G34" s="55">
        <v>0</v>
      </c>
    </row>
    <row r="35" spans="2:7" x14ac:dyDescent="0.25">
      <c r="B35" s="52"/>
      <c r="C35" s="54"/>
      <c r="D35" s="56"/>
      <c r="E35" s="64"/>
      <c r="F35" s="54"/>
      <c r="G35" s="55"/>
    </row>
    <row r="36" spans="2:7" x14ac:dyDescent="0.25">
      <c r="B36" s="50"/>
      <c r="C36"/>
      <c r="D36"/>
      <c r="E36"/>
      <c r="F36"/>
      <c r="G36"/>
    </row>
  </sheetData>
  <mergeCells count="44">
    <mergeCell ref="B34:B35"/>
    <mergeCell ref="B32:B33"/>
    <mergeCell ref="B29:B30"/>
    <mergeCell ref="B27:B28"/>
    <mergeCell ref="B25:B26"/>
    <mergeCell ref="C34:C35"/>
    <mergeCell ref="D34:D35"/>
    <mergeCell ref="E34:E35"/>
    <mergeCell ref="F34:F35"/>
    <mergeCell ref="G34:G35"/>
    <mergeCell ref="C32:C33"/>
    <mergeCell ref="D32:D33"/>
    <mergeCell ref="E32:E33"/>
    <mergeCell ref="F32:F33"/>
    <mergeCell ref="G32:G33"/>
    <mergeCell ref="D29:D31"/>
    <mergeCell ref="C29:C30"/>
    <mergeCell ref="E29:E30"/>
    <mergeCell ref="F29:F30"/>
    <mergeCell ref="G29:G30"/>
    <mergeCell ref="F25:F26"/>
    <mergeCell ref="G25:G26"/>
    <mergeCell ref="C27:C28"/>
    <mergeCell ref="D27:D28"/>
    <mergeCell ref="E27:E28"/>
    <mergeCell ref="F27:F28"/>
    <mergeCell ref="G27:G28"/>
    <mergeCell ref="B19:B20"/>
    <mergeCell ref="B15:B17"/>
    <mergeCell ref="C25:C26"/>
    <mergeCell ref="D25:D26"/>
    <mergeCell ref="E25:E26"/>
    <mergeCell ref="C7:F7"/>
    <mergeCell ref="C8:F8"/>
    <mergeCell ref="C9:F9"/>
    <mergeCell ref="B2:F2"/>
    <mergeCell ref="B13:B14"/>
    <mergeCell ref="D11:E11"/>
    <mergeCell ref="B11:B12"/>
    <mergeCell ref="C11:C12"/>
    <mergeCell ref="C3:F3"/>
    <mergeCell ref="C4:F4"/>
    <mergeCell ref="C5:F5"/>
    <mergeCell ref="C6:F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Implementación 2024</vt:lpstr>
      <vt:lpstr>Fortalecimiento 2024</vt:lpstr>
      <vt:lpstr>Adecuación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 velandia</dc:creator>
  <cp:keywords/>
  <dc:description/>
  <cp:lastModifiedBy>Cristian Armando Velandia Mora</cp:lastModifiedBy>
  <cp:revision/>
  <dcterms:created xsi:type="dcterms:W3CDTF">2015-05-20T16:14:23Z</dcterms:created>
  <dcterms:modified xsi:type="dcterms:W3CDTF">2024-02-22T17:15:52Z</dcterms:modified>
  <cp:category/>
  <cp:contentStatus/>
</cp:coreProperties>
</file>