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mc:AlternateContent xmlns:mc="http://schemas.openxmlformats.org/markup-compatibility/2006">
    <mc:Choice Requires="x15">
      <x15ac:absPath xmlns:x15ac="http://schemas.microsoft.com/office/spreadsheetml/2010/11/ac" url="C:\Users\luz.santafe\Downloads\"/>
    </mc:Choice>
  </mc:AlternateContent>
  <xr:revisionPtr revIDLastSave="0" documentId="13_ncr:1_{307C958A-492D-4058-8656-074B3B760387}" xr6:coauthVersionLast="47" xr6:coauthVersionMax="47" xr10:uidLastSave="{00000000-0000-0000-0000-000000000000}"/>
  <bookViews>
    <workbookView xWindow="-120" yWindow="-120" windowWidth="29040" windowHeight="15840" tabRatio="809" xr2:uid="{00000000-000D-0000-FFFF-FFFF00000000}"/>
  </bookViews>
  <sheets>
    <sheet name="INICIO" sheetId="2" r:id="rId1"/>
    <sheet name="1. Criterios" sheetId="4" r:id="rId2"/>
    <sheet name="2.Tendencias" sheetId="3" r:id="rId3"/>
    <sheet name="3.Oportunidad" sheetId="5" r:id="rId4"/>
    <sheet name="4.AcumuladasSinEvidencia" sheetId="6" r:id="rId5"/>
    <sheet name="5.Muestreo 2021-1" sheetId="1" r:id="rId6"/>
    <sheet name="6.Calidad" sheetId="8" r:id="rId7"/>
    <sheet name="7.Atributos" sheetId="9" r:id="rId8"/>
    <sheet name="8.Hallazgos" sheetId="10" r:id="rId9"/>
    <sheet name="9.CETIL" sheetId="16" r:id="rId10"/>
    <sheet name="10.QuejasCID" sheetId="17" r:id="rId11"/>
    <sheet name="11.Recomendaciones" sheetId="11" r:id="rId12"/>
  </sheets>
  <definedNames>
    <definedName name="_xlnm._FilterDatabase" localSheetId="5" hidden="1">'5.Muestreo 2021-1'!$A$2:$AG$82</definedName>
    <definedName name="_xlnm._FilterDatabase" localSheetId="6" hidden="1">'6.Calidad'!$B$24:$M$105</definedName>
    <definedName name="_xlnm._FilterDatabase" localSheetId="8" hidden="1">'8.Hallazgos'!$B$4:$G$4</definedName>
  </definedNames>
  <calcPr calcId="191029"/>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5" i="1" l="1"/>
  <c r="O19" i="8"/>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5" i="5"/>
  <c r="M76" i="5"/>
  <c r="M77" i="5"/>
  <c r="M78" i="5"/>
  <c r="M79" i="5"/>
  <c r="M80" i="5"/>
  <c r="M81" i="5"/>
  <c r="M82" i="5"/>
  <c r="M83" i="5"/>
  <c r="M84"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2" i="5"/>
  <c r="L83" i="5"/>
  <c r="L84" i="5"/>
  <c r="L5" i="5"/>
  <c r="S26" i="8"/>
  <c r="S27" i="8"/>
  <c r="S28" i="8"/>
  <c r="S29" i="8"/>
  <c r="S30" i="8"/>
  <c r="S31" i="8"/>
  <c r="S32" i="8"/>
  <c r="S33" i="8"/>
  <c r="S34" i="8"/>
  <c r="S35" i="8"/>
  <c r="S36" i="8"/>
  <c r="S37" i="8"/>
  <c r="S38" i="8"/>
  <c r="S39" i="8"/>
  <c r="S40" i="8"/>
  <c r="S41" i="8"/>
  <c r="S42" i="8"/>
  <c r="S43" i="8"/>
  <c r="S44" i="8"/>
  <c r="S45" i="8"/>
  <c r="S46" i="8"/>
  <c r="S47" i="8"/>
  <c r="S48" i="8"/>
  <c r="S49" i="8"/>
  <c r="S50" i="8"/>
  <c r="S51" i="8"/>
  <c r="S52" i="8"/>
  <c r="S53" i="8"/>
  <c r="S54" i="8"/>
  <c r="S55" i="8"/>
  <c r="S56" i="8"/>
  <c r="S57" i="8"/>
  <c r="S58" i="8"/>
  <c r="S59" i="8"/>
  <c r="S60" i="8"/>
  <c r="S61" i="8"/>
  <c r="S62" i="8"/>
  <c r="S63" i="8"/>
  <c r="S64" i="8"/>
  <c r="S65" i="8"/>
  <c r="S66" i="8"/>
  <c r="S67" i="8"/>
  <c r="S68" i="8"/>
  <c r="S69" i="8"/>
  <c r="S70" i="8"/>
  <c r="S71" i="8"/>
  <c r="S72" i="8"/>
  <c r="S73" i="8"/>
  <c r="S74" i="8"/>
  <c r="S75" i="8"/>
  <c r="S76" i="8"/>
  <c r="S77" i="8"/>
  <c r="S78" i="8"/>
  <c r="S79" i="8"/>
  <c r="S80" i="8"/>
  <c r="S81" i="8"/>
  <c r="S82" i="8"/>
  <c r="S83" i="8"/>
  <c r="S84" i="8"/>
  <c r="S85" i="8"/>
  <c r="S86" i="8"/>
  <c r="S87" i="8"/>
  <c r="S88" i="8"/>
  <c r="S89" i="8"/>
  <c r="S90" i="8"/>
  <c r="S91" i="8"/>
  <c r="S92" i="8"/>
  <c r="S93" i="8"/>
  <c r="S94" i="8"/>
  <c r="S95" i="8"/>
  <c r="S96" i="8"/>
  <c r="S97" i="8"/>
  <c r="S98" i="8"/>
  <c r="S99" i="8"/>
  <c r="S100" i="8"/>
  <c r="S102" i="8"/>
  <c r="S103" i="8"/>
  <c r="S104" i="8"/>
  <c r="S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71" i="8"/>
  <c r="T72" i="8"/>
  <c r="T73" i="8"/>
  <c r="T74" i="8"/>
  <c r="T75" i="8"/>
  <c r="T76" i="8"/>
  <c r="T77" i="8"/>
  <c r="T78" i="8"/>
  <c r="T79" i="8"/>
  <c r="T80" i="8"/>
  <c r="T81" i="8"/>
  <c r="T82" i="8"/>
  <c r="T83" i="8"/>
  <c r="T84" i="8"/>
  <c r="T85" i="8"/>
  <c r="T86" i="8"/>
  <c r="T87" i="8"/>
  <c r="T88" i="8"/>
  <c r="T89" i="8"/>
  <c r="T90" i="8"/>
  <c r="T91" i="8"/>
  <c r="T92" i="8"/>
  <c r="T93" i="8"/>
  <c r="T95" i="8"/>
  <c r="T96" i="8"/>
  <c r="T97" i="8"/>
  <c r="T98" i="8"/>
  <c r="T99" i="8"/>
  <c r="T100" i="8"/>
  <c r="T101" i="8"/>
  <c r="T102" i="8"/>
  <c r="T103" i="8"/>
  <c r="T104" i="8"/>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5" i="5"/>
  <c r="K76" i="5"/>
  <c r="K77" i="5"/>
  <c r="K78" i="5"/>
  <c r="K79" i="5"/>
  <c r="K80" i="5"/>
  <c r="K82" i="5"/>
  <c r="K83" i="5"/>
  <c r="K84"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5" i="5"/>
  <c r="J76" i="5"/>
  <c r="J77" i="5"/>
  <c r="J78" i="5"/>
  <c r="J79" i="5"/>
  <c r="J80" i="5"/>
  <c r="J81" i="5"/>
  <c r="J82" i="5"/>
  <c r="J83" i="5"/>
  <c r="J84" i="5"/>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Q62" i="8"/>
  <c r="Q63" i="8"/>
  <c r="Q64" i="8"/>
  <c r="Q65" i="8"/>
  <c r="Q66" i="8"/>
  <c r="Q67" i="8"/>
  <c r="Q68" i="8"/>
  <c r="Q69" i="8"/>
  <c r="Q70" i="8"/>
  <c r="Q71" i="8"/>
  <c r="Q72" i="8"/>
  <c r="Q73" i="8"/>
  <c r="Q74" i="8"/>
  <c r="Q75" i="8"/>
  <c r="Q76" i="8"/>
  <c r="Q77" i="8"/>
  <c r="Q78" i="8"/>
  <c r="Q79" i="8"/>
  <c r="Q80" i="8"/>
  <c r="Q81" i="8"/>
  <c r="Q82" i="8"/>
  <c r="Q83" i="8"/>
  <c r="Q84" i="8"/>
  <c r="Q85" i="8"/>
  <c r="Q86" i="8"/>
  <c r="Q87" i="8"/>
  <c r="Q88" i="8"/>
  <c r="Q89" i="8"/>
  <c r="Q90" i="8"/>
  <c r="Q91" i="8"/>
  <c r="Q92" i="8"/>
  <c r="Q93" i="8"/>
  <c r="Q95" i="8"/>
  <c r="Q96" i="8"/>
  <c r="Q97" i="8"/>
  <c r="Q98" i="8"/>
  <c r="Q99" i="8"/>
  <c r="Q100" i="8"/>
  <c r="Q101" i="8"/>
  <c r="Q102" i="8"/>
  <c r="Q103" i="8"/>
  <c r="Q104" i="8"/>
  <c r="F21" i="10" l="1"/>
  <c r="E105" i="8" l="1"/>
  <c r="C6" i="8" s="1"/>
  <c r="F105" i="8"/>
  <c r="C7" i="8" s="1"/>
  <c r="G105" i="8"/>
  <c r="C8" i="8" s="1"/>
  <c r="H105" i="8"/>
  <c r="H106" i="8" s="1"/>
  <c r="C9" i="8" s="1"/>
  <c r="D9" i="8" s="1"/>
  <c r="I105" i="8"/>
  <c r="C10" i="8" s="1"/>
  <c r="D10" i="8" s="1"/>
  <c r="J105" i="8"/>
  <c r="C11" i="8" s="1"/>
  <c r="K105" i="8"/>
  <c r="C12" i="8" s="1"/>
  <c r="D12" i="8" s="1"/>
  <c r="L105" i="8"/>
  <c r="C13" i="8" s="1"/>
  <c r="D13" i="8" s="1"/>
  <c r="D105" i="8"/>
  <c r="C5" i="8" s="1"/>
  <c r="D5" i="8" s="1"/>
  <c r="D6" i="8"/>
  <c r="D7" i="8"/>
  <c r="D8" i="8"/>
  <c r="D11" i="8"/>
  <c r="E10" i="3"/>
  <c r="E13" i="3"/>
  <c r="E14" i="3"/>
  <c r="E15" i="3"/>
  <c r="E16" i="3"/>
  <c r="J101" i="1"/>
  <c r="J100" i="1"/>
  <c r="J99" i="1"/>
  <c r="J93" i="1"/>
  <c r="J90" i="1"/>
  <c r="J98" i="1"/>
  <c r="J97" i="1"/>
  <c r="J96" i="1"/>
  <c r="J95" i="1"/>
  <c r="J94" i="1"/>
  <c r="J92" i="1"/>
  <c r="J91" i="1"/>
  <c r="J89" i="1"/>
  <c r="J88" i="1"/>
  <c r="J87" i="1"/>
  <c r="J86" i="1"/>
  <c r="E85" i="1"/>
  <c r="F85" i="1"/>
  <c r="G85" i="1"/>
  <c r="H85" i="1"/>
  <c r="J85" i="1"/>
  <c r="L85" i="1"/>
  <c r="M85" i="1"/>
  <c r="N85" i="1"/>
  <c r="O85" i="1"/>
  <c r="P85" i="1"/>
  <c r="Q85" i="1"/>
  <c r="R85" i="1"/>
  <c r="S85" i="1"/>
  <c r="T85" i="1"/>
  <c r="U85" i="1"/>
  <c r="V85" i="1"/>
  <c r="W85" i="1"/>
  <c r="X85" i="1"/>
  <c r="Y85" i="1"/>
  <c r="Z85" i="1"/>
  <c r="AA85" i="1"/>
  <c r="AB85" i="1"/>
  <c r="AC85" i="1"/>
  <c r="AD85" i="1"/>
  <c r="AE85" i="1"/>
  <c r="E84" i="1"/>
  <c r="D7" i="3" s="1"/>
  <c r="E7" i="3" s="1"/>
  <c r="F84" i="1"/>
  <c r="D8" i="3" s="1"/>
  <c r="E8" i="3" s="1"/>
  <c r="G84" i="1"/>
  <c r="D9" i="3" s="1"/>
  <c r="E9" i="3" s="1"/>
  <c r="H84" i="1"/>
  <c r="J84" i="1"/>
  <c r="L84" i="1"/>
  <c r="D25" i="3" s="1"/>
  <c r="E25" i="3" s="1"/>
  <c r="M84" i="1"/>
  <c r="D41" i="3" s="1"/>
  <c r="E41" i="3" s="1"/>
  <c r="N84" i="1"/>
  <c r="D26" i="3" s="1"/>
  <c r="E26" i="3" s="1"/>
  <c r="O84" i="1"/>
  <c r="D27" i="3" s="1"/>
  <c r="E27" i="3" s="1"/>
  <c r="P84" i="1"/>
  <c r="D28" i="3" s="1"/>
  <c r="E28" i="3" s="1"/>
  <c r="Q84" i="1"/>
  <c r="D44" i="3" s="1"/>
  <c r="E44" i="3" s="1"/>
  <c r="R84" i="1"/>
  <c r="D29" i="3" s="1"/>
  <c r="E29" i="3" s="1"/>
  <c r="S84" i="1"/>
  <c r="D30" i="3" s="1"/>
  <c r="E30" i="3" s="1"/>
  <c r="T84" i="1"/>
  <c r="D31" i="3" s="1"/>
  <c r="E31" i="3" s="1"/>
  <c r="U84" i="1"/>
  <c r="D36" i="3" s="1"/>
  <c r="E36" i="3" s="1"/>
  <c r="V84" i="1"/>
  <c r="D40" i="3" s="1"/>
  <c r="E40" i="3" s="1"/>
  <c r="W84" i="1"/>
  <c r="D37" i="3" s="1"/>
  <c r="E37" i="3" s="1"/>
  <c r="X84" i="1"/>
  <c r="D42" i="3" s="1"/>
  <c r="E42" i="3" s="1"/>
  <c r="Y84" i="1"/>
  <c r="D32" i="3" s="1"/>
  <c r="E32" i="3" s="1"/>
  <c r="Z84" i="1"/>
  <c r="D38" i="3" s="1"/>
  <c r="E38" i="3" s="1"/>
  <c r="AA84" i="1"/>
  <c r="D43" i="3" s="1"/>
  <c r="E43" i="3" s="1"/>
  <c r="AB84" i="1"/>
  <c r="D33" i="3" s="1"/>
  <c r="E33" i="3" s="1"/>
  <c r="AC84" i="1"/>
  <c r="D39" i="3" s="1"/>
  <c r="E39" i="3" s="1"/>
  <c r="AD84" i="1"/>
  <c r="D34" i="3" s="1"/>
  <c r="E34" i="3" s="1"/>
  <c r="AE84" i="1"/>
  <c r="D35" i="3" s="1"/>
  <c r="E35" i="3" s="1"/>
  <c r="D85" i="1"/>
  <c r="D84" i="1"/>
  <c r="D12" i="3" s="1"/>
  <c r="E12" i="3" s="1"/>
  <c r="J102" i="1" l="1"/>
  <c r="J1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Mary Santafe Cifuentes</author>
    <author>tc={DF75B3C4-EA21-438D-A9B4-5CD2157223CD}</author>
  </authors>
  <commentList>
    <comment ref="D12" authorId="0" shapeId="0" xr:uid="{00000000-0006-0000-0200-000001000000}">
      <text>
        <r>
          <rPr>
            <sz val="11"/>
            <color rgb="FF000000"/>
            <rFont val="Calibri"/>
            <family val="2"/>
          </rPr>
          <t>Luz Mary Santafe Cifuentes:
Respuestas evidenciadas al verificar la muestra de 80 peticiones, incluyendo dic 2020 y contando la pet 1697 sin respuesta al momento de la auditoría</t>
        </r>
      </text>
    </comment>
    <comment ref="D13" authorId="1" shapeId="0" xr:uid="{00000000-0006-0000-02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Muestra calculada con base en 441 peticiones recibidas, con el 95% de confianza y el 10% de error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Mary Santafe Cifuentes</author>
  </authors>
  <commentList>
    <comment ref="L5" authorId="0" shapeId="0" xr:uid="{00000000-0006-0000-0300-000001000000}">
      <text>
        <r>
          <rPr>
            <b/>
            <sz val="9"/>
            <color indexed="81"/>
            <rFont val="Tahoma"/>
            <family val="2"/>
          </rPr>
          <t>Luz Mary Santafe Cifuentes:</t>
        </r>
        <r>
          <rPr>
            <sz val="9"/>
            <color indexed="81"/>
            <rFont val="Tahoma"/>
            <family val="2"/>
          </rPr>
          <t xml:space="preserve">
normal por festivo fin de año (4 días)</t>
        </r>
      </text>
    </comment>
    <comment ref="L30" authorId="0" shapeId="0" xr:uid="{00000000-0006-0000-0300-000002000000}">
      <text>
        <r>
          <rPr>
            <b/>
            <sz val="9"/>
            <color indexed="81"/>
            <rFont val="Tahoma"/>
            <family val="2"/>
          </rPr>
          <t>Luz Mary Santafe Cifuentes:</t>
        </r>
        <r>
          <rPr>
            <sz val="9"/>
            <color indexed="81"/>
            <rFont val="Tahoma"/>
            <family val="2"/>
          </rPr>
          <t xml:space="preserve">
Fin de semana común, 2 días desde el domingo en que fue recibida, para radicar.</t>
        </r>
      </text>
    </comment>
    <comment ref="L37" authorId="0" shapeId="0" xr:uid="{00000000-0006-0000-0300-000003000000}">
      <text>
        <r>
          <rPr>
            <b/>
            <sz val="9"/>
            <color indexed="81"/>
            <rFont val="Tahoma"/>
            <family val="2"/>
          </rPr>
          <t>Luz Mary Santafe Cifuentes:</t>
        </r>
        <r>
          <rPr>
            <sz val="9"/>
            <color indexed="81"/>
            <rFont val="Tahoma"/>
            <family val="2"/>
          </rPr>
          <t xml:space="preserve">
Fin de semana común, 2 días desde el sábado en que se recibió, para radicar.</t>
        </r>
      </text>
    </comment>
    <comment ref="L42" authorId="0" shapeId="0" xr:uid="{00000000-0006-0000-0300-000004000000}">
      <text>
        <r>
          <rPr>
            <b/>
            <sz val="9"/>
            <color indexed="81"/>
            <rFont val="Tahoma"/>
            <family val="2"/>
          </rPr>
          <t>Luz Mary Santafe Cifuentes:</t>
        </r>
        <r>
          <rPr>
            <sz val="9"/>
            <color indexed="81"/>
            <rFont val="Tahoma"/>
            <family val="2"/>
          </rPr>
          <t xml:space="preserve">
Fin de semana común, 2 días desde el sábado en que se recibió, para radicar.</t>
        </r>
      </text>
    </comment>
    <comment ref="L48" authorId="0" shapeId="0" xr:uid="{00000000-0006-0000-0300-000005000000}">
      <text>
        <r>
          <rPr>
            <b/>
            <sz val="9"/>
            <color indexed="81"/>
            <rFont val="Tahoma"/>
            <family val="2"/>
          </rPr>
          <t>Luz Mary Santafe Cifuentes:</t>
        </r>
        <r>
          <rPr>
            <sz val="9"/>
            <color indexed="81"/>
            <rFont val="Tahoma"/>
            <family val="2"/>
          </rPr>
          <t xml:space="preserve">
Fin de semana con festivo, 2 días desde el domingo en que se recibió, para radicar</t>
        </r>
      </text>
    </comment>
    <comment ref="L52" authorId="0" shapeId="0" xr:uid="{00000000-0006-0000-0300-000006000000}">
      <text>
        <r>
          <rPr>
            <b/>
            <sz val="9"/>
            <color indexed="81"/>
            <rFont val="Tahoma"/>
            <family val="2"/>
          </rPr>
          <t>Luz Mary Santafe Cifuentes:</t>
        </r>
        <r>
          <rPr>
            <sz val="9"/>
            <color indexed="81"/>
            <rFont val="Tahoma"/>
            <family val="2"/>
          </rPr>
          <t xml:space="preserve">
Festivo Semana Santa, 4 días para radicar, desde el jueves festivo en que se recibió</t>
        </r>
      </text>
    </comment>
    <comment ref="L53" authorId="0" shapeId="0" xr:uid="{00000000-0006-0000-0300-000007000000}">
      <text>
        <r>
          <rPr>
            <b/>
            <sz val="9"/>
            <color indexed="81"/>
            <rFont val="Tahoma"/>
            <family val="2"/>
          </rPr>
          <t>Luz Mary Santafe Cifuentes:</t>
        </r>
        <r>
          <rPr>
            <sz val="9"/>
            <color indexed="81"/>
            <rFont val="Tahoma"/>
            <family val="2"/>
          </rPr>
          <t xml:space="preserve">
Festivo Semana Santa, 3 días para radicar desde el viernes festivo en que se recibió
</t>
        </r>
      </text>
    </comment>
    <comment ref="L57" authorId="0" shapeId="0" xr:uid="{00000000-0006-0000-0300-000008000000}">
      <text>
        <r>
          <rPr>
            <b/>
            <sz val="9"/>
            <color indexed="81"/>
            <rFont val="Tahoma"/>
            <family val="2"/>
          </rPr>
          <t>Luz Mary Santafe Cifuentes:</t>
        </r>
        <r>
          <rPr>
            <sz val="9"/>
            <color indexed="81"/>
            <rFont val="Tahoma"/>
            <family val="2"/>
          </rPr>
          <t xml:space="preserve">
Fin de semana común, 2 días para radicar, desde el sábado en que se recibió</t>
        </r>
      </text>
    </comment>
    <comment ref="L68" authorId="0" shapeId="0" xr:uid="{00000000-0006-0000-0300-000009000000}">
      <text>
        <r>
          <rPr>
            <b/>
            <sz val="9"/>
            <color indexed="81"/>
            <rFont val="Tahoma"/>
            <family val="2"/>
          </rPr>
          <t>Luz Mary Santafe Cifuentes:</t>
        </r>
        <r>
          <rPr>
            <sz val="9"/>
            <color indexed="81"/>
            <rFont val="Tahoma"/>
            <family val="2"/>
          </rPr>
          <t xml:space="preserve">
Fin de semana común, 3 días par radicar desde el viernes en que se recibió</t>
        </r>
      </text>
    </comment>
    <comment ref="L75" authorId="0" shapeId="0" xr:uid="{00000000-0006-0000-0300-00000A000000}">
      <text>
        <r>
          <rPr>
            <b/>
            <sz val="9"/>
            <color indexed="81"/>
            <rFont val="Tahoma"/>
            <family val="2"/>
          </rPr>
          <t>Luz Mary Santafe Cifuentes:</t>
        </r>
        <r>
          <rPr>
            <sz val="9"/>
            <color indexed="81"/>
            <rFont val="Tahoma"/>
            <family val="2"/>
          </rPr>
          <t xml:space="preserve">
Fin de semana festivo, 4 días para radicar desde el viernes en que se recibión</t>
        </r>
      </text>
    </comment>
    <comment ref="L83" authorId="0" shapeId="0" xr:uid="{00000000-0006-0000-0300-00000B000000}">
      <text>
        <r>
          <rPr>
            <b/>
            <sz val="9"/>
            <color indexed="81"/>
            <rFont val="Tahoma"/>
            <family val="2"/>
          </rPr>
          <t>Luz Mary Santafe Cifuentes:</t>
        </r>
        <r>
          <rPr>
            <sz val="9"/>
            <color indexed="81"/>
            <rFont val="Tahoma"/>
            <family val="2"/>
          </rPr>
          <t xml:space="preserve">
Fin de semana común, 2 días para radicar desde el sábado en que se recibió</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Luz Mary Santafe Cifuentes</author>
  </authors>
  <commentList>
    <comment ref="B4" authorId="0" shapeId="0" xr:uid="{00000000-0006-0000-0500-000001000000}">
      <text>
        <r>
          <rPr>
            <b/>
            <sz val="9"/>
            <color indexed="81"/>
            <rFont val="Tahoma"/>
            <family val="2"/>
          </rPr>
          <t>Luz Mary Santafe Cifuentes:</t>
        </r>
        <r>
          <rPr>
            <sz val="9"/>
            <color indexed="81"/>
            <rFont val="Tahoma"/>
            <family val="2"/>
          </rPr>
          <t xml:space="preserve">
La muestra incluye peticiones radicadas en dic 2020 con plazo inicial de respuesta enero 2021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Luz Mary Santafe Cifuentes</author>
  </authors>
  <commentList>
    <comment ref="BA3" authorId="0" shapeId="0" xr:uid="{672A97EC-E172-4240-B132-8CFA3B5ACFC5}">
      <text>
        <r>
          <rPr>
            <b/>
            <sz val="9"/>
            <color indexed="81"/>
            <rFont val="Tahoma"/>
            <family val="2"/>
          </rPr>
          <t>Luz Mary Santafe Cifuentes:</t>
        </r>
        <r>
          <rPr>
            <sz val="9"/>
            <color indexed="81"/>
            <rFont val="Tahoma"/>
            <family val="2"/>
          </rPr>
          <t xml:space="preserve">
normal por festivo fin de año (4 días)</t>
        </r>
      </text>
    </comment>
    <comment ref="BA28" authorId="0" shapeId="0" xr:uid="{7A1A3EF9-6911-4107-8BBC-2984015EA3A5}">
      <text>
        <r>
          <rPr>
            <b/>
            <sz val="9"/>
            <color indexed="81"/>
            <rFont val="Tahoma"/>
            <family val="2"/>
          </rPr>
          <t>Luz Mary Santafe Cifuentes:</t>
        </r>
        <r>
          <rPr>
            <sz val="9"/>
            <color indexed="81"/>
            <rFont val="Tahoma"/>
            <family val="2"/>
          </rPr>
          <t xml:space="preserve">
Fin de semana común, 2 días desde el domingo en que fue recibida, para radicar.</t>
        </r>
      </text>
    </comment>
    <comment ref="BA35" authorId="0" shapeId="0" xr:uid="{32E78A4B-47AD-457F-A395-DC7E6E40C812}">
      <text>
        <r>
          <rPr>
            <b/>
            <sz val="9"/>
            <color indexed="81"/>
            <rFont val="Tahoma"/>
            <family val="2"/>
          </rPr>
          <t>Luz Mary Santafe Cifuentes:</t>
        </r>
        <r>
          <rPr>
            <sz val="9"/>
            <color indexed="81"/>
            <rFont val="Tahoma"/>
            <family val="2"/>
          </rPr>
          <t xml:space="preserve">
Fin de semana común, 2 días desde el sábado en que se recibió, para radicar.</t>
        </r>
      </text>
    </comment>
    <comment ref="BA40" authorId="0" shapeId="0" xr:uid="{52FEE320-8CE3-40F0-8645-3B2C24F61C13}">
      <text>
        <r>
          <rPr>
            <b/>
            <sz val="9"/>
            <color indexed="81"/>
            <rFont val="Tahoma"/>
            <family val="2"/>
          </rPr>
          <t>Luz Mary Santafe Cifuentes:</t>
        </r>
        <r>
          <rPr>
            <sz val="9"/>
            <color indexed="81"/>
            <rFont val="Tahoma"/>
            <family val="2"/>
          </rPr>
          <t xml:space="preserve">
Fin de semana común, 2 días desde el sábado en que se recibió, para radicar.</t>
        </r>
      </text>
    </comment>
    <comment ref="BA46" authorId="0" shapeId="0" xr:uid="{5B274E57-0902-4F71-B166-01588727B0E2}">
      <text>
        <r>
          <rPr>
            <b/>
            <sz val="9"/>
            <color indexed="81"/>
            <rFont val="Tahoma"/>
            <family val="2"/>
          </rPr>
          <t>Luz Mary Santafe Cifuentes:</t>
        </r>
        <r>
          <rPr>
            <sz val="9"/>
            <color indexed="81"/>
            <rFont val="Tahoma"/>
            <family val="2"/>
          </rPr>
          <t xml:space="preserve">
Fin de semana con festivo, 2 días desde el domingo en que se recibió, para radicar</t>
        </r>
      </text>
    </comment>
    <comment ref="BA50" authorId="0" shapeId="0" xr:uid="{729ED8E4-D965-4064-A4A1-0FD7B78D5D64}">
      <text>
        <r>
          <rPr>
            <b/>
            <sz val="9"/>
            <color indexed="81"/>
            <rFont val="Tahoma"/>
            <family val="2"/>
          </rPr>
          <t>Luz Mary Santafe Cifuentes:</t>
        </r>
        <r>
          <rPr>
            <sz val="9"/>
            <color indexed="81"/>
            <rFont val="Tahoma"/>
            <family val="2"/>
          </rPr>
          <t xml:space="preserve">
Festivo Semana Santa, 4 días para radicar, desde el jueves festivo en que se recibió</t>
        </r>
      </text>
    </comment>
    <comment ref="BA51" authorId="0" shapeId="0" xr:uid="{F89EF467-CB63-41C4-AFA4-38330D03F18F}">
      <text>
        <r>
          <rPr>
            <b/>
            <sz val="9"/>
            <color indexed="81"/>
            <rFont val="Tahoma"/>
            <family val="2"/>
          </rPr>
          <t>Luz Mary Santafe Cifuentes:</t>
        </r>
        <r>
          <rPr>
            <sz val="9"/>
            <color indexed="81"/>
            <rFont val="Tahoma"/>
            <family val="2"/>
          </rPr>
          <t xml:space="preserve">
Festivo Semana Santa, 3 días para radicar desde el viernes festivo en que se recibió
</t>
        </r>
      </text>
    </comment>
    <comment ref="BA55" authorId="0" shapeId="0" xr:uid="{EE08B558-E73B-409B-A3F0-2057D7D73865}">
      <text>
        <r>
          <rPr>
            <b/>
            <sz val="9"/>
            <color indexed="81"/>
            <rFont val="Tahoma"/>
            <family val="2"/>
          </rPr>
          <t>Luz Mary Santafe Cifuentes:</t>
        </r>
        <r>
          <rPr>
            <sz val="9"/>
            <color indexed="81"/>
            <rFont val="Tahoma"/>
            <family val="2"/>
          </rPr>
          <t xml:space="preserve">
Fin de semana común, 2 días para radicar, desde el sábado en que se recibió</t>
        </r>
      </text>
    </comment>
    <comment ref="BA66" authorId="0" shapeId="0" xr:uid="{F74C58EC-8832-44C2-83C6-04444CB96576}">
      <text>
        <r>
          <rPr>
            <b/>
            <sz val="9"/>
            <color indexed="81"/>
            <rFont val="Tahoma"/>
            <family val="2"/>
          </rPr>
          <t>Luz Mary Santafe Cifuentes:</t>
        </r>
        <r>
          <rPr>
            <sz val="9"/>
            <color indexed="81"/>
            <rFont val="Tahoma"/>
            <family val="2"/>
          </rPr>
          <t xml:space="preserve">
Fin de semana común, 3 días par radicar desde el viernes en que se recibió</t>
        </r>
      </text>
    </comment>
    <comment ref="BA73" authorId="0" shapeId="0" xr:uid="{2A21099A-71F7-4ED5-A5C0-5DF8FD0A4D70}">
      <text>
        <r>
          <rPr>
            <b/>
            <sz val="9"/>
            <color indexed="81"/>
            <rFont val="Tahoma"/>
            <family val="2"/>
          </rPr>
          <t>Luz Mary Santafe Cifuentes:</t>
        </r>
        <r>
          <rPr>
            <sz val="9"/>
            <color indexed="81"/>
            <rFont val="Tahoma"/>
            <family val="2"/>
          </rPr>
          <t xml:space="preserve">
Fin de semana festivo, 4 días para radicar desde el viernes en que se recibión</t>
        </r>
      </text>
    </comment>
    <comment ref="BA81" authorId="0" shapeId="0" xr:uid="{159C6A40-93D9-4351-B33C-339E5EAB691B}">
      <text>
        <r>
          <rPr>
            <b/>
            <sz val="9"/>
            <color indexed="81"/>
            <rFont val="Tahoma"/>
            <family val="2"/>
          </rPr>
          <t>Luz Mary Santafe Cifuentes:</t>
        </r>
        <r>
          <rPr>
            <sz val="9"/>
            <color indexed="81"/>
            <rFont val="Tahoma"/>
            <family val="2"/>
          </rPr>
          <t xml:space="preserve">
Fin de semana común, 2 días para radicar desde el sábado en que se recibió</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Luz Mary Santafe Cifuentes</author>
  </authors>
  <commentList>
    <comment ref="S25" authorId="0" shapeId="0" xr:uid="{00000000-0006-0000-0700-000001000000}">
      <text>
        <r>
          <rPr>
            <b/>
            <sz val="9"/>
            <color indexed="81"/>
            <rFont val="Tahoma"/>
            <family val="2"/>
          </rPr>
          <t>Luz Mary Santafe Cifuentes:</t>
        </r>
        <r>
          <rPr>
            <sz val="9"/>
            <color indexed="81"/>
            <rFont val="Tahoma"/>
            <family val="2"/>
          </rPr>
          <t xml:space="preserve">
normal por festivo fin de año (4 días)</t>
        </r>
      </text>
    </comment>
    <comment ref="S50" authorId="0" shapeId="0" xr:uid="{00000000-0006-0000-0700-000002000000}">
      <text>
        <r>
          <rPr>
            <b/>
            <sz val="9"/>
            <color indexed="81"/>
            <rFont val="Tahoma"/>
            <family val="2"/>
          </rPr>
          <t>Luz Mary Santafe Cifuentes:</t>
        </r>
        <r>
          <rPr>
            <sz val="9"/>
            <color indexed="81"/>
            <rFont val="Tahoma"/>
            <family val="2"/>
          </rPr>
          <t xml:space="preserve">
Fin de semana común, 2 días desde el domingo en que fue recibida, para radicar.</t>
        </r>
      </text>
    </comment>
    <comment ref="S57" authorId="0" shapeId="0" xr:uid="{00000000-0006-0000-0700-000003000000}">
      <text>
        <r>
          <rPr>
            <b/>
            <sz val="9"/>
            <color indexed="81"/>
            <rFont val="Tahoma"/>
            <family val="2"/>
          </rPr>
          <t>Luz Mary Santafe Cifuentes:</t>
        </r>
        <r>
          <rPr>
            <sz val="9"/>
            <color indexed="81"/>
            <rFont val="Tahoma"/>
            <family val="2"/>
          </rPr>
          <t xml:space="preserve">
Fin de semana común, 2 días desde el sábado en que se recibió, para radicar.</t>
        </r>
      </text>
    </comment>
    <comment ref="S62" authorId="0" shapeId="0" xr:uid="{00000000-0006-0000-0700-000004000000}">
      <text>
        <r>
          <rPr>
            <b/>
            <sz val="9"/>
            <color indexed="81"/>
            <rFont val="Tahoma"/>
            <family val="2"/>
          </rPr>
          <t>Luz Mary Santafe Cifuentes:</t>
        </r>
        <r>
          <rPr>
            <sz val="9"/>
            <color indexed="81"/>
            <rFont val="Tahoma"/>
            <family val="2"/>
          </rPr>
          <t xml:space="preserve">
Fin de semana común, 2 días desde el sábado en que se recibió, para radicar.</t>
        </r>
      </text>
    </comment>
    <comment ref="S68" authorId="0" shapeId="0" xr:uid="{00000000-0006-0000-0700-000005000000}">
      <text>
        <r>
          <rPr>
            <b/>
            <sz val="9"/>
            <color indexed="81"/>
            <rFont val="Tahoma"/>
            <family val="2"/>
          </rPr>
          <t>Luz Mary Santafe Cifuentes:</t>
        </r>
        <r>
          <rPr>
            <sz val="9"/>
            <color indexed="81"/>
            <rFont val="Tahoma"/>
            <family val="2"/>
          </rPr>
          <t xml:space="preserve">
Fin de semana con festivo, 2 días desde el domingo en que se recibió, para radicar</t>
        </r>
      </text>
    </comment>
    <comment ref="S72" authorId="0" shapeId="0" xr:uid="{00000000-0006-0000-0700-000006000000}">
      <text>
        <r>
          <rPr>
            <b/>
            <sz val="9"/>
            <color indexed="81"/>
            <rFont val="Tahoma"/>
            <family val="2"/>
          </rPr>
          <t>Luz Mary Santafe Cifuentes:</t>
        </r>
        <r>
          <rPr>
            <sz val="9"/>
            <color indexed="81"/>
            <rFont val="Tahoma"/>
            <family val="2"/>
          </rPr>
          <t xml:space="preserve">
Festivo Semana Santa, 4 días para radicar, desde el jueves festivo en que se recibió</t>
        </r>
      </text>
    </comment>
    <comment ref="S73" authorId="0" shapeId="0" xr:uid="{00000000-0006-0000-0700-000007000000}">
      <text>
        <r>
          <rPr>
            <b/>
            <sz val="9"/>
            <color indexed="81"/>
            <rFont val="Tahoma"/>
            <family val="2"/>
          </rPr>
          <t>Luz Mary Santafe Cifuentes:</t>
        </r>
        <r>
          <rPr>
            <sz val="9"/>
            <color indexed="81"/>
            <rFont val="Tahoma"/>
            <family val="2"/>
          </rPr>
          <t xml:space="preserve">
Festivo Semana Santa, 3 días para radicar desde el viernes festivo en que se recibió
</t>
        </r>
      </text>
    </comment>
    <comment ref="S77" authorId="0" shapeId="0" xr:uid="{00000000-0006-0000-0700-000008000000}">
      <text>
        <r>
          <rPr>
            <b/>
            <sz val="9"/>
            <color indexed="81"/>
            <rFont val="Tahoma"/>
            <family val="2"/>
          </rPr>
          <t>Luz Mary Santafe Cifuentes:</t>
        </r>
        <r>
          <rPr>
            <sz val="9"/>
            <color indexed="81"/>
            <rFont val="Tahoma"/>
            <family val="2"/>
          </rPr>
          <t xml:space="preserve">
Fin de semana común, 2 días para radicar, desde el sábado en que se recibió</t>
        </r>
      </text>
    </comment>
    <comment ref="S88" authorId="0" shapeId="0" xr:uid="{00000000-0006-0000-0700-000009000000}">
      <text>
        <r>
          <rPr>
            <b/>
            <sz val="9"/>
            <color indexed="81"/>
            <rFont val="Tahoma"/>
            <family val="2"/>
          </rPr>
          <t>Luz Mary Santafe Cifuentes:</t>
        </r>
        <r>
          <rPr>
            <sz val="9"/>
            <color indexed="81"/>
            <rFont val="Tahoma"/>
            <family val="2"/>
          </rPr>
          <t xml:space="preserve">
Fin de semana común, 3 días par radicar desde el viernes en que se recibió</t>
        </r>
      </text>
    </comment>
    <comment ref="S95" authorId="0" shapeId="0" xr:uid="{00000000-0006-0000-0700-00000A000000}">
      <text>
        <r>
          <rPr>
            <b/>
            <sz val="9"/>
            <color indexed="81"/>
            <rFont val="Tahoma"/>
            <family val="2"/>
          </rPr>
          <t>Luz Mary Santafe Cifuentes:</t>
        </r>
        <r>
          <rPr>
            <sz val="9"/>
            <color indexed="81"/>
            <rFont val="Tahoma"/>
            <family val="2"/>
          </rPr>
          <t xml:space="preserve">
Fin de semana festivo, 4 días para radicar desde el viernes en que se recibión</t>
        </r>
      </text>
    </comment>
    <comment ref="S103" authorId="0" shapeId="0" xr:uid="{00000000-0006-0000-0700-00000B000000}">
      <text>
        <r>
          <rPr>
            <b/>
            <sz val="9"/>
            <color indexed="81"/>
            <rFont val="Tahoma"/>
            <family val="2"/>
          </rPr>
          <t>Luz Mary Santafe Cifuentes:</t>
        </r>
        <r>
          <rPr>
            <sz val="9"/>
            <color indexed="81"/>
            <rFont val="Tahoma"/>
            <family val="2"/>
          </rPr>
          <t xml:space="preserve">
Fin de semana común, 2 días para radicar desde el sábado en que se recibió</t>
        </r>
      </text>
    </comment>
    <comment ref="H106" authorId="0" shapeId="0" xr:uid="{00000000-0006-0000-0700-00000C000000}">
      <text>
        <r>
          <rPr>
            <b/>
            <sz val="9"/>
            <color indexed="81"/>
            <rFont val="Tahoma"/>
            <family val="2"/>
          </rPr>
          <t>Luz Mary Santafe Cifuentes:</t>
        </r>
        <r>
          <rPr>
            <sz val="9"/>
            <color indexed="81"/>
            <rFont val="Tahoma"/>
            <family val="2"/>
          </rPr>
          <t xml:space="preserve">
La dirección de la sede Yerbabuena aparece incorrecta en la firma del correo Contáctenos</t>
        </r>
      </text>
    </comment>
  </commentList>
</comments>
</file>

<file path=xl/sharedStrings.xml><?xml version="1.0" encoding="utf-8"?>
<sst xmlns="http://schemas.openxmlformats.org/spreadsheetml/2006/main" count="3771" uniqueCount="421">
  <si>
    <t xml:space="preserve"> INFORME DE EVALUACIÓN A LA ATENCIÓN DE PETICIONES</t>
  </si>
  <si>
    <t>INSTITUTO CARO Y CUERVO</t>
  </si>
  <si>
    <t>CONTENIDO</t>
  </si>
  <si>
    <t>1. Criterios de evaluación</t>
  </si>
  <si>
    <t>2. Tendencias</t>
  </si>
  <si>
    <t>3. Oportunidad de respuesta a peticiones</t>
  </si>
  <si>
    <t>6. Calidad en las respuestas a las peticiones</t>
  </si>
  <si>
    <t>7. Atributos</t>
  </si>
  <si>
    <t>8. Hallazgos</t>
  </si>
  <si>
    <t>9. Solicitudes CETIL en curso</t>
  </si>
  <si>
    <t>10. Quejas CID</t>
  </si>
  <si>
    <t>11. Recomendaciones</t>
  </si>
  <si>
    <t>Elaborado por: Luz Mary Santafé C. Profesional Especializado, Grado 13.</t>
  </si>
  <si>
    <t>Revisado por: José Daniel Quilaguy. Profesional Especializado, Grado 17 / Jefe de Control Interno</t>
  </si>
  <si>
    <t>CRITERIOS DE EVALUACIÓN</t>
  </si>
  <si>
    <t>A continuación, se encuentra la normatividad legal vigente que se aplicó como criterios de evaluación para la elaboración del presente informe:</t>
  </si>
  <si>
    <t>No.</t>
  </si>
  <si>
    <t xml:space="preserve">Constitución Política de Colombia, artículos, 23, 74, 103, 209. </t>
  </si>
  <si>
    <t>Ley 190 de 1995, artículos 54 y 55. Las quejas y reclamos se resolverán o contestarán siguiendo los principios, términos y procedimientos dispuestos en el Código Contencioso Administrativo para el ejercicio del derecho de petición, donde las dependencias que reciban las quejas y reclamos deberán informar periódicamente sobre el desempeño de sus funciones, incluyendo servicios sobre los que se presente el mayor número de quejas y reclamos y las principales recomendaciones hechas por los ciudadanos para la mejora.</t>
  </si>
  <si>
    <t>Ley 734 de 2002, artículo 34, numeral 19. Es un deber de todo servidor público: “Dictar los reglamentos o manuales de funciones de la entidad, así como los internos sobre el trámite del derecho de petición”.</t>
  </si>
  <si>
    <t>Ley 962 de julio 8 de 2005, artículos 6º, 15 y 25, toda persona podrá presentar peticiones, quejas, reclamaciones o recursos, mediante cualquier medio tecnológico o electrónico del cual dispongan las entidades y organismos de la Administración Pública.</t>
  </si>
  <si>
    <t>Ley 1474 de 2011, por la cual se dictan normas orientadas a fortalecer los mecanismos de prevención, investigación y sanción de actos de corrupción y la efectividad del control de la gestión pública. Artículo 76, oficina de quejas, sugerencias y reclamos, informe semestral que debe presentar la Unidad de Control Interno y enlace al formulario peticiones y solicitudes de información en página web.</t>
  </si>
  <si>
    <t>Ley 1712 de 2014, Ley de transparencia y de acceso a la información pública.</t>
  </si>
  <si>
    <t>Ley 1755 de 2015, por medio de la cual se regula el Derecho Fundamental de Petición.</t>
  </si>
  <si>
    <t xml:space="preserve">Ley 527 de 1999, por medio de la cual se define y reglamenta el acceso y uso de los   mensajes de datos, del comercio electrónico y de las firmas digitales, y se establecen las entidades de certificación y se dictan otras disposiciones. </t>
  </si>
  <si>
    <t>Ley 594 de 2000, por medio de la cual se dicta la Ley General de Archivos y se dictan otras disposiciones.</t>
  </si>
  <si>
    <t>Decreto Nacional 2232 de 1995, artículos 7,8 y 9, funciones de las dependencias de quejas y reclamos y funciones el jefe de esta dependencia.</t>
  </si>
  <si>
    <t>Decreto 1081 de 2015, Por medio del cual se expide el Decreto Reglamentario Único del Sector Presidencia de la República</t>
  </si>
  <si>
    <t>Decreto 103 de 2015, por el cual se reglamenta parcialmente la Ley 1712 de 2014, Artículo 19. Contenido y oportunidad de las respuestas a solicitudes de acceso a información pública, Artículo 20. Principio de gratuidad y costos de reproducción, Artículo 21. Motivación de los costos de reproducción de información pública, Artículo 52. Informes de solicitudes de acceso a información</t>
  </si>
  <si>
    <t>Decreto 1166 de 2016, presentación, tratamiento y radicación de las peticiones presentadas verbalmente</t>
  </si>
  <si>
    <t>Directiva Presidencial 04 del 22 de mayo de 2009, relacionada con el estricto cumplimiento al  Derecho de Petición</t>
  </si>
  <si>
    <t xml:space="preserve">Circular externa No. 001 de 2011 de fecha 20 de octubre de 2011 expedida por el Consejo Asesor del Gobierno Nacional en Materia de Control Interno de las Entidades del Orden Nacional y Territorial relacionada con Seguimiento a la Atención adecuada a los Derechos de Petición. </t>
  </si>
  <si>
    <t>Acuerdo No. 060 (30 de octubre de 2001) del Archivo General de la Nación. Por el cual se establecen pautas para la administración de las comunicaciones oficiales en las entidades públicas y las privadas que cumplen funciones públicas</t>
  </si>
  <si>
    <t>Sentencia C-818 de 2011 de la Corte Constitucional. El derecho de petición requiere para su regulación de la expedición de una ley estatutaria, en virtud de lo dispuesto en el literal a) del artículo 152 de la Constitución Política para los derechos fundamentales</t>
  </si>
  <si>
    <t>Radicación 2243 Consejo de Estado Sala de Consulta y Servicio Civil, Derecho de petición. Normatividad aplicable en la actualidad. Efectos de las sentencias de inexequibilidad proferidas por la Corte Constitucional. Reviviscencia de normas derogadas.</t>
  </si>
  <si>
    <t>Resolución del ICC Nro. 110 de 2020, por el cual se establece el valor y procedimiento para la expedición y copia de los documentos o reproducción de la información que reposa en el Instituto Caro y Cuervo.</t>
  </si>
  <si>
    <t>Decreto 491 de 2020, Artículo 5. Ampliación de términos para atender las peticiones</t>
  </si>
  <si>
    <t>Proceso de servicio al ciudadano SCI-PR-01</t>
  </si>
  <si>
    <t>Procedimiento servicio al ciudadano SCI-PD-01</t>
  </si>
  <si>
    <t>Manual de protocolo de servicio al ciudadano SCI-M-01</t>
  </si>
  <si>
    <t>Recepción de documentos GDO-PD-04</t>
  </si>
  <si>
    <t>Manual operativo del Modelo Integrado de Planeación y Gestión - MIPG, 2018</t>
  </si>
  <si>
    <t>Guía de lenguaje claro para servidores públicos de Colombia</t>
  </si>
  <si>
    <t>Resolución 385 de 2020. Artículo 1. Declaratoria de emergencia sanitaria</t>
  </si>
  <si>
    <t>Decreto 491 de 2020. Artículo 5. Ampliación de términos para atender las peticiones</t>
  </si>
  <si>
    <t>DATOS GENERALES</t>
  </si>
  <si>
    <t>PERIODO DE CORTE</t>
  </si>
  <si>
    <t>2021-1</t>
  </si>
  <si>
    <t>UNIVERSO</t>
  </si>
  <si>
    <t>CANTIDAD</t>
  </si>
  <si>
    <t>DESVIACIÓN</t>
  </si>
  <si>
    <t>Comunicaciones recibidas</t>
  </si>
  <si>
    <t>Peticiones recibidas</t>
  </si>
  <si>
    <t>Muestreo de categorización</t>
  </si>
  <si>
    <t>Muestreo de respuestas</t>
  </si>
  <si>
    <t>Peticiones con respuestas evidenciadas</t>
  </si>
  <si>
    <t>Peticiones registradas con respuesta, pero, sin evidencia del envío de la respuesta definitiva al ciudadano (Respuesta parcial)</t>
  </si>
  <si>
    <t>Peticiones sin imagen de salida</t>
  </si>
  <si>
    <t>Peticiones sin respuesta definitiva en el periodo</t>
  </si>
  <si>
    <t>Peticiones radicadas durante el periodo anterior, sin responder a la fecha de corte del periodo en revisión</t>
  </si>
  <si>
    <t>N/A</t>
  </si>
  <si>
    <t>Numero de dependencias del ICC que responden a las peticiones de manera oportuna</t>
  </si>
  <si>
    <t>Peticiones sin radicar</t>
  </si>
  <si>
    <t>n.d.</t>
  </si>
  <si>
    <t>Oportunidades de mejora reiterativas</t>
  </si>
  <si>
    <t>DATOS ESPECÍFICOS</t>
  </si>
  <si>
    <t>Peticiones registradas con otras categorías</t>
  </si>
  <si>
    <t xml:space="preserve">Comunicaciones recibidas con radicados repetidos </t>
  </si>
  <si>
    <t>Comunicaciones recibidas radicadas con codificación diferente</t>
  </si>
  <si>
    <t>Peticiones recibidas sin digitalizar</t>
  </si>
  <si>
    <t>Respuesta a peticiones sin digitalizar</t>
  </si>
  <si>
    <t>Peticiones con códigos de radicado de respuesta diferente al normalizado</t>
  </si>
  <si>
    <t>Fechas incorrectas (Entre peticiones y sus respuestas)</t>
  </si>
  <si>
    <t xml:space="preserve">Respuesta sin fecha visible en la imagen del envío </t>
  </si>
  <si>
    <t>Queja no registrada en el consolidado</t>
  </si>
  <si>
    <t>Petición sin traslado por no competencia</t>
  </si>
  <si>
    <t>Petición registrada con categoria diferente</t>
  </si>
  <si>
    <t>Radicados de respuestas a peticiones repetidos</t>
  </si>
  <si>
    <t>Peticiones con radicados repetidos</t>
  </si>
  <si>
    <t>Comunicaciones sin imagen</t>
  </si>
  <si>
    <t>Respuesta parcial, registrada como definitiva, sin el reinicio del conteo para el  envío de la respuesta definitiva</t>
  </si>
  <si>
    <t>Imagenes con texto incompleto</t>
  </si>
  <si>
    <t>Peticiones sin el archivo adjunto</t>
  </si>
  <si>
    <t>Respuesta con formato de firma no oficial</t>
  </si>
  <si>
    <t>Peticiones con numero de radicación errada</t>
  </si>
  <si>
    <t>Traslado por no competencia sin evidencia de haberle informado al ciudadano</t>
  </si>
  <si>
    <t>#</t>
  </si>
  <si>
    <t>Radicado</t>
  </si>
  <si>
    <t>Área responsable</t>
  </si>
  <si>
    <t>Fecha de recibido</t>
  </si>
  <si>
    <t>Holgura por horario no hábil (días)</t>
  </si>
  <si>
    <t>Fecha radicado</t>
  </si>
  <si>
    <t>Plazo de respuesta</t>
  </si>
  <si>
    <t>Fecha de respuesta</t>
  </si>
  <si>
    <t>Tiempo transcurrido desde recibido</t>
  </si>
  <si>
    <t>Tiempo transcurrido desde radicado</t>
  </si>
  <si>
    <t>Oportunidad de Radicación</t>
  </si>
  <si>
    <t>Oportunidad de respuesta (sobre recibido)</t>
  </si>
  <si>
    <t>Cuenta de Radicado</t>
  </si>
  <si>
    <t>Etiquetas de columna</t>
  </si>
  <si>
    <t>Sin área asignada</t>
  </si>
  <si>
    <t>Sin respuesta</t>
  </si>
  <si>
    <t>Etiquetas de fila</t>
  </si>
  <si>
    <t>Oportuno</t>
  </si>
  <si>
    <t>Extemporaneo</t>
  </si>
  <si>
    <t>Total general</t>
  </si>
  <si>
    <t>Seminario Andrés Bello</t>
  </si>
  <si>
    <t>Asesoría jurídica</t>
  </si>
  <si>
    <t>Subdirección académica</t>
  </si>
  <si>
    <t>Biblioteca</t>
  </si>
  <si>
    <t>Comité de convivencia</t>
  </si>
  <si>
    <t>Comunicaciones</t>
  </si>
  <si>
    <t>Dirección general</t>
  </si>
  <si>
    <t>Divulgación editorial</t>
  </si>
  <si>
    <t>Talento humano</t>
  </si>
  <si>
    <t>Gestión Contractual</t>
  </si>
  <si>
    <t>Gestión Financiera</t>
  </si>
  <si>
    <t>Investigación</t>
  </si>
  <si>
    <t>Planeación/Atención al ciudadano</t>
  </si>
  <si>
    <t>Recursos físicos</t>
  </si>
  <si>
    <t>Subdirección administrativa y financiera</t>
  </si>
  <si>
    <t xml:space="preserve">           -  </t>
  </si>
  <si>
    <t xml:space="preserve">           - </t>
  </si>
  <si>
    <t xml:space="preserve">            - </t>
  </si>
  <si>
    <t>PERIODO</t>
  </si>
  <si>
    <t>CORTE INICIAL</t>
  </si>
  <si>
    <t xml:space="preserve"> DEPENDENCIA O INSTANCIA RESPONSABLE</t>
  </si>
  <si>
    <t>FECHA DE RADICADO</t>
  </si>
  <si>
    <t>RADICADO DE RECIBIDO</t>
  </si>
  <si>
    <t>ASUNTO</t>
  </si>
  <si>
    <t>PLAZO DE RESPUESTA     (Días hábiles)</t>
  </si>
  <si>
    <t>RADICADO DE LA RESPUESTA DEFINITIVA</t>
  </si>
  <si>
    <t>FECHA DE RESPUESTA</t>
  </si>
  <si>
    <t>TOTAL TIEMPO DE RESPUESTA</t>
  </si>
  <si>
    <t>ESTADO DE RESPUESTA</t>
  </si>
  <si>
    <t>OBSERVACIÓN</t>
  </si>
  <si>
    <t>De acuerdo con el acta de reunión #  1 del CIGD del 27/04/21, se decidió dar cierre a las pqrsd abiertas y pendientes desde periodos anteriores, ante la dificultad para hallar evidencias requeridas para esta gestión.</t>
  </si>
  <si>
    <t>DEPENDENCIA</t>
  </si>
  <si>
    <t>RADICADO</t>
  </si>
  <si>
    <t>SUBDIRECCION ACADEMICA</t>
  </si>
  <si>
    <t>21, 33,4351,60,86,100, 135,143, 153,204, 209,219, 233,239,259,265, 293,299, 306,329, 346,354, 403,413, 422,434, 450,463, 486,500, 515,517, 547,555, 583,606, 623,1687, 1709,1733, 1743,1751</t>
  </si>
  <si>
    <t>TALENTO HUMANO</t>
  </si>
  <si>
    <t>80, 252, 396, 440, 489, 561, 569, 614, 1681,1730</t>
  </si>
  <si>
    <t>ASESORIA JURÍDICA</t>
  </si>
  <si>
    <t>106, 337, 469</t>
  </si>
  <si>
    <t>COMITÉ DE CONVIVENCIA</t>
  </si>
  <si>
    <t>FACULTAD SEMINARIO ANDRES BELLO</t>
  </si>
  <si>
    <t>7, 117, 124, 194, 287, 458, 585</t>
  </si>
  <si>
    <t>DIRECCION GENERAL</t>
  </si>
  <si>
    <t>167, 248</t>
  </si>
  <si>
    <t>COMUNICACIONES</t>
  </si>
  <si>
    <t>367, 1652</t>
  </si>
  <si>
    <t>PLANEACION</t>
  </si>
  <si>
    <t>INVESTIGACIÓN</t>
  </si>
  <si>
    <t>BIBLIOTECA</t>
  </si>
  <si>
    <t>GESTION CONTRACTUAL</t>
  </si>
  <si>
    <t>SUBDIRECCION ADMINISTRATIVA Y FINANCIERA</t>
  </si>
  <si>
    <t>DIVULGACIÓN EDITORIAL</t>
  </si>
  <si>
    <t>160, 482, 531</t>
  </si>
  <si>
    <t>GESTION FINANCIERA</t>
  </si>
  <si>
    <t>381, 601</t>
  </si>
  <si>
    <t>RECURSOS FISICOS</t>
  </si>
  <si>
    <t>SIN ASIGNACIÓN DE ÁREA</t>
  </si>
  <si>
    <t>TOTAL MUESTRA</t>
  </si>
  <si>
    <t>PERIODO: 2021-1</t>
  </si>
  <si>
    <t>TAMAÑO DE MUESTRA</t>
  </si>
  <si>
    <t>VARIABLES DE CALIDAD EN LA RESPUESTA</t>
  </si>
  <si>
    <t># Cumplimientos</t>
  </si>
  <si>
    <t>% Cumplimiento</t>
  </si>
  <si>
    <t>Resolución de fondo y concreta</t>
  </si>
  <si>
    <t>Resolución total de la petición</t>
  </si>
  <si>
    <t>Justificación (Razones precisas al peticionario para conceder, negar o trasladar la solicitud)</t>
  </si>
  <si>
    <t>Lenguaje utilizado de manera clara, congruente y comprensible hacia el peticionario</t>
  </si>
  <si>
    <t>Dirección errada</t>
  </si>
  <si>
    <t>Teléfonos</t>
  </si>
  <si>
    <t>Horario de atención del ICC</t>
  </si>
  <si>
    <t>Correo electrónico del ICC</t>
  </si>
  <si>
    <t>Cargo o rol de quién responde</t>
  </si>
  <si>
    <t>FECHA</t>
  </si>
  <si>
    <t>Tiempo transcurrido</t>
  </si>
  <si>
    <t>Oportunidad de respuesta</t>
  </si>
  <si>
    <t>No</t>
  </si>
  <si>
    <t>Si</t>
  </si>
  <si>
    <t>ATRIBUTOS DE CALIDAD EN LAS PETICIONES</t>
  </si>
  <si>
    <t># DE RADICADO</t>
  </si>
  <si>
    <t>ASPECTOS POR MEJORAR EVIDENCIADOS</t>
  </si>
  <si>
    <t>ENTRADA</t>
  </si>
  <si>
    <t>SALIDA</t>
  </si>
  <si>
    <t>Sin imagen de salida</t>
  </si>
  <si>
    <t xml:space="preserve">La dirección de la hacienda  Yerbabuena se evidencia errada la dirección correcta es : Carretera Central Norte. Kilómetro 9 más 300 metros, Chía </t>
  </si>
  <si>
    <t>Firma no oficial</t>
  </si>
  <si>
    <t>La dirección de la sede Yerbabuena del correo contáctenos se encuentra errada, la dirección correcta es: Hacienda Yerbabuena: Carretera Central Norte. Kilómetro 9 más 300 metros, Chía (Cundinamarca.)</t>
  </si>
  <si>
    <t xml:space="preserve">La dirección de la sede Yerbabuena del correo contáctenos se encuentra errada, la dirección correcta es: Hacienda Yerbabuena: Carretera Central Norte. Kilómetro 9 más 300 metros, Chía (Cundinamarca.)
</t>
  </si>
  <si>
    <t xml:space="preserve">Texto de respuesta en color verde </t>
  </si>
  <si>
    <t>Se clasificó la petición como traslado por no competencia, sin embargo, no se determinó tiempo de respuesta en el seguimiento y en la imagen de salida no se evidencia que se haya informado al usuario sobre esta condición.</t>
  </si>
  <si>
    <t>La dirección de la sede Yerbabuena del correo contáctenos se encuentra errada, la dirección correcta es: Hacienda Yerbabuena: Carretera Central Norte. Kilómetro 9 más 300 metros, Chía (Cundinamarca.)
Texto de respuesta en color azul</t>
  </si>
  <si>
    <t>Texto de respuesta en color azul</t>
  </si>
  <si>
    <t>Texto de la respuesta en color azul
Firma no oficial</t>
  </si>
  <si>
    <t>Petición realizada por el ciudadano el 24-03-2021 a través del correo contáctenos, sin embargo, se radico tras 7 solicitudes reiteradas del ciudadano el 05-05-2021, obteniendo una respuesta parcial sobre las dificultades para atender su requerimiento dadas las restricciones asociadas a la emergencia sanitaria que vive Colombia.</t>
  </si>
  <si>
    <t>No hay imagen de salida</t>
  </si>
  <si>
    <t>FUENTE</t>
  </si>
  <si>
    <t>DESCRIPCIÓN</t>
  </si>
  <si>
    <t>HALLAZGOS</t>
  </si>
  <si>
    <t>Radicados de peticiones evidenciados en el periodo de la evaluación</t>
  </si>
  <si>
    <t>TIPO DE HALLAZGO</t>
  </si>
  <si>
    <t>Archivo consolidado de comunicaciones / Carpetas virtuales</t>
  </si>
  <si>
    <t>INCUMPLIMIENTO</t>
  </si>
  <si>
    <t>X</t>
  </si>
  <si>
    <t>Archivo consolidado de comunicaciones</t>
  </si>
  <si>
    <t>Procedimientos asociados</t>
  </si>
  <si>
    <t>Casos evidenciados</t>
  </si>
  <si>
    <t>La petición 174 radicada el 09-02-2021 fue clasificada como traslado por no competencia, sin embargo, en el cuadro de monitoreo no se asignó tiempo de respuesta( 0 cero días)  ni se le informó al usuario de este traslado, de acuerdo con la imagen S174</t>
  </si>
  <si>
    <t>DEBILIDAD</t>
  </si>
  <si>
    <t>Muestreo de calidad en la respuesta a peticiones</t>
  </si>
  <si>
    <t>Formulario electrónico de peticiones</t>
  </si>
  <si>
    <t>El formulario web solo contiene los tipos de solicitud que pueden realizarse, pero no aporta ejemplos que faciliten su comprensión y  diligenciamiento por parte del usuario.</t>
  </si>
  <si>
    <t>Generación de doble código de radicación para las solicitudes que se reciben a través del formulario web. Lo anterior pone en riesgo el cumplimiento del Artículo 15 Ley 962 del 2005 Derecho de turno."Los organismos y entidades de la Administración Pública
Nacional que conozcan de peticiones, quejas, o reclamos, deberán respetar estrictamente el orden de su presentación, dentro de los criterios señalados en el reglamento del derecho de petición de que trata el Titulo
II del Código Contencioso Administrativo, sin consideración de la naturaleza de la petición, queja o reclamo, salvo que tengan prelación legal. Los procedimientos especiales regulados por la ley se atenderán conforme a la misma. Si en la ley especial no se consagra el derecho de turno, se aplicará lo dispuesto en la presente ley. En todas las entidades, dependencias y despachos públicos, debe llevarse un registro de presentación de documentos, en los cuales se dejará constancia de todos los escritos, peticiones y recursos que se presenten por los usuarios, de tal manera que estos puedan verificar el estricto respeto al derecho de turno, dentro de los criterios señalados en el reglamento mencionado en el inciso anterior, el cual será público, lo mismo que el registro de los asuntos radicados en la entidad u organismo. Tanto el reglamento como el registro se mantendrán a disposición de los usuarios en la oficina o mecanismo de atención al usuario.
Cuando se trate de pagos que deba atender la Administración Pública, los mismos estarán sujetos a la
normatividad presupuestal.</t>
  </si>
  <si>
    <t>Al recibir una petición a través del formulario web, este aplicativo genera un código de radicación; el funcionario encargado debe retomar esta información y vovler a asignar código de radicado acorde con el manejo de la radicación manual, para incluirlo en el archivo consolidado de comunicaciones y dar continuidad al trámite según este curso de acción. Lo cual implica un reproceso parcial y un riesgo de pérdida o traslapo de información, que podría mitigarse si la radicación de solicitudes se hace por completo a través de dicho formulario,aplicando a la inversa la metodología y recurso disponibles actualmente.</t>
  </si>
  <si>
    <t>Informes trimestrales</t>
  </si>
  <si>
    <t>Informe semestral de peticiones</t>
  </si>
  <si>
    <t>TOTAL PUNTOS EVIDENCIADOS</t>
  </si>
  <si>
    <t>Número de Solicitud</t>
  </si>
  <si>
    <t>Tipo de Documento</t>
  </si>
  <si>
    <t>Documento</t>
  </si>
  <si>
    <t>Nombres y Apellidos</t>
  </si>
  <si>
    <t>Entidad Solicitante</t>
  </si>
  <si>
    <t>Empleador</t>
  </si>
  <si>
    <t>Entidad Certificadora</t>
  </si>
  <si>
    <t>Fecha de la Solicitud</t>
  </si>
  <si>
    <t>Estado de la Solicitud</t>
  </si>
  <si>
    <t>Fecha de Vencimiento</t>
  </si>
  <si>
    <t>Destino de la certificación</t>
  </si>
  <si>
    <t>Funcionario Solicitante</t>
  </si>
  <si>
    <t>Observaciones</t>
  </si>
  <si>
    <t>Eventos</t>
  </si>
  <si>
    <t>C</t>
  </si>
  <si>
    <t>DIAZ BERMUDEZ ELIZABETH</t>
  </si>
  <si>
    <t>20210923</t>
  </si>
  <si>
    <t>En Proceso</t>
  </si>
  <si>
    <t>20211108</t>
  </si>
  <si>
    <t>Trámite Pensional</t>
  </si>
  <si>
    <t>ANGELICA MARIA BERNAL VALBUENA</t>
  </si>
  <si>
    <t/>
  </si>
  <si>
    <t xml:space="preserve">23/09/2021 04:42:48 PM
Ampliación de términos
</t>
  </si>
  <si>
    <t>23/09/2021 04:44:33 PM
En proceso</t>
  </si>
  <si>
    <t>23/09/2021 04:44:55 PM
Ampliación de términos</t>
  </si>
  <si>
    <t>GUEVARA SANTAMARIA DORIS SUSANA</t>
  </si>
  <si>
    <t>20210818</t>
  </si>
  <si>
    <t>20211111</t>
  </si>
  <si>
    <t>Incluir los salarios y pagos realizados durante el tiempo de vinculación</t>
  </si>
  <si>
    <t>18/08/2021  3:38:00 a. m.
APLICACION AMPLIACION DE TERMINOS</t>
  </si>
  <si>
    <t>18/08/2021  3:38:34 p. m.
En Proceso</t>
  </si>
  <si>
    <t>31/08/2021  10:22:36 a. m
APLICACION AMPLIACION DE TERMINOS.</t>
  </si>
  <si>
    <t>24/09/2021  9:10:44 a. m
Prórroga</t>
  </si>
  <si>
    <t>24/09/2021  9:11:02 a. m.
APLICACION AMPLIACION DE TERMINO</t>
  </si>
  <si>
    <t>11/10/2021  10:52:39 a. m.
En Proceso</t>
  </si>
  <si>
    <t>MORA AVILA JORGE</t>
  </si>
  <si>
    <t>20211005</t>
  </si>
  <si>
    <t>20211119</t>
  </si>
  <si>
    <t>05/10/2021  6:13:51 p. m.
En Proceso</t>
  </si>
  <si>
    <t xml:space="preserve">05/10/2021  6:13:58 p. m.
APLICACION AMPLIACION DE TERMINOS
</t>
  </si>
  <si>
    <t>05/10/2021  6:16:05 p. m.
APLICACIÓN AMPLIACIÓN DE TÉRMINOS</t>
  </si>
  <si>
    <t>ARDILA GONZALEZ ALIX MARIA</t>
  </si>
  <si>
    <t>ADMINISTRADORA COLOMBIANA DE PENSIONES COLPENSIONES</t>
  </si>
  <si>
    <t>20211006</t>
  </si>
  <si>
    <t>20211122</t>
  </si>
  <si>
    <t>MIGUEL ANGEL MONROY GOMEZ</t>
  </si>
  <si>
    <t>06/10/2021  11:25:37 p. m.
COMUNICACION DE LA SOLICITUD</t>
  </si>
  <si>
    <t>06/10/2021  11:25:38 p. m.
APLICACION AMPLIACION DE TERMINOS</t>
  </si>
  <si>
    <t>19/10/2021  12:43:51 p. m.
En Proceso</t>
  </si>
  <si>
    <t>FLOREZ OSPINA MARIA DEL PILAR</t>
  </si>
  <si>
    <t>20211015</t>
  </si>
  <si>
    <t>20211201</t>
  </si>
  <si>
    <t>15/10/2021  6:49:03 a. m.
En Proceso</t>
  </si>
  <si>
    <t>15/10/2021  6:49:15 a. m.
APLICACION AMPLIACION DE TERMINOS</t>
  </si>
  <si>
    <t>15/10/2021  6:51:25 a. m.
APLICACION AMPLIACION DE TERMINOS</t>
  </si>
  <si>
    <t>RODRIGUEZ GONZALEZ SANDRA PATRICIA</t>
  </si>
  <si>
    <t>20211019</t>
  </si>
  <si>
    <t>20211202</t>
  </si>
  <si>
    <t>19/10/2021  11:21:06 a. m.
APLICACION AMPLIACION DE TERMINOS</t>
  </si>
  <si>
    <t>19/10/2021  11:21:14 a. m.
En Proceso</t>
  </si>
  <si>
    <t>PINZON CASTRO JOSE VICENTE</t>
  </si>
  <si>
    <t>20211025</t>
  </si>
  <si>
    <t>20211209</t>
  </si>
  <si>
    <t>25/10/2021  10:57:37 a. m.
APLICACION AMPLIACION DE TERMINOS</t>
  </si>
  <si>
    <t>25/10/2021  10:57:39 a. m.
En Proceso</t>
  </si>
  <si>
    <t>25/10/2021  10:59:40 a. m.
APLICACION AMPLIACION DE TERMINOS</t>
  </si>
  <si>
    <t>PABON PEREZ HUGO LEONARDO</t>
  </si>
  <si>
    <t>UNIDAD ADMINISTRATIVA ESPECIAL DE GESTION PENSIONAL Y CONTRIBUCIONES PARAFISCALES DE LA PROTECCION SOCIAL</t>
  </si>
  <si>
    <t>20210914</t>
  </si>
  <si>
    <t>20211210</t>
  </si>
  <si>
    <t>JUAN FELIPE LOZANO RAMIREZ</t>
  </si>
  <si>
    <t>Se requiere certificado de información laboral y certificado con todos los factores salariales de los tiempos 01/01/1996 AL 16/01/2006.</t>
  </si>
  <si>
    <t>14/09/2021  11:47:01 a. m.
APLICACION AMPLIACION DE TERMINOS</t>
  </si>
  <si>
    <t>14/09/2021  11:49:09 a. m.
APLICACION AMPLIACION DE TERMINOS</t>
  </si>
  <si>
    <t>14/09/2021  11:04:56 p. m.
COMUNICACION DE LA SOLICITUD</t>
  </si>
  <si>
    <t>14/09/2021  11:05:02 p. m
APLICACION AMPLIACION DE TERMINOS</t>
  </si>
  <si>
    <t>20/09/2021  11:20:17 a. m.
En Proceso</t>
  </si>
  <si>
    <t>26/10/2021  3:28:55 p. m.
Prórroga</t>
  </si>
  <si>
    <t>26/10/2021  3:29:12 p. m.
APLICACION AMPLIACION DE TERMINOS</t>
  </si>
  <si>
    <t>29/10/2021  10:24:30 a. m.
En Proceso</t>
  </si>
  <si>
    <t>EXPEDIENTE </t>
  </si>
  <si>
    <t>ORIGEN</t>
  </si>
  <si>
    <t>QUEJA </t>
  </si>
  <si>
    <t>INFORME </t>
  </si>
  <si>
    <t>ESTADO</t>
  </si>
  <si>
    <t>ICC-DISC-001-21
Indagación preliminar</t>
  </si>
  <si>
    <t>Correo electrónico dirigido a la Coordinadora del Grupo de Talento Humano (presuntas irregularidades en certificado de ingreso y retencion vigencia 2019) </t>
  </si>
  <si>
    <t>Etapa probatoria</t>
  </si>
  <si>
    <t>ICC-DISC-002-21
Indagación preliminar</t>
  </si>
  <si>
    <t>Informe mediante correo electrónico  del jefe de la oficina de Control Interno  Informe de auditoía - Hallazgos al proceso de gestion documental </t>
  </si>
  <si>
    <t>ICC-DISC-003-21
Indagación preliminar</t>
  </si>
  <si>
    <t>Queja Anónima, de fecha 22 de abril del año en curso, y radicada en el Instituto Caro y Cuervo el 03 de junio de 2021, dirigida entre otros al señor Presidente de la Republica Iván Duque Márquez, al Ministro de Cultura Felipe Buitrago Restrepo y a la Procuradora General de la Nación Margarita Cabello Blanco, presuntas irregularidades de corrupción al interior del Instituto Caro y Cuervo</t>
  </si>
  <si>
    <t>ICC-DISC-004-21
Indagación preliminar</t>
  </si>
  <si>
    <t>Informe de la Coordinadora del Grupo de Talento Humano en donde pone de presente presuntas irregularidades en cuanto a requisitos academicos y de experiencia exigidos en el manual de funciones al momento de nombramiento y posesión de algunos funcionarios del Instituto Caro y Cuervo.</t>
  </si>
  <si>
    <t>RECOMENDACIONES</t>
  </si>
  <si>
    <t>ASPECTOS POR MEJORAR</t>
  </si>
  <si>
    <t>SEGUIMIENTO</t>
  </si>
  <si>
    <t>2019-2</t>
  </si>
  <si>
    <t>Anexos de las comunicaciones</t>
  </si>
  <si>
    <t>Implementar las acciones necesarias para asegurar el almacenamiento de los anexos de las comunicaciones, tanto de entrada, como de salida, en el repositorio virtual de gestión documental de forma visible para su consulta.</t>
  </si>
  <si>
    <t>Sin evidenciar mejora</t>
  </si>
  <si>
    <t>VALORACIÓN</t>
  </si>
  <si>
    <t>Oportunidad en la respuesta de peticiones</t>
  </si>
  <si>
    <t>Hacer seguimiento al reinicio del conteo de los tiempos de ley, con el fin de asegurar el envío de la respuesta definitiva de las peticiones que solo tuvieron una respuesta parcial por parte de la Institución.</t>
  </si>
  <si>
    <t>MEJORAS IMPLEMENTADAS</t>
  </si>
  <si>
    <t>Reporte de solicitudes</t>
  </si>
  <si>
    <t>Se recomienda implementar los controles necesarios para monitorear y hacer seguimiento a las solicitudes de certificaciones que se realizan a través del sistema CETIL.</t>
  </si>
  <si>
    <t>EN PROCESO DE IMPLEMENTACIÓN</t>
  </si>
  <si>
    <t>Se recomienda incluir en el informe de peticiones trimestrales el reporte de las solicitudes que se realizan a través del SUIT, e implementar actividades de seguimiento, monitoreo y control del mismo.</t>
  </si>
  <si>
    <t>Validar los tiempos de ley que se asignan a las peticiones, por ejemplo, peticiones de certificados a los que se les asignan 15 días hábiles de respuesta, cuando deben ser 10.</t>
  </si>
  <si>
    <t>NUEVAS RECOMENDACIONES</t>
  </si>
  <si>
    <t>Agregar al informe trimestral la medición de la calidad de las respuestas a las peticiones.</t>
  </si>
  <si>
    <t>Agregar al informe trimestral de peticiones los siguientes criterios definidos en la Ley 190 de 1995, artículos 53 y 54:
*Desempeño de las funciones de la unidad de servicio al ciudadano
*Servicios sobre los que se presenta el mayor numero de quejas y reclamos
*La solución que se le dio a las quejas y reclamos
*Principales recomendaciones sugeridas por los particulares</t>
  </si>
  <si>
    <t>TOTAL</t>
  </si>
  <si>
    <t>Se sugiere tomar como fuente de datos para la elaboración del informe trimestral, solo las peticiones de entrada, el análisis de las peticiones internas se sugiere remitirlo de manera interna. Verificar la discriminación en el informe de los criterios definidos en la Resolución 3564 de 2015, numeral 10.10, específicamente, los literales del a, a la d.</t>
  </si>
  <si>
    <t>Datos estadísticos</t>
  </si>
  <si>
    <t>Formular un plan de mejoramiento de acuerdo con las recomendaciones de la hoja actual y las debilidades y neutralidades relacionadas en las hojas: "2. Análisis de tendencias y, 6. Calidad de RTA", así como de la hoja 7. "Oportunidades de mejora" del presente informe.</t>
  </si>
  <si>
    <t>2020-1</t>
  </si>
  <si>
    <t>Calidad en la respuesta a las peticiones</t>
  </si>
  <si>
    <t>Agregar el horario de atención al público y el cargo o rol de quien responde en la respuesta a las peticiones</t>
  </si>
  <si>
    <t>Seguimiento a peticiones</t>
  </si>
  <si>
    <t>Se recomienda asignar usuarios de consulta en el sistema CETIL a los integrantes de la unidad de Control Interno de Gestión.</t>
  </si>
  <si>
    <t>Mejora implementada</t>
  </si>
  <si>
    <t>Implementar controles para mejorar aspectos evidenciados como: 
a) Envío de respuesta de las peticiones que se encuentran pendientes de periodos anteriores</t>
  </si>
  <si>
    <t>Sin evidenciar mejora
Se recomienda que desde Servicio al Ciudadano se lidere la implementación de esta recomendación</t>
  </si>
  <si>
    <t>Formalizar el formato de la firma de los correos electrónicos, tanto para funcionarios, como para contratistas e incluir la corrección de la dirección de la Hacienda Yerbabuena, de: Autopista Norte, Kilómetro 9 más 300 metros, a: Carretera Central Norte. Kilómetro 9 más 300 metros, Chía (Cundinamarca.)</t>
  </si>
  <si>
    <t>Implementar los controles necesarios para asegurar la radicación de las peticiones dentro de las 24 horas hábiles, conforme a lo establecido en la carta de trato digno al ciudadano del ICC. Ver hoja: "7. NOVEDADES EN PETICIONES"</t>
  </si>
  <si>
    <r>
      <t xml:space="preserve">Para efectos de verificar la lectura y comprensión del presente informe, cualquiera que sea su cargo o rol dentro de la Institución, se solicita por favor enviar un correo electrónico a: leidy.rueda@caroycuervo.gov.co con el asunto: </t>
    </r>
    <r>
      <rPr>
        <i/>
        <sz val="10"/>
        <color rgb="FF000000"/>
        <rFont val="Calibri"/>
        <family val="2"/>
        <scheme val="minor"/>
      </rPr>
      <t>“Ok lectura y comprensión del informe de peticiones”,</t>
    </r>
    <r>
      <rPr>
        <sz val="10"/>
        <color rgb="FF000000"/>
        <rFont val="Calibri"/>
        <family val="2"/>
        <scheme val="minor"/>
      </rPr>
      <t xml:space="preserve"> así mismo, si tiene alguna duda, inquietud o sugerencia, por favor no dude en hacérnoslo saber. ¡Agradecemos su compromiso con la mejora!</t>
    </r>
  </si>
  <si>
    <t>Sin evidenciar mejora
No se recibió ningún correo</t>
  </si>
  <si>
    <t>2020-2</t>
  </si>
  <si>
    <t>Página web</t>
  </si>
  <si>
    <t>Como complemento a recomendación anterior,el radicado de la petición que genera la página web del ICC, no corresponde con el consecutivo del archivo consolidado de comunicaciones que administra Gestión Documental. Se recomienda enviar el radicado de la petición radicada por la página web al correo electrónico registrado por el ciudadano.</t>
  </si>
  <si>
    <t>En proceso de implementación</t>
  </si>
  <si>
    <t>Presentar la oportunidad de respuesta a las peticiones en el numeral 10. de los informes trimestrales de peticiones, distribuidos según los términos de ley (5, 10, 15 o 30 días; 5, 20, 30 o 60 días)</t>
  </si>
  <si>
    <t>Nueva recomendación</t>
  </si>
  <si>
    <t>Controles</t>
  </si>
  <si>
    <r>
      <t>Implementar controles que aseguren el cumplimiento del procedimiento SCI-PD-01; GESTIÓN DE PETICIONES, QUEJAS, RECLAMOS, SUGERENCIAS Y DENUNCIAS, actividad 1.</t>
    </r>
    <r>
      <rPr>
        <i/>
        <sz val="10"/>
        <color rgb="FF000000"/>
        <rFont val="Calibri"/>
        <family val="2"/>
        <scheme val="minor"/>
      </rPr>
      <t xml:space="preserve"> "(...) Si la PQRSD llega por correo electrónico a cualquier funcionario o contratista del ICC, éste </t>
    </r>
    <r>
      <rPr>
        <b/>
        <i/>
        <sz val="10"/>
        <color rgb="FF000000"/>
        <rFont val="Calibri"/>
        <family val="2"/>
        <scheme val="minor"/>
      </rPr>
      <t>debe reenviarla inmediatamente al correo contactenos@caroycuervo.gov.co"</t>
    </r>
  </si>
  <si>
    <t>Radicación de peticiones</t>
  </si>
  <si>
    <t xml:space="preserve">Enviar directamente al usuario/solicitante, el radicado o primera respuesta a su solicitud, para informarle acerca del inicio del trámite. Se evidenciaron múltiples respuestas iniciales que no incluyen al usuario/solicitante como primer destinatario (no está su dirección de correo), así como  reiteradas observaciones sobre la necesidad de enviarla a este. </t>
  </si>
  <si>
    <t>Actualizar el plazo inicial para respuesta, definido en la hoja de monitoreo dic 2020, parece no contemplar el decreto 491 de marzo 28 de 2020, puesto que muestra periodos de 15 días para derechos de petición, en tanto que el plazo vigente según decreto es 30 para primera respuesta.</t>
  </si>
  <si>
    <t>Se sugiere que la respuesta automática y/o inmediata esté disponible en otros idiomas como inglés o francés, de acuerdo con el idioma que utilice el solicitante (origen), ya que se evidencian solicitudes de extranjeros y es pertinente enterarlos de manera oportuna sobre el curso de su trámite.</t>
  </si>
  <si>
    <t>Se recomienda estandarizar la respuesta/radicado que se emite al usuario desde el correo contáctenos, agregando al cuerpo del correo o por ejemplo en la firma, las iniciales de quien efectuó la radicación de manera que se pueda mejorar el control sobre la tarea.</t>
  </si>
  <si>
    <t>Se observa diferencia en los códigos generados a través del formulario web y los emitidos desde el correo contáctenos, por lo que se recomienda estandarizar dicha codificación.</t>
  </si>
  <si>
    <t>Se recomienda radicar todas las comunicaciones/peticiones que reciba el Instituto a través de los diferentes medios (correo contáctenos, web, escrito), por el formulario web,con el fin de unificar codificación, facilitar el seguimiento a través de los reportes que genera el aplicativo actual</t>
  </si>
  <si>
    <t xml:space="preserve">Se recomienda propiciar la integración del SIG, teniendo en cuenta que tanto el repositorio antiguo como el nuevo contienen procedimientos vigentes y esta duplicidad dificulta la consulta de documentos </t>
  </si>
  <si>
    <t>Se recomienda dar lectura juiciosa a las solicitudes desde que se radican para que este primer contacto produzca una interación productiva con el usuario, en términos de solicitar claridad para dar trámite, remitir a preguntas frecuentes, dar respuesta inmediata con la información disponible, entre otros, evitando así la remisión y asignación a otra área específica para que de respuesta, lo cual permitiría simplificar y agilizar el trámite.</t>
  </si>
  <si>
    <t>CONSECUTIVO</t>
  </si>
  <si>
    <t>Tipo</t>
  </si>
  <si>
    <t>Consecutivo</t>
  </si>
  <si>
    <t>PETICION</t>
  </si>
  <si>
    <t>Enviar primera respuesta al usuario</t>
  </si>
  <si>
    <t xml:space="preserve">Enviar primera respuesta al usuario </t>
  </si>
  <si>
    <t>Completar diligenciamiento de la hoja de monitoreo</t>
  </si>
  <si>
    <t>PETICION ENTRE AUTORIDADES</t>
  </si>
  <si>
    <t>Lista</t>
  </si>
  <si>
    <t>tener en cuenta 1697 sin imagen de salida</t>
  </si>
  <si>
    <t xml:space="preserve">Dirección general </t>
  </si>
  <si>
    <t>Asesoría Jurídica</t>
  </si>
  <si>
    <t>Gestión financiera</t>
  </si>
  <si>
    <t>Gestión contractual</t>
  </si>
  <si>
    <t>No se están clasificando las solicitudes de acuerdo con la TRD
No se está diligenciando el campo "Origen" para la clasificación de las peticiones.
No se evidencia que se tengan en cuenta las categorías establecidas en el documento "Estrategias para la construcción del plan anticorrupción y de atención al ciudadano"
La petición 001/2021 se clasificó como informe, aunque se trataba de la presentación de una Ponencia sin claridad de la solicitud por parte del ciudadano pero de la cual tampoco hay evidencia del envío de respuesta.
La petición 167/2021 se clasificó como petición general, sin embargo, se trata de solicitud información financiera del instituto requerida por otra entidad.</t>
  </si>
  <si>
    <t>De acuerdo con el acta de reunión #  1 del CIGD del 27/04/21, se decidió dar cierre a las PQRSD abiertas y pendientes desde periodos anteriores, ante la dificultad para hallar evidencias requeridas para esta gestión.
Se evidencia que no se realizó el adecuado monitoreo a los radicados 1709, 1717 y 1743 de 2020 y  1, 5 y 277 de 2021-1</t>
  </si>
  <si>
    <t>No se encuentra esta información en la página web, el formulario para PQRSD, en las sedes del instituto, ni se le informa  al usuario mediante el envío del radicado.</t>
  </si>
  <si>
    <t>Las respuestas a  las peticiones, las puede emitir un funcionario del área que la haya recibido. No se evidencia requisito de autorización por parte del líder del equipo.
Actualmente se cuenta con los siguientes documentos que contienen instrucciones relativas a la radicación y trámite de peticiones, sin embargo, en ellos no se encuentra una lista de firmas oficiales para la respuesta a peticiones, los cuales pertenecen tanto al SIG actual como al anterior, tornando difícil la consulta y unicidad de criterios.
22/09/2021 COM-F-1 APERTURA DE BUZONES FÍSICOS DE PQRSD
22/09/2021 COM-F-2 Formato  PQRSD  
30/07/2021 COM-P-1 Gestión de peticiones, quejas, reclamos, sugerencias y denuncias (PQRSD)
17/08/2021 DIR-M-5 Manual de servicio al ciudadano
20/09/2017 GDO-PD-05  Trámite de documentos-V5.0,
20/09/2017 GDO-PD-04  Recepción de documentos-V5.0</t>
  </si>
  <si>
    <t>De acuerdo con el acta de reunión #  1 del CIGD del 27/04/21, se decidió dar cierre a las PQRSD abiertas y pendientes desde periodos anteriores, ante la dificultad para hallar evidencias requeridas para esta gestión. Es necesario intensificar las tareas de seguimiento para que la tendencia de peticiones sin respuesta de periodos anteriores sea cero.</t>
  </si>
  <si>
    <t>Falta información</t>
  </si>
  <si>
    <r>
      <t xml:space="preserve">Resolución </t>
    </r>
    <r>
      <rPr>
        <sz val="12"/>
        <color rgb="FF0070C0"/>
        <rFont val="Arial Narrow"/>
        <family val="2"/>
      </rPr>
      <t>1519 de 2020</t>
    </r>
    <r>
      <rPr>
        <sz val="12"/>
        <color rgb="FF000000"/>
        <rFont val="Arial Narrow"/>
        <family val="2"/>
      </rPr>
      <t xml:space="preserve"> Por la cual se definen los estándares y directrices para publicar la información señalada en la Ley 1712 del 2014 y se definen los requisitos materia de acceso a la información pública, accesibilidad web, seguridad digital, y datos abiertos.</t>
    </r>
  </si>
  <si>
    <r>
      <rPr>
        <sz val="12"/>
        <rFont val="Arial Narrow"/>
        <family val="2"/>
      </rPr>
      <t xml:space="preserve">Registro de observaciones en el archivo consolidado de comunicaciones sobre el </t>
    </r>
    <r>
      <rPr>
        <b/>
        <sz val="12"/>
        <rFont val="Arial Narrow"/>
        <family val="2"/>
      </rPr>
      <t>envío de respuesta a peticiones, sin evidencia</t>
    </r>
    <r>
      <rPr>
        <sz val="12"/>
        <rFont val="Arial Narrow"/>
        <family val="2"/>
      </rPr>
      <t xml:space="preserve">: comunicaciones sin imagen de entrada o salida, </t>
    </r>
    <r>
      <rPr>
        <b/>
        <sz val="12"/>
        <rFont val="Arial Narrow"/>
        <family val="2"/>
      </rPr>
      <t>respuesta a peticiones sin evidencia de envío al ciudadano</t>
    </r>
    <r>
      <rPr>
        <sz val="12"/>
        <rFont val="Arial Narrow"/>
        <family val="2"/>
      </rPr>
      <t xml:space="preserve">, </t>
    </r>
    <r>
      <rPr>
        <b/>
        <sz val="12"/>
        <rFont val="Arial Narrow"/>
        <family val="2"/>
      </rPr>
      <t>registro de fechas erradas</t>
    </r>
    <r>
      <rPr>
        <sz val="12"/>
        <rFont val="Arial Narrow"/>
        <family val="2"/>
      </rPr>
      <t xml:space="preserve"> y </t>
    </r>
    <r>
      <rPr>
        <b/>
        <sz val="12"/>
        <rFont val="Arial Narrow"/>
        <family val="2"/>
      </rPr>
      <t>sin imagen de archivos anexos</t>
    </r>
    <r>
      <rPr>
        <sz val="12"/>
        <rFont val="Arial Narrow"/>
        <family val="2"/>
      </rPr>
      <t xml:space="preserve">
</t>
    </r>
    <r>
      <rPr>
        <sz val="12"/>
        <color theme="1"/>
        <rFont val="Arial Narrow"/>
        <family val="2"/>
      </rPr>
      <t xml:space="preserve">
Lo anterior, incumple con el procedimiento GDO-PD-04; Recepción de documentos, que establece: </t>
    </r>
    <r>
      <rPr>
        <i/>
        <sz val="12"/>
        <color theme="1"/>
        <rFont val="Arial Narrow"/>
        <family val="2"/>
      </rPr>
      <t>"</t>
    </r>
    <r>
      <rPr>
        <i/>
        <u/>
        <sz val="12"/>
        <color theme="1"/>
        <rFont val="Arial Narrow"/>
        <family val="2"/>
      </rPr>
      <t>Recepción de documentos:</t>
    </r>
    <r>
      <rPr>
        <i/>
        <sz val="12"/>
        <color theme="1"/>
        <rFont val="Arial Narrow"/>
        <family val="2"/>
      </rPr>
      <t xml:space="preserve"> (...) Verificar la dependencia productora, revisando folios, copias, anexos, firmas; </t>
    </r>
    <r>
      <rPr>
        <i/>
        <u/>
        <sz val="12"/>
        <color theme="1"/>
        <rFont val="Arial Narrow"/>
        <family val="2"/>
      </rPr>
      <t>Radicación:</t>
    </r>
    <r>
      <rPr>
        <i/>
        <sz val="12"/>
        <color theme="1"/>
        <rFont val="Arial Narrow"/>
        <family val="2"/>
      </rPr>
      <t xml:space="preserve"> Registrar y radicar los documentos de acuerdo con TRD para determinar su direccionamiento (Radicación en base de datos-enviadas y recibidas-); </t>
    </r>
    <r>
      <rPr>
        <i/>
        <u/>
        <sz val="12"/>
        <color theme="1"/>
        <rFont val="Arial Narrow"/>
        <family val="2"/>
      </rPr>
      <t>Digitalización:</t>
    </r>
    <r>
      <rPr>
        <i/>
        <sz val="12"/>
        <color theme="1"/>
        <rFont val="Arial Narrow"/>
        <family val="2"/>
      </rPr>
      <t xml:space="preserve"> Se digitaliza los documentos y se guarda imagen en carpeta de imágenes documentos recibidos/enviados y se procede a remitir igualmente esta imagen al destinatario", </t>
    </r>
    <r>
      <rPr>
        <sz val="12"/>
        <color theme="1"/>
        <rFont val="Arial Narrow"/>
        <family val="2"/>
      </rPr>
      <t>así como con el Acuerdo 60 de 2011, en su integralidad: Artículo 5; Procedimientos para la radicación de comunicaciones oficiales, artículo 8; Control de comunicaciones oficiales, artículo 10; comunicaciones oficiales recibidas, artículo 11; Comunicaciones oficiales enviadas; artículo 13; comunicaciones oficiales por correo electrónico, la ley 594 de 2000, artículo 22;</t>
    </r>
    <r>
      <rPr>
        <i/>
        <sz val="12"/>
        <color theme="1"/>
        <rFont val="Arial Narrow"/>
        <family val="2"/>
      </rPr>
      <t>"Procesos archivísticos. La gestión de documentación dentro del concepto de archivo total, comprende procesos tales como la producción o recepción, la distribución, la consulta, la organización, la recuperación y la disposición final de los documentos" y, con la Ley 527 de 1999, artículo 12; "Conservación de los mensajes de datos y documentos. Cuando la ley requiera que ciertos documentos, registros o informaciones sean conservados, ese requisito quedará satisfecho, siempre que se cumplan las siguientes condiciones: (...) 2. Que el mensaje de datos o el documento sea conservado en el formato en que se haya generado, enviado o recibido o en algún formato que permita demostrar que reproduce con exactitud la información generada, enviada o recibida, (...) 3. Que se conserve, de haber alguna, toda información que permita determinar el origen, el destino del mensaje, la fecha y la hora en que fue enviado o recibido el mensaje o producido el documento. (...)"</t>
    </r>
  </si>
  <si>
    <r>
      <t>*Respuesta a peticiones sin evidencia de envío de respuesta definitiva al ciudadano: 1 y 614</t>
    </r>
    <r>
      <rPr>
        <sz val="12"/>
        <color rgb="FF00B0F0"/>
        <rFont val="Arial Narrow"/>
        <family val="2"/>
      </rPr>
      <t xml:space="preserve">
</t>
    </r>
    <r>
      <rPr>
        <sz val="12"/>
        <rFont val="Arial Narrow"/>
        <family val="2"/>
      </rPr>
      <t>* Sin resolución de fondo o concreta: 1, 174, 422 y 614
* Sin resolución total de la petición: 1, 174, 422 y 614
* Sin justificación (Razones precisas al peticionario para conceder, negar o trasladar la solicitud): 1, 174 y  614
* Falta cargo o rol de quién responde: 1, 153, 306, 422 y 614</t>
    </r>
    <r>
      <rPr>
        <sz val="12"/>
        <color rgb="FF00B0F0"/>
        <rFont val="Arial Narrow"/>
        <family val="2"/>
      </rPr>
      <t xml:space="preserve">
</t>
    </r>
    <r>
      <rPr>
        <sz val="12"/>
        <rFont val="Arial Narrow"/>
        <family val="2"/>
      </rPr>
      <t xml:space="preserve">
* Falta el consecutivo 1697 dic/2020 en el consolidado de comunicaciones. Cuenta con imagen de recibido. El área responde y da alcance con la aplicación de un correctivo, actualizando el archivo consolidado. Para el momento de la auditoría faltaba esta información.
* Sobre la petición 329 de 2021, se hace una observación en la que se asocia el nombre del remitente al sr Jorge Sarmiento, en tanto que la usuaria que se comunicó se identifica como Adriana López Castillo.
* Para la petición 396 se identifica como persona jurídica su naturaleza, sin embargo, no hay evidencia de lo anterior, por lo contrario  y de acuerdo con lo indagado en TH, se trataría de un antiguo funcionario del Instituto que solicita información relacionada con el concurso de méritos para el mismo.</t>
    </r>
  </si>
  <si>
    <r>
      <rPr>
        <b/>
        <sz val="12"/>
        <rFont val="Arial Narrow"/>
        <family val="2"/>
      </rPr>
      <t xml:space="preserve">Clasificación de las peticiones por tipo, pero no por origen. </t>
    </r>
    <r>
      <rPr>
        <sz val="12"/>
        <rFont val="Arial Narrow"/>
        <family val="2"/>
      </rPr>
      <t>Lo anterior, incumple el procedimiento: Gestión de peticiones, quejas, reclamos, sugerencias y denuncias COM-P-1), "</t>
    </r>
    <r>
      <rPr>
        <i/>
        <sz val="12"/>
        <rFont val="Arial Narrow"/>
        <family val="2"/>
      </rPr>
      <t>El Grupo de Gestión Documental realizará la clasificación por tipo, asunto y origen de las PQRSD radicadas, sin perjuicio de las demás categorías documentales establecidas por el Grupo de Gestión Documental en las Tablas de Retención Documental y la ley 1755 de 2015. La categorización utilizada para las PQRSD, son las seis (6) establecidas en el documento “Estrategias para la construcción del Plan anticorrupción y de atención al ciudadano” de la Función Pública: a) Petición, b) Queja, c) Reclamo, d) Sugerencia, e) Denuncia y f) Solicitud de acceso a la información pública.)"</t>
    </r>
  </si>
  <si>
    <r>
      <rPr>
        <b/>
        <sz val="12"/>
        <color theme="1"/>
        <rFont val="Arial Narrow"/>
        <family val="2"/>
      </rPr>
      <t xml:space="preserve">Registro s parcial o nulo de los anexo. </t>
    </r>
    <r>
      <rPr>
        <sz val="12"/>
        <color theme="1"/>
        <rFont val="Arial Narrow"/>
        <family val="2"/>
      </rPr>
      <t xml:space="preserve">Lo anterior, incumple con el Acuerdo 60 de 2001, artículo 2; </t>
    </r>
    <r>
      <rPr>
        <i/>
        <sz val="12"/>
        <color theme="1"/>
        <rFont val="Arial Narrow"/>
        <family val="2"/>
      </rPr>
      <t>"Registro de Comunicaciones oficiales: Es el procedimiento por medio del cual, las entidades ingresan en sus sistemas manuales o automatizados de correspondencia, todas las comunicaciones producidas o recibidas, registrando datos tales como: Nombre de la persona y / o Entidad Remitente o destinataria, Nombre o código de la(s) Dependencia(s) competente(s), Número de radicación, Nombre del funcionario responsable del trámite, Anexos y Tiempo de respuesta (Si lo amerita), entre otros"</t>
    </r>
  </si>
  <si>
    <r>
      <rPr>
        <b/>
        <sz val="12"/>
        <rFont val="Arial Narrow"/>
        <family val="2"/>
      </rPr>
      <t xml:space="preserve">Sin relación de archivos anexos de entrada de peticiones: </t>
    </r>
    <r>
      <rPr>
        <sz val="12"/>
        <rFont val="Arial Narrow"/>
        <family val="2"/>
      </rPr>
      <t>el campo "Descripción de archivos" del archivo consolidado de comunicaciones continúa diligenciándose como " NINGUNO" O "N/A", sin embargo, en imágenes de peticiones como la 001, 174, 318, 422 se evidencia la relación de archivos anexos.</t>
    </r>
  </si>
  <si>
    <r>
      <rPr>
        <b/>
        <sz val="12"/>
        <color theme="1"/>
        <rFont val="Arial Narrow"/>
        <family val="2"/>
      </rPr>
      <t xml:space="preserve">Seguimiento parcial o nulo a las peticiones que quedaron sin resolver </t>
    </r>
    <r>
      <rPr>
        <sz val="12"/>
        <color theme="1"/>
        <rFont val="Arial Narrow"/>
        <family val="2"/>
      </rPr>
      <t>o que requirieron más tiempo para dar respuesta definitiva al peticionario (Petición con envío de respuesta parcial, sin seguimiento al reinicio del conteo de los tiempos de ley para el envío de la respuesta definitiva.
Lo anterior, incumple con el Acuerdo 60 de 2001, artículo 3; "Las unidades de correspondencia, deberán contar con el personal  (..) que permitan recibir, enviar y controlar oportunamente el trámite de las comunicaciones de carácter oficial (...) que faciliten la atención de las solicitudes presentadas por los ciudadanos (...)", cabe anotar, que tampoco se evidenció que se realizaran pruebas o se implementara el archivo de Excel ajustado que se aportó desde control interno durante el periodo 2018-2, para la mejora del proceso en aspectos como: tipificación de comunicaciones, seguimiento y envío de alertas.</t>
    </r>
  </si>
  <si>
    <r>
      <rPr>
        <b/>
        <sz val="12"/>
        <color theme="1"/>
        <rFont val="Arial Narrow"/>
        <family val="2"/>
      </rPr>
      <t>No se informa a los usuarios el horario de atención para radicación de solicitudes.</t>
    </r>
    <r>
      <rPr>
        <sz val="12"/>
        <color theme="1"/>
        <rFont val="Arial Narrow"/>
        <family val="2"/>
      </rPr>
      <t xml:space="preserve"> Lo anterior, incumple con el Acuerdo 060 de 2001 del Archivo General de la Nación, ARTICULO DÉCIMO QUINTO: Horarios de Atención al Público: Todas las unidades de correspondencia, informarán el horario de atención al público en un lugar visible y de fácil acceso para los ciudadanos</t>
    </r>
  </si>
  <si>
    <r>
      <rPr>
        <b/>
        <sz val="12"/>
        <color theme="1"/>
        <rFont val="Arial Narrow"/>
        <family val="2"/>
      </rPr>
      <t>No se han establecido firmas responsables</t>
    </r>
    <r>
      <rPr>
        <sz val="12"/>
        <color theme="1"/>
        <rFont val="Arial Narrow"/>
        <family val="2"/>
      </rPr>
      <t xml:space="preserve">.  Lo anterior, incumple con el Acuerdo 060 de 2001 del Archivo General de la Nación: </t>
    </r>
    <r>
      <rPr>
        <i/>
        <sz val="12"/>
        <color theme="1"/>
        <rFont val="Arial Narrow"/>
        <family val="2"/>
      </rPr>
      <t>Firmas responsables: Toda entidad debe establecer en los manuales de procedimientos los cargos de los funcionarios autorizados para firmar la documentación con destino interno y externo que genere la institución. Las unidades de correspondencia velarán por el estricto cumplimiento de estas
disposiciones, radicando solamente los documentos que cumplan con lo establecido.</t>
    </r>
  </si>
  <si>
    <r>
      <rPr>
        <b/>
        <sz val="12"/>
        <rFont val="Arial Narrow"/>
        <family val="2"/>
      </rPr>
      <t>Petición no trasladada a la entidad competente</t>
    </r>
    <r>
      <rPr>
        <sz val="12"/>
        <rFont val="Arial Narrow"/>
        <family val="2"/>
      </rPr>
      <t xml:space="preserve">. Lo anterior, incumple </t>
    </r>
    <r>
      <rPr>
        <sz val="12"/>
        <color rgb="FFFF0000"/>
        <rFont val="Arial Narrow"/>
        <family val="2"/>
      </rPr>
      <t xml:space="preserve">  </t>
    </r>
    <r>
      <rPr>
        <sz val="12"/>
        <rFont val="Arial Narrow"/>
        <family val="2"/>
      </rPr>
      <t xml:space="preserve"> el procedimiento Gestión de peticiones, quejas, reclamos, sugerencias y denuncias (PQRSD) COM-P-1, </t>
    </r>
    <r>
      <rPr>
        <i/>
        <sz val="12"/>
        <rFont val="Arial Narrow"/>
        <family val="2"/>
      </rPr>
      <t>Traslado a otra entidad. Cuando la PQRSD recibida no sea competencia del Instituto, se le debe radicar y dar traslado a la entidad competente de acuerdo con la ley 1755 de 2015 notificando al peticionario del traslado respectivo.</t>
    </r>
  </si>
  <si>
    <r>
      <rPr>
        <b/>
        <sz val="12"/>
        <color theme="1"/>
        <rFont val="Arial Narrow"/>
        <family val="2"/>
      </rPr>
      <t xml:space="preserve">Hora del recibido sin registrar </t>
    </r>
    <r>
      <rPr>
        <sz val="12"/>
        <color theme="1"/>
        <rFont val="Arial Narrow"/>
        <family val="2"/>
      </rPr>
      <t xml:space="preserve">(Lo que no permite establecer con certeza el día a partir del cual se inicia el conteo para el envío de la respuesta de acuerdo con el tipo de petición), </t>
    </r>
    <r>
      <rPr>
        <b/>
        <sz val="12"/>
        <color theme="1"/>
        <rFont val="Arial Narrow"/>
        <family val="2"/>
      </rPr>
      <t>Clasificación errada del tipo de petición</t>
    </r>
    <r>
      <rPr>
        <sz val="12"/>
        <color theme="1"/>
        <rFont val="Arial Narrow"/>
        <family val="2"/>
      </rPr>
      <t xml:space="preserve">, </t>
    </r>
    <r>
      <rPr>
        <b/>
        <sz val="12"/>
        <color theme="1"/>
        <rFont val="Arial Narrow"/>
        <family val="2"/>
      </rPr>
      <t>Registro errado del tiempo legal para el envío de respuesta</t>
    </r>
    <r>
      <rPr>
        <sz val="12"/>
        <color theme="1"/>
        <rFont val="Arial Narrow"/>
        <family val="2"/>
      </rPr>
      <t xml:space="preserve">, según el tipo de petición
</t>
    </r>
    <r>
      <rPr>
        <b/>
        <sz val="12"/>
        <color theme="1"/>
        <rFont val="Arial Narrow"/>
        <family val="2"/>
      </rPr>
      <t xml:space="preserve">Petición registrada con otra categoría </t>
    </r>
    <r>
      <rPr>
        <sz val="12"/>
        <color theme="1"/>
        <rFont val="Arial Narrow"/>
        <family val="2"/>
      </rPr>
      <t>(Quedan por fuera de los filtros de seguimiento y envió de alertas)
Lo anterior, también evidencia el incumplimiento del registro, seguimiento, envío de alertas y control de las respuestas a las peticiones, al no evidenciar validaciones eficaces de los datos mínimos requeridos, que permitan garantizar y determinar con certeza el estado de oportunidad en la respuesta a las peticiones por parte de la institución, incumpliendo con el Acuerdo 60 de 2001, artículo 8;</t>
    </r>
    <r>
      <rPr>
        <i/>
        <sz val="12"/>
        <color theme="1"/>
        <rFont val="Arial Narrow"/>
        <family val="2"/>
      </rPr>
      <t xml:space="preserve"> "Control de comunicaciones oficiales: Las unidades de correspondencia (...) dispondrán de servicios de alerta para el seguimiento a los tiempos de respuesta de las comunicaciones recibidas" </t>
    </r>
    <r>
      <rPr>
        <sz val="12"/>
        <color theme="1"/>
        <rFont val="Arial Narrow"/>
        <family val="2"/>
      </rPr>
      <t>y, la carta de trato digno al ciudadano del ICC;</t>
    </r>
    <r>
      <rPr>
        <i/>
        <sz val="12"/>
        <color theme="1"/>
        <rFont val="Arial Narrow"/>
        <family val="2"/>
      </rPr>
      <t xml:space="preserve"> "Canal de atención presencial, telefónica y buzón de sugerencias, horario de atención: Días hábiles lunes a viernes 8:00 a.m. - 4:30 p.m., jornada continua; Canal atención virtual: El portal, aplicativo de PQRS y el correo institucional se encuentra activos las 24 horas, los requerimientos serán registrados por dicho medio al día siguiente de la solicitud y se contarán los términos de ley"</t>
    </r>
  </si>
  <si>
    <r>
      <rPr>
        <b/>
        <sz val="12"/>
        <rFont val="Arial Narrow"/>
        <family val="2"/>
      </rPr>
      <t xml:space="preserve">Error de categotización: </t>
    </r>
    <r>
      <rPr>
        <sz val="12"/>
        <rFont val="Arial Narrow"/>
        <family val="2"/>
      </rPr>
      <t xml:space="preserve">A la petición 277 del 22-02-2021 clasificada como queja, en la hoja de monitoreo del archivo consolidado de comunicaciones, no se le asigna tiempo de respuesta, sin embargo, esta se define como "sin novedad" y es  emitida el 27-04-2021; dos meses después de la radicación. Se indica que se dio respuesta definitiva.
</t>
    </r>
    <r>
      <rPr>
        <b/>
        <sz val="12"/>
        <rFont val="Arial Narrow"/>
        <family val="2"/>
      </rPr>
      <t>Registro errado del tiempo legal para el envío de respuesta:</t>
    </r>
    <r>
      <rPr>
        <sz val="12"/>
        <rFont val="Arial Narrow"/>
        <family val="2"/>
      </rPr>
      <t xml:space="preserve"> en el monitreo de las peticiones registradas en el archivo consolidado de comunicaciones 2020 no se evidencia la aplicación de los tiempos ampliados por la Emergencia Sanitaria según el Decreto 491 de 2020, artículo 5. "Ampliación de términos para atender las peticiones"</t>
    </r>
  </si>
  <si>
    <r>
      <rPr>
        <b/>
        <sz val="12"/>
        <rFont val="Arial Narrow"/>
        <family val="2"/>
      </rPr>
      <t xml:space="preserve">Peticiones de periodos anteriores sin evidencia de respuesta, </t>
    </r>
    <r>
      <rPr>
        <sz val="12"/>
        <rFont val="Arial Narrow"/>
        <family val="2"/>
      </rPr>
      <t>Peticiones con envío de respuesta fuera del tiempo legal y Peticiones sin evidencia del envío de la respuesta definitiva al ciudadano. Lo anterior, evidencia incumplimiento de la ley 1755, artículo 14; "</t>
    </r>
    <r>
      <rPr>
        <i/>
        <sz val="12"/>
        <rFont val="Arial Narrow"/>
        <family val="2"/>
      </rPr>
      <t>Términos para resolver las distintas modalidades de peticiones (...)</t>
    </r>
    <r>
      <rPr>
        <sz val="12"/>
        <rFont val="Arial Narrow"/>
        <family val="2"/>
      </rPr>
      <t>", artículo 17; "</t>
    </r>
    <r>
      <rPr>
        <i/>
        <sz val="12"/>
        <rFont val="Arial Narrow"/>
        <family val="2"/>
      </rPr>
      <t>Peticiones incompletas y desistimiento tácito (...)</t>
    </r>
    <r>
      <rPr>
        <sz val="12"/>
        <rFont val="Arial Narrow"/>
        <family val="2"/>
      </rPr>
      <t>", artículo 20; "</t>
    </r>
    <r>
      <rPr>
        <i/>
        <sz val="12"/>
        <rFont val="Arial Narrow"/>
        <family val="2"/>
      </rPr>
      <t>Atención prioritaria de peticiones (...)</t>
    </r>
    <r>
      <rPr>
        <sz val="12"/>
        <rFont val="Arial Narrow"/>
        <family val="2"/>
      </rPr>
      <t>", artículo 21; "</t>
    </r>
    <r>
      <rPr>
        <i/>
        <sz val="12"/>
        <rFont val="Arial Narrow"/>
        <family val="2"/>
      </rPr>
      <t>Funcionario sin competencia(...)</t>
    </r>
    <r>
      <rPr>
        <sz val="12"/>
        <rFont val="Arial Narrow"/>
        <family val="2"/>
      </rPr>
      <t>" y,  el procedimiento: Gestión de peticiones, quejas, reclamos, sugerencias y denuncias ( COM-P-1), actividad 5; “</t>
    </r>
    <r>
      <rPr>
        <i/>
        <sz val="12"/>
        <rFont val="Arial Narrow"/>
        <family val="2"/>
      </rPr>
      <t>Remitir la respuesta al usuario: (…) En todos los casos, la respuesta debe remitirse dentro de los términos establecidos por la ley (...)</t>
    </r>
    <r>
      <rPr>
        <sz val="12"/>
        <rFont val="Arial Narrow"/>
        <family val="2"/>
      </rPr>
      <t>"</t>
    </r>
  </si>
  <si>
    <r>
      <t xml:space="preserve">En el resultado de la </t>
    </r>
    <r>
      <rPr>
        <b/>
        <sz val="12"/>
        <rFont val="Arial Narrow"/>
        <family val="2"/>
      </rPr>
      <t>evaluación de la calidad de las respuestas a las peticiones</t>
    </r>
    <r>
      <rPr>
        <sz val="12"/>
        <rFont val="Arial Narrow"/>
        <family val="2"/>
      </rPr>
      <t>,  se evidencia un cumplimiento parcial de la Ley 1755, artículo 13;</t>
    </r>
    <r>
      <rPr>
        <i/>
        <sz val="12"/>
        <rFont val="Arial Narrow"/>
        <family val="2"/>
      </rPr>
      <t xml:space="preserve"> "Objeto y modalidades del derecho de petición ante autoridades. Toda persona tiene derecho a (...) obtener pronta resolución completa y de fondo sobre la misma (...)" </t>
    </r>
    <r>
      <rPr>
        <sz val="12"/>
        <rFont val="Arial Narrow"/>
        <family val="2"/>
      </rPr>
      <t xml:space="preserve"> y, con el procedimiento: Gestión de peticiones, quejas, reclamos, sugerencias y denuncias ( COM-P-1), condiciones generales;</t>
    </r>
    <r>
      <rPr>
        <i/>
        <sz val="12"/>
        <rFont val="Arial Narrow"/>
        <family val="2"/>
      </rPr>
      <t xml:space="preserve"> "Respuesta al peticionario:  El área responsable, elaborará la respuesta por escrito al usuario que presentó la PQRSD, resolviéndola de forma pronta, completa y de fondo, para lo cual se deben tener en cuenta los siguientes lineamientos: 
o Resolver concretamente la petición.
o Resolver totalmente la petición.
o Indicar razones precisas al peticionario para conceder, negar o trasladar la solicitud.
o El lenguaje utilizado debe ser claro, congruente y comprensible para el peticionario.
o Informar claramente la dirección, teléfono y horarios de atención del Instituto, en caso de ser requerido"</t>
    </r>
  </si>
  <si>
    <r>
      <rPr>
        <b/>
        <sz val="12"/>
        <rFont val="Arial Narrow"/>
        <family val="2"/>
      </rPr>
      <t>Incumplimientos evidenciados en la evaluación de la calidad de las respuestas a las peticiones:</t>
    </r>
    <r>
      <rPr>
        <sz val="12"/>
        <rFont val="Arial Narrow"/>
        <family val="2"/>
      </rPr>
      <t xml:space="preserve">
Por falta de imágen de respuesta a peticiones, solo fue posible evaluar éste requisito en el 96,2% de la muestra de peticiones que se tomó.
De acuerdo con lo anterior, no fue posible determinar el nivel de cumplimiento del requisito en los siguientes radicados: 1, 422 y 614</t>
    </r>
  </si>
  <si>
    <r>
      <t xml:space="preserve">Al revisar las imágenes de las peticiones, no se evidencia que el </t>
    </r>
    <r>
      <rPr>
        <b/>
        <sz val="12"/>
        <rFont val="Arial Narrow"/>
        <family val="2"/>
      </rPr>
      <t>formulario electrónico</t>
    </r>
    <r>
      <rPr>
        <sz val="12"/>
        <rFont val="Arial Narrow"/>
        <family val="2"/>
      </rPr>
      <t xml:space="preserve"> incluya "</t>
    </r>
    <r>
      <rPr>
        <i/>
        <sz val="12"/>
        <rFont val="Arial Narrow"/>
        <family val="2"/>
      </rPr>
      <t>una sección de ayuda, con ejemplos, para que el usuario pueda distinguir cada una de las tipologías de PQRSD</t>
    </r>
    <r>
      <rPr>
        <sz val="12"/>
        <rFont val="Arial Narrow"/>
        <family val="2"/>
      </rPr>
      <t>", incumpliendo con lo dispuesto en</t>
    </r>
    <r>
      <rPr>
        <sz val="12"/>
        <color rgb="FF0070C0"/>
        <rFont val="Arial Narrow"/>
        <family val="2"/>
      </rPr>
      <t xml:space="preserve"> el anexo 2, página 27 de la  Resolución 1519</t>
    </r>
    <r>
      <rPr>
        <sz val="12"/>
        <rFont val="Arial Narrow"/>
        <family val="2"/>
      </rPr>
      <t xml:space="preserve">, del Ministerio de Tecnologías de la Información y las Comunicaciones, el plazo establecido en la misma para este requisito es el </t>
    </r>
    <r>
      <rPr>
        <sz val="12"/>
        <color rgb="FF0070C0"/>
        <rFont val="Arial Narrow"/>
        <family val="2"/>
      </rPr>
      <t>31 de marzo de 2021</t>
    </r>
    <r>
      <rPr>
        <sz val="12"/>
        <rFont val="Arial Narrow"/>
        <family val="2"/>
      </rPr>
      <t>.</t>
    </r>
  </si>
  <si>
    <r>
      <rPr>
        <b/>
        <sz val="12"/>
        <rFont val="Arial Narrow"/>
        <family val="2"/>
      </rPr>
      <t>En el informe trimestral de peticiones, no se evidencian los aspectos</t>
    </r>
    <r>
      <rPr>
        <sz val="12"/>
        <rFont val="Arial Narrow"/>
        <family val="2"/>
      </rPr>
      <t>: 
*Desempeño de las funciones de la unidad de servicio al ciudadano
*La solución que se le dio a las quejas y reclamos
*Principales recomendaciones sugeridas por los particulares
Lo anterior, incumple con la Ley 190 de 1995, artículo 54;</t>
    </r>
    <r>
      <rPr>
        <i/>
        <sz val="12"/>
        <rFont val="Arial Narrow"/>
        <family val="2"/>
      </rPr>
      <t xml:space="preserve"> "Las dependencias a que hace referencia el artículo anterior que reciban las quejas y reclamos deberán informar periódicamente al jefe o director de la entidad sobre el desempeño de sus funciones, los cuales deberán incluir: 1) Servicios sobre los que se presente el mayor número de quejas y reclamos, y; 2) Principales recomendaciones sugeridas por los particulares que tengan por objeto mejorar el servicio que preste la entidad, racionalizar el empleo de los recursos disponibles y hacer más participativa la gestión pública." </t>
    </r>
    <r>
      <rPr>
        <sz val="12"/>
        <rFont val="Arial Narrow"/>
        <family val="2"/>
      </rPr>
      <t>y, con el artículo 53;</t>
    </r>
    <r>
      <rPr>
        <i/>
        <sz val="12"/>
        <rFont val="Arial Narrow"/>
        <family val="2"/>
      </rPr>
      <t xml:space="preserve"> "(...) Trimestralmente la entidad presentará un informe compilado a la Comisión Ciudadana de Lucha contra la Corrupción, sobre las principales quejas y reclamos, así como la solución que se dio a las mismas."</t>
    </r>
  </si>
  <si>
    <r>
      <t>Ver informes trimestrales publicados en</t>
    </r>
    <r>
      <rPr>
        <sz val="12"/>
        <color rgb="FFFF0066"/>
        <rFont val="Arial Narrow"/>
        <family val="2"/>
      </rPr>
      <t xml:space="preserve">: </t>
    </r>
    <r>
      <rPr>
        <u/>
        <sz val="12"/>
        <color rgb="FF0070C0"/>
        <rFont val="Arial Narrow"/>
        <family val="2"/>
      </rPr>
      <t>https://www.caroycuervo.gov.co/transparencia/SEGUNDO%20INFORME%20TRIMESTRAL%20DE%20PQRSD%202021%20.pdf, https://www.caroycuervo.gov.co/transparencia/13_04_2021%20PRIMER%20INFORME%20TRIMESTRAL%20DE%20PQRSD%202021.pdf</t>
    </r>
  </si>
  <si>
    <r>
      <rPr>
        <b/>
        <sz val="12"/>
        <rFont val="Arial Narrow"/>
        <family val="2"/>
      </rPr>
      <t xml:space="preserve">Cifras reportadas en los informes trimestrales de peticiones, que no coinciden con Información validada del archivo consolidado de comunicaciones. </t>
    </r>
    <r>
      <rPr>
        <sz val="12"/>
        <rFont val="Arial Narrow"/>
        <family val="2"/>
      </rPr>
      <t xml:space="preserve">
</t>
    </r>
    <r>
      <rPr>
        <b/>
        <sz val="12"/>
        <rFont val="Arial Narrow"/>
        <family val="2"/>
      </rPr>
      <t>Medición de la oportunidad en la respuesta a las peticiones, sin el análisis desagregado por los tiempos legales de cumplimiento (5, 10, 15, 30,  60 días hábiles)</t>
    </r>
    <r>
      <rPr>
        <sz val="12"/>
        <rFont val="Arial Narrow"/>
        <family val="2"/>
      </rPr>
      <t xml:space="preserve">
Lo anterior, incumple con el Acuerdo 160, articulo 49; "(...) Trimestralmente la entidad presentará un informe compilado a la Comisión Ciudadana de Lucha contra la Corrupción, sobre las principales quejas y reclamos, así como la solución que se dio a las mismas", el articulo 54; "Las dependencias (...) que reciban las quejas y reclamos deberán informar periódicamente al jefe o director de la entidad sobre el desempeño de sus funciones, los cuales deberán incluir: 1) Servicios sobre los que se presente el mayor número de quejas y reclamos (...)"  y, con la Resolución 3564 de 2015, numeral 10.10; "Informe de peticiones, quejas, reclamo, denuncias y solicitudes de acceso a la información: El sujeto obligado debe publicar un informe de todas las peticiones, quejas, reclamos, denuncias y solicitudes de acceso a la información recibidas en los tiempos de respuesta relacionados, junto con un análisis resumido de este mismo tema. (...) Específicamente respecto de las solicitudes de acceso a información pública, el informe debe discriminar la siguiente información mínima: a) El número de solicitudes recibidas, b) el número de solicitudes que fueron trasladadas a otra institución, c) el tiempo de respuesta a cada solicitud, d) el número de solicitudes en las que se negó el acceso a la información (...)</t>
    </r>
  </si>
  <si>
    <r>
      <t xml:space="preserve">Ver informes trimestrales publicados en: </t>
    </r>
    <r>
      <rPr>
        <u/>
        <sz val="12"/>
        <color rgb="FF0070C0"/>
        <rFont val="Arial Narrow"/>
        <family val="2"/>
      </rPr>
      <t>https://www.caroycuervo.gov.co/transparencia/SEGUNDO%20INFORME%20TRIMESTRAL%20DE%20PQRSD%202021%20.pdf, https://www.caroycuervo.gov.co/transparencia/13_04_2021%20PRIMER%20INFORME%20TRIMESTRAL%20DE%20PQRSD%202021.pdf</t>
    </r>
  </si>
  <si>
    <r>
      <t>Los hallazgos de la presente tabla, evidencian</t>
    </r>
    <r>
      <rPr>
        <b/>
        <sz val="12"/>
        <color theme="1"/>
        <rFont val="Arial Narrow"/>
        <family val="2"/>
      </rPr>
      <t xml:space="preserve"> falencias en el registro y análisis de los datos que tienen impacto directo sobre el seguimiento, monitoreo y las acciones</t>
    </r>
    <r>
      <rPr>
        <sz val="12"/>
        <color theme="1"/>
        <rFont val="Arial Narrow"/>
        <family val="2"/>
      </rPr>
      <t xml:space="preserve"> que pueden asegurar el envío oportuno y con calidad de las respuestas a las peticiones de los ciudadanos.
Por lo anterior, se evidencia un alto riesgo de incumplimiento y exposición a sanciones por parte de la institución, por incumplimiento del Acuerdo 60, artículo 55: "</t>
    </r>
    <r>
      <rPr>
        <i/>
        <sz val="12"/>
        <color theme="1"/>
        <rFont val="Arial Narrow"/>
        <family val="2"/>
      </rPr>
      <t>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t>
    </r>
    <r>
      <rPr>
        <sz val="12"/>
        <color theme="1"/>
        <rFont val="Arial Narrow"/>
        <family val="2"/>
      </rPr>
      <t xml:space="preserve">"
Adicional a lo anterior, las peticiones evidenciadas para el periodo incumplen con el procedimiento COM-P-1; GESTIÓN DE PETICIONES, QUEJAS, RECLAMOS, SUGERENCIAS Y DENUNCIAS, en relación con la actividad 1. </t>
    </r>
    <r>
      <rPr>
        <i/>
        <sz val="12"/>
        <color theme="1"/>
        <rFont val="Arial Narrow"/>
        <family val="2"/>
      </rPr>
      <t xml:space="preserve">(...)"Si la PQRSD llega por correo electrónico a cualquier funcionario o contratista del ICC, éste </t>
    </r>
    <r>
      <rPr>
        <b/>
        <i/>
        <sz val="12"/>
        <color theme="1"/>
        <rFont val="Arial Narrow"/>
        <family val="2"/>
      </rPr>
      <t>debe reenviarla inmediatamente al correo contactenos@caroycuervo.gov.co</t>
    </r>
    <r>
      <rPr>
        <i/>
        <sz val="12"/>
        <color theme="1"/>
        <rFont val="Arial Narrow"/>
        <family val="2"/>
      </rPr>
      <t>"</t>
    </r>
  </si>
  <si>
    <t>Peticiones registradas con respuesta, sin evidencia del envío de la respuesta definitiva al ciudadano (Respuesta parcial)</t>
  </si>
  <si>
    <t>Bogotá, D.C., noviembre de 2021</t>
  </si>
  <si>
    <t>ESTADO DEL SEGUIMIENTO A RECOMENDACIONES</t>
  </si>
  <si>
    <t>SIN EVIDENCIA DE MEJORA</t>
  </si>
  <si>
    <r>
      <t xml:space="preserve">PERÍODO EVALUADO: </t>
    </r>
    <r>
      <rPr>
        <b/>
        <sz val="12"/>
        <color rgb="FF0070C0"/>
        <rFont val="Arial Narrow"/>
        <family val="2"/>
      </rPr>
      <t>PRIMER SEMESTRE DE 2021</t>
    </r>
  </si>
  <si>
    <r>
      <t xml:space="preserve">ALCANCE: </t>
    </r>
    <r>
      <rPr>
        <b/>
        <sz val="12"/>
        <color rgb="FF0070C0"/>
        <rFont val="Arial Narrow"/>
        <family val="2"/>
      </rPr>
      <t>PETICIONES CON PLAZO DE RESPUESTA DENTRO DEL PERIÓDO EVALUADO</t>
    </r>
  </si>
  <si>
    <t>CÓDIGOS RADICADOS</t>
  </si>
  <si>
    <t>CANTIDAD DE RADICADOS</t>
  </si>
  <si>
    <t>4. Acumuladas sin evidencia</t>
  </si>
  <si>
    <t>5. Muestreo 2021-1</t>
  </si>
  <si>
    <t>Enviar:72</t>
  </si>
  <si>
    <t>Completar:1</t>
  </si>
  <si>
    <t>Petición Rad. 422/2021, enviada por el ciudadano el 24-03-2021 al correo contáctenos@caroycuervo.gov.co persistentemente en 6 ocasiones más: 31-03-2021, 07-04-2021,  14-04-2021, 21-04-2021, 28-04-2021, 05-05-2021; asignándole el mismo código de radicado cada vez sin informale al usuario (solicitante) y enviando respuesta no definitiva hasta el 06-05-2021, es decir, más de 1 mes después luego de su reiteración, sin que se evidencie respuesta definitiva para el usuario.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</si>
</sst>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56"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rgb="FF3F3F3F"/>
      <name val="Calibri"/>
      <family val="2"/>
      <scheme val="minor"/>
    </font>
    <font>
      <u/>
      <sz val="11"/>
      <color theme="10"/>
      <name val="Calibri"/>
      <family val="2"/>
      <scheme val="minor"/>
    </font>
    <font>
      <b/>
      <sz val="12"/>
      <color theme="1"/>
      <name val="Arial Narrow"/>
      <family val="2"/>
    </font>
    <font>
      <sz val="11"/>
      <color rgb="FF000000"/>
      <name val="Calibri"/>
      <family val="2"/>
    </font>
    <font>
      <sz val="9"/>
      <color indexed="81"/>
      <name val="Tahoma"/>
      <family val="2"/>
    </font>
    <font>
      <b/>
      <sz val="9"/>
      <color indexed="81"/>
      <name val="Tahoma"/>
      <family val="2"/>
    </font>
    <font>
      <sz val="10"/>
      <color theme="1"/>
      <name val="Calibri"/>
      <family val="2"/>
      <scheme val="minor"/>
    </font>
    <font>
      <b/>
      <sz val="10"/>
      <color rgb="FF000000"/>
      <name val="Calibri"/>
      <family val="2"/>
      <scheme val="minor"/>
    </font>
    <font>
      <b/>
      <sz val="10"/>
      <color theme="1"/>
      <name val="Calibri"/>
      <family val="2"/>
      <scheme val="minor"/>
    </font>
    <font>
      <sz val="10"/>
      <color rgb="FF000000"/>
      <name val="Calibri"/>
      <family val="2"/>
      <scheme val="minor"/>
    </font>
    <font>
      <sz val="10"/>
      <color rgb="FF006100"/>
      <name val="Calibri"/>
      <family val="2"/>
      <scheme val="minor"/>
    </font>
    <font>
      <sz val="10"/>
      <color rgb="FF002060"/>
      <name val="Calibri"/>
      <family val="2"/>
      <scheme val="minor"/>
    </font>
    <font>
      <sz val="10"/>
      <color rgb="FF9C0006"/>
      <name val="Calibri"/>
      <family val="2"/>
      <scheme val="minor"/>
    </font>
    <font>
      <b/>
      <sz val="10"/>
      <color rgb="FF3F3F3F"/>
      <name val="Calibri"/>
      <family val="2"/>
      <scheme val="minor"/>
    </font>
    <font>
      <i/>
      <sz val="10"/>
      <color rgb="FF000000"/>
      <name val="Calibri"/>
      <family val="2"/>
      <scheme val="minor"/>
    </font>
    <font>
      <sz val="10"/>
      <color rgb="FF9C6500"/>
      <name val="Calibri"/>
      <family val="2"/>
      <scheme val="minor"/>
    </font>
    <font>
      <b/>
      <i/>
      <sz val="10"/>
      <color rgb="FF000000"/>
      <name val="Calibri"/>
      <family val="2"/>
      <scheme val="minor"/>
    </font>
    <font>
      <sz val="8"/>
      <name val="Calibri"/>
      <family val="2"/>
      <scheme val="minor"/>
    </font>
    <font>
      <sz val="10"/>
      <name val="Arial"/>
      <family val="2"/>
    </font>
    <font>
      <b/>
      <sz val="10"/>
      <color indexed="9"/>
      <name val="Arial"/>
      <family val="2"/>
    </font>
    <font>
      <sz val="8"/>
      <color rgb="FF333333"/>
      <name val="Verdana"/>
      <family val="2"/>
    </font>
    <font>
      <sz val="10"/>
      <name val="Arial"/>
      <family val="2"/>
    </font>
    <font>
      <sz val="10"/>
      <color rgb="FF333333"/>
      <name val="Arial"/>
      <family val="2"/>
    </font>
    <font>
      <b/>
      <sz val="12"/>
      <color rgb="FF000000"/>
      <name val="Arial"/>
      <family val="2"/>
    </font>
    <font>
      <sz val="11"/>
      <color rgb="FF000000"/>
      <name val="Arial"/>
      <family val="2"/>
    </font>
    <font>
      <sz val="11"/>
      <color theme="1"/>
      <name val="Times New Roman"/>
      <family val="1"/>
    </font>
    <font>
      <sz val="12"/>
      <color theme="1"/>
      <name val="Arial Narrow"/>
      <family val="2"/>
    </font>
    <font>
      <u/>
      <sz val="12"/>
      <color theme="10"/>
      <name val="Arial Narrow"/>
      <family val="2"/>
    </font>
    <font>
      <b/>
      <sz val="12"/>
      <color rgb="FF000000"/>
      <name val="Arial Narrow"/>
      <family val="2"/>
    </font>
    <font>
      <sz val="12"/>
      <color rgb="FF000000"/>
      <name val="Arial Narrow"/>
      <family val="2"/>
    </font>
    <font>
      <sz val="12"/>
      <color rgb="FF0070C0"/>
      <name val="Arial Narrow"/>
      <family val="2"/>
    </font>
    <font>
      <sz val="12"/>
      <color theme="4" tint="-0.249977111117893"/>
      <name val="Arial Narrow"/>
      <family val="2"/>
    </font>
    <font>
      <b/>
      <sz val="12"/>
      <color theme="4" tint="-0.249977111117893"/>
      <name val="Arial Narrow"/>
      <family val="2"/>
    </font>
    <font>
      <sz val="12"/>
      <color rgb="FFFFFF00"/>
      <name val="Arial Narrow"/>
      <family val="2"/>
    </font>
    <font>
      <sz val="12"/>
      <color rgb="FF9C0006"/>
      <name val="Arial Narrow"/>
      <family val="2"/>
    </font>
    <font>
      <b/>
      <sz val="12"/>
      <name val="Arial Narrow"/>
      <family val="2"/>
    </font>
    <font>
      <b/>
      <sz val="12"/>
      <color theme="3" tint="-0.249977111117893"/>
      <name val="Arial Narrow"/>
      <family val="2"/>
    </font>
    <font>
      <sz val="12"/>
      <name val="Arial Narrow"/>
      <family val="2"/>
    </font>
    <font>
      <i/>
      <sz val="12"/>
      <color theme="1"/>
      <name val="Arial Narrow"/>
      <family val="2"/>
    </font>
    <font>
      <i/>
      <u/>
      <sz val="12"/>
      <color theme="1"/>
      <name val="Arial Narrow"/>
      <family val="2"/>
    </font>
    <font>
      <sz val="12"/>
      <color rgb="FF00B0F0"/>
      <name val="Arial Narrow"/>
      <family val="2"/>
    </font>
    <font>
      <i/>
      <sz val="12"/>
      <name val="Arial Narrow"/>
      <family val="2"/>
    </font>
    <font>
      <sz val="12"/>
      <color rgb="FFFF0000"/>
      <name val="Arial Narrow"/>
      <family val="2"/>
    </font>
    <font>
      <sz val="12"/>
      <color rgb="FFFF0066"/>
      <name val="Arial Narrow"/>
      <family val="2"/>
    </font>
    <font>
      <u/>
      <sz val="12"/>
      <color rgb="FF0070C0"/>
      <name val="Arial Narrow"/>
      <family val="2"/>
    </font>
    <font>
      <b/>
      <i/>
      <sz val="12"/>
      <color theme="1"/>
      <name val="Arial Narrow"/>
      <family val="2"/>
    </font>
    <font>
      <sz val="12"/>
      <color rgb="FFFFFF99"/>
      <name val="Arial Narrow"/>
      <family val="2"/>
    </font>
    <font>
      <b/>
      <sz val="12"/>
      <color rgb="FF0070C0"/>
      <name val="Arial Narrow"/>
      <family val="2"/>
    </font>
    <font>
      <b/>
      <sz val="9"/>
      <color theme="4" tint="-0.249977111117893"/>
      <name val="Calibri"/>
      <family val="2"/>
      <scheme val="minor"/>
    </font>
  </fonts>
  <fills count="23">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rgb="FFFFC000"/>
        <bgColor indexed="64"/>
      </patternFill>
    </fill>
    <fill>
      <patternFill patternType="solid">
        <fgColor rgb="FFF2F2F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FF99"/>
        <bgColor indexed="64"/>
      </patternFill>
    </fill>
    <fill>
      <patternFill patternType="solid">
        <fgColor theme="8" tint="0.59999389629810485"/>
        <bgColor indexed="64"/>
      </patternFill>
    </fill>
    <fill>
      <patternFill patternType="solid">
        <fgColor rgb="FFF9A9DC"/>
        <bgColor indexed="64"/>
      </patternFill>
    </fill>
    <fill>
      <patternFill patternType="solid">
        <fgColor rgb="FFFFFF00"/>
        <bgColor indexed="64"/>
      </patternFill>
    </fill>
    <fill>
      <patternFill patternType="solid">
        <fgColor indexed="18"/>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4"/>
      </top>
      <bottom/>
      <diagonal/>
    </border>
    <border>
      <left style="thin">
        <color theme="0" tint="-0.499984740745262"/>
      </left>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808080"/>
      </left>
      <right style="medium">
        <color rgb="FF808080"/>
      </right>
      <top style="medium">
        <color rgb="FF808080"/>
      </top>
      <bottom/>
      <diagonal/>
    </border>
    <border>
      <left/>
      <right style="medium">
        <color rgb="FF808080"/>
      </right>
      <top style="thin">
        <color theme="4"/>
      </top>
      <bottom/>
      <diagonal/>
    </border>
    <border>
      <left style="thin">
        <color rgb="FF808080"/>
      </left>
      <right/>
      <top style="thin">
        <color rgb="FF808080"/>
      </top>
      <bottom style="thin">
        <color rgb="FF808080"/>
      </bottom>
      <diagonal/>
    </border>
    <border>
      <left style="thin">
        <color rgb="FF808080"/>
      </left>
      <right style="thin">
        <color rgb="FF808080"/>
      </right>
      <top style="thin">
        <color rgb="FF808080"/>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style="thin">
        <color rgb="FF808080"/>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indexed="64"/>
      </left>
      <right/>
      <top style="thin">
        <color indexed="64"/>
      </top>
      <bottom style="thin">
        <color indexed="64"/>
      </bottom>
      <diagonal/>
    </border>
  </borders>
  <cellStyleXfs count="9">
    <xf numFmtId="0" fontId="0" fillId="0" borderId="0"/>
    <xf numFmtId="9" fontId="3" fillId="0" borderId="0" applyFon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7" fillId="8" borderId="4" applyNumberFormat="0" applyAlignment="0" applyProtection="0"/>
    <xf numFmtId="0" fontId="3" fillId="9" borderId="5" applyNumberFormat="0" applyFont="0" applyAlignment="0" applyProtection="0"/>
    <xf numFmtId="0" fontId="8" fillId="0" borderId="0" applyNumberFormat="0" applyFill="0" applyBorder="0" applyAlignment="0" applyProtection="0"/>
    <xf numFmtId="0" fontId="25" fillId="0" borderId="0"/>
  </cellStyleXfs>
  <cellXfs count="167">
    <xf numFmtId="0" fontId="0" fillId="0" borderId="0" xfId="0"/>
    <xf numFmtId="0" fontId="0" fillId="0" borderId="0" xfId="0" applyAlignment="1">
      <alignment horizontal="center" vertical="center" wrapText="1"/>
    </xf>
    <xf numFmtId="1" fontId="0" fillId="0" borderId="1" xfId="0" quotePrefix="1" applyNumberFormat="1" applyBorder="1" applyAlignment="1">
      <alignment horizontal="center" vertical="center" wrapText="1"/>
    </xf>
    <xf numFmtId="164" fontId="0" fillId="2" borderId="1" xfId="0" applyNumberFormat="1" applyFill="1" applyBorder="1" applyAlignment="1">
      <alignment horizontal="center" vertical="center" wrapText="1"/>
    </xf>
    <xf numFmtId="0" fontId="0" fillId="0" borderId="0" xfId="0" applyAlignment="1">
      <alignment vertical="center"/>
    </xf>
    <xf numFmtId="1" fontId="0" fillId="0" borderId="0" xfId="0" quotePrefix="1" applyNumberFormat="1" applyAlignment="1">
      <alignment horizontal="center" vertical="center" wrapText="1"/>
    </xf>
    <xf numFmtId="164" fontId="0" fillId="2" borderId="0" xfId="0" applyNumberFormat="1" applyFill="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xf>
    <xf numFmtId="15" fontId="1" fillId="3" borderId="3" xfId="0" applyNumberFormat="1" applyFont="1" applyFill="1" applyBorder="1" applyAlignment="1">
      <alignment horizontal="center" vertical="center" wrapText="1"/>
    </xf>
    <xf numFmtId="0" fontId="9" fillId="0" borderId="0" xfId="0" applyFont="1" applyAlignment="1">
      <alignment horizontal="center" vertical="center"/>
    </xf>
    <xf numFmtId="0" fontId="0" fillId="0" borderId="0" xfId="0" applyAlignment="1">
      <alignment vertical="center" wrapText="1"/>
    </xf>
    <xf numFmtId="0" fontId="13" fillId="0" borderId="0" xfId="0" applyFont="1"/>
    <xf numFmtId="0" fontId="16" fillId="0" borderId="1" xfId="0" applyFont="1" applyBorder="1" applyAlignment="1">
      <alignment horizontal="center" vertical="center" wrapText="1"/>
    </xf>
    <xf numFmtId="0" fontId="17" fillId="5" borderId="11" xfId="2" applyFont="1" applyBorder="1" applyAlignment="1">
      <alignment horizontal="center" vertical="center" wrapText="1"/>
    </xf>
    <xf numFmtId="0" fontId="18" fillId="19" borderId="11" xfId="2" applyFont="1" applyFill="1" applyBorder="1" applyAlignment="1">
      <alignment horizontal="center" vertical="center" wrapText="1"/>
    </xf>
    <xf numFmtId="0" fontId="19" fillId="6" borderId="11" xfId="3" applyFont="1" applyBorder="1" applyAlignment="1">
      <alignment horizontal="center" vertical="center" wrapText="1"/>
    </xf>
    <xf numFmtId="0" fontId="19" fillId="9" borderId="11" xfId="6" applyFont="1" applyBorder="1" applyAlignment="1">
      <alignment horizontal="center" vertical="center" wrapText="1"/>
    </xf>
    <xf numFmtId="0" fontId="20" fillId="8" borderId="11" xfId="5" applyFont="1" applyBorder="1" applyAlignment="1">
      <alignment horizontal="center" vertical="center" wrapText="1"/>
    </xf>
    <xf numFmtId="0" fontId="15" fillId="16" borderId="11" xfId="0" applyFont="1" applyFill="1" applyBorder="1" applyAlignment="1">
      <alignment horizontal="center" vertical="center"/>
    </xf>
    <xf numFmtId="0" fontId="18" fillId="19" borderId="6" xfId="3" applyFont="1" applyFill="1" applyBorder="1" applyAlignment="1">
      <alignment horizontal="left" vertical="center" wrapText="1"/>
    </xf>
    <xf numFmtId="0" fontId="18" fillId="19" borderId="6" xfId="3" applyFont="1" applyFill="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justify" vertical="center" wrapText="1"/>
    </xf>
    <xf numFmtId="0" fontId="27" fillId="0" borderId="0" xfId="0" applyFont="1" applyAlignment="1">
      <alignment horizontal="left" vertical="center" wrapText="1"/>
    </xf>
    <xf numFmtId="22" fontId="28" fillId="0" borderId="0" xfId="8" applyNumberFormat="1" applyFont="1" applyAlignment="1">
      <alignment vertical="center" wrapText="1"/>
    </xf>
    <xf numFmtId="0" fontId="32" fillId="0" borderId="0" xfId="0" applyFont="1" applyAlignment="1">
      <alignment horizontal="center" vertical="center" wrapText="1"/>
    </xf>
    <xf numFmtId="0" fontId="31" fillId="0" borderId="0" xfId="0" applyFont="1" applyAlignment="1">
      <alignment vertical="center" wrapText="1"/>
    </xf>
    <xf numFmtId="0" fontId="31" fillId="0" borderId="1" xfId="0" applyFont="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justify" vertical="center" wrapText="1"/>
    </xf>
    <xf numFmtId="0" fontId="30" fillId="0" borderId="1" xfId="0" applyFont="1" applyBorder="1" applyAlignment="1">
      <alignment horizontal="center" vertical="center" wrapText="1"/>
    </xf>
    <xf numFmtId="0" fontId="32" fillId="0" borderId="0" xfId="0" applyFont="1" applyAlignment="1">
      <alignment vertical="center" wrapText="1"/>
    </xf>
    <xf numFmtId="0" fontId="26" fillId="22" borderId="1" xfId="8" applyFont="1" applyFill="1" applyBorder="1" applyAlignment="1">
      <alignment horizontal="center" vertical="center" wrapText="1"/>
    </xf>
    <xf numFmtId="0" fontId="25" fillId="0" borderId="1" xfId="8" applyBorder="1" applyAlignment="1">
      <alignment vertical="center" wrapText="1"/>
    </xf>
    <xf numFmtId="0" fontId="28" fillId="0" borderId="1" xfId="8" applyFont="1" applyBorder="1" applyAlignment="1">
      <alignment vertical="center" wrapText="1"/>
    </xf>
    <xf numFmtId="22" fontId="29" fillId="0" borderId="1" xfId="0" applyNumberFormat="1" applyFont="1" applyBorder="1" applyAlignment="1">
      <alignment horizontal="left" vertical="center" wrapText="1"/>
    </xf>
    <xf numFmtId="22" fontId="28" fillId="0" borderId="1" xfId="8" applyNumberFormat="1" applyFont="1" applyBorder="1" applyAlignment="1">
      <alignment vertical="center" wrapText="1"/>
    </xf>
    <xf numFmtId="0" fontId="29" fillId="0" borderId="1" xfId="0" applyFont="1" applyBorder="1" applyAlignment="1">
      <alignment horizontal="left" vertical="center" wrapText="1"/>
    </xf>
    <xf numFmtId="0" fontId="27" fillId="0" borderId="1" xfId="0" applyFont="1" applyBorder="1" applyAlignment="1">
      <alignment horizontal="left" vertical="center" wrapText="1"/>
    </xf>
    <xf numFmtId="0" fontId="25" fillId="0" borderId="1" xfId="8" applyBorder="1" applyAlignment="1">
      <alignment horizontal="center" vertical="center" wrapText="1"/>
    </xf>
    <xf numFmtId="1" fontId="25" fillId="0" borderId="1" xfId="8" applyNumberFormat="1" applyBorder="1" applyAlignment="1">
      <alignment vertical="center" wrapText="1"/>
    </xf>
    <xf numFmtId="0" fontId="33" fillId="0" borderId="0" xfId="0" applyFont="1"/>
    <xf numFmtId="0" fontId="9" fillId="0" borderId="0" xfId="0" applyFont="1" applyAlignment="1">
      <alignment horizontal="left" vertical="center"/>
    </xf>
    <xf numFmtId="0" fontId="33" fillId="0" borderId="0" xfId="0" applyFont="1" applyAlignment="1">
      <alignment horizontal="left"/>
    </xf>
    <xf numFmtId="0" fontId="34" fillId="0" borderId="0" xfId="7" applyFont="1"/>
    <xf numFmtId="0" fontId="34" fillId="0" borderId="0" xfId="7" applyFont="1" applyAlignment="1">
      <alignment horizontal="left" vertical="center"/>
    </xf>
    <xf numFmtId="0" fontId="34" fillId="0" borderId="0" xfId="7" applyFont="1" applyFill="1"/>
    <xf numFmtId="0" fontId="33" fillId="0" borderId="0" xfId="0" applyFont="1" applyAlignment="1">
      <alignment horizontal="center" vertical="center"/>
    </xf>
    <xf numFmtId="0" fontId="35" fillId="10" borderId="6" xfId="0" applyFont="1" applyFill="1" applyBorder="1" applyAlignment="1">
      <alignment horizontal="center" vertical="center" wrapText="1"/>
    </xf>
    <xf numFmtId="0" fontId="36" fillId="0" borderId="6" xfId="0" applyFont="1" applyBorder="1" applyAlignment="1">
      <alignment horizontal="center" vertical="center" wrapText="1"/>
    </xf>
    <xf numFmtId="0" fontId="36" fillId="0" borderId="6" xfId="0" applyFont="1" applyBorder="1" applyAlignment="1">
      <alignment horizontal="justify" vertical="center" wrapText="1"/>
    </xf>
    <xf numFmtId="0" fontId="33" fillId="0" borderId="0" xfId="0" applyFont="1" applyAlignment="1">
      <alignment horizontal="center"/>
    </xf>
    <xf numFmtId="0" fontId="33" fillId="0" borderId="0" xfId="0" applyFont="1" applyAlignment="1">
      <alignment horizontal="center" vertical="center" wrapText="1"/>
    </xf>
    <xf numFmtId="0" fontId="33" fillId="0" borderId="0" xfId="0" applyFont="1" applyAlignment="1">
      <alignment vertical="center" wrapText="1"/>
    </xf>
    <xf numFmtId="0" fontId="33" fillId="0" borderId="0" xfId="0" applyFont="1" applyAlignment="1">
      <alignment vertical="center"/>
    </xf>
    <xf numFmtId="0" fontId="9" fillId="11" borderId="10" xfId="0" applyFont="1" applyFill="1" applyBorder="1" applyAlignment="1">
      <alignment horizontal="center" vertical="center" wrapText="1"/>
    </xf>
    <xf numFmtId="0" fontId="9" fillId="0" borderId="0" xfId="0" applyFont="1" applyAlignment="1">
      <alignment vertical="center"/>
    </xf>
    <xf numFmtId="0" fontId="9" fillId="11" borderId="1" xfId="0" applyFont="1" applyFill="1" applyBorder="1" applyAlignment="1">
      <alignment horizontal="center" vertical="center" wrapText="1"/>
    </xf>
    <xf numFmtId="0" fontId="9" fillId="0" borderId="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33" fillId="0" borderId="1" xfId="1" applyNumberFormat="1" applyFont="1" applyFill="1" applyBorder="1" applyAlignment="1">
      <alignment horizontal="center" vertical="center" wrapText="1"/>
    </xf>
    <xf numFmtId="165" fontId="38" fillId="0" borderId="1" xfId="1" applyNumberFormat="1" applyFont="1" applyFill="1" applyBorder="1" applyAlignment="1">
      <alignment horizontal="center" vertical="center" wrapText="1"/>
    </xf>
    <xf numFmtId="0" fontId="33" fillId="12" borderId="1" xfId="0" applyFont="1" applyFill="1" applyBorder="1" applyAlignment="1">
      <alignment vertical="center" wrapText="1"/>
    </xf>
    <xf numFmtId="0" fontId="9" fillId="0" borderId="1" xfId="0" applyFont="1" applyBorder="1" applyAlignment="1">
      <alignment horizontal="center" vertical="center" wrapText="1"/>
    </xf>
    <xf numFmtId="0" fontId="33" fillId="0" borderId="1" xfId="0" applyFont="1" applyBorder="1" applyAlignment="1">
      <alignment vertical="center"/>
    </xf>
    <xf numFmtId="0" fontId="33" fillId="0" borderId="1" xfId="0" applyFont="1" applyBorder="1" applyAlignment="1">
      <alignment horizontal="center" vertical="center"/>
    </xf>
    <xf numFmtId="0" fontId="39" fillId="11"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165" fontId="33" fillId="0" borderId="1" xfId="1" applyNumberFormat="1" applyFont="1" applyFill="1" applyBorder="1" applyAlignment="1">
      <alignment horizontal="center" vertical="center" wrapText="1"/>
    </xf>
    <xf numFmtId="0" fontId="38" fillId="0" borderId="1" xfId="0" applyFont="1" applyBorder="1" applyAlignment="1">
      <alignment horizontal="center" vertical="center" wrapText="1"/>
    </xf>
    <xf numFmtId="0" fontId="33" fillId="0" borderId="0" xfId="0" pivotButton="1" applyFont="1"/>
    <xf numFmtId="1" fontId="33" fillId="0" borderId="1" xfId="0" quotePrefix="1" applyNumberFormat="1" applyFont="1" applyBorder="1" applyAlignment="1">
      <alignment horizontal="center" vertical="center" wrapText="1"/>
    </xf>
    <xf numFmtId="0" fontId="33" fillId="0" borderId="24" xfId="0" applyFont="1" applyBorder="1" applyAlignment="1">
      <alignment horizontal="center" vertical="center" wrapText="1"/>
    </xf>
    <xf numFmtId="14" fontId="33" fillId="0" borderId="1" xfId="0" applyNumberFormat="1" applyFont="1" applyBorder="1" applyAlignment="1">
      <alignment vertical="center" wrapText="1"/>
    </xf>
    <xf numFmtId="0" fontId="33" fillId="0" borderId="0" xfId="0" applyFont="1" applyAlignment="1">
      <alignment horizontal="left" vertical="center"/>
    </xf>
    <xf numFmtId="0" fontId="33" fillId="0" borderId="0" xfId="0" applyNumberFormat="1" applyFont="1" applyAlignment="1">
      <alignment horizontal="center" vertical="center"/>
    </xf>
    <xf numFmtId="0" fontId="33" fillId="0" borderId="0" xfId="0" applyNumberFormat="1" applyFont="1"/>
    <xf numFmtId="14" fontId="33" fillId="21" borderId="1" xfId="0" applyNumberFormat="1" applyFont="1" applyFill="1" applyBorder="1" applyAlignment="1">
      <alignment vertical="center" wrapText="1"/>
    </xf>
    <xf numFmtId="0" fontId="35" fillId="10" borderId="12" xfId="0" applyFont="1" applyFill="1" applyBorder="1" applyAlignment="1">
      <alignment horizontal="center" vertical="center" wrapText="1"/>
    </xf>
    <xf numFmtId="0" fontId="35" fillId="10" borderId="13"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36" fillId="4" borderId="1" xfId="0" applyFont="1" applyFill="1" applyBorder="1" applyAlignment="1">
      <alignment horizontal="center" vertical="center" wrapText="1"/>
    </xf>
    <xf numFmtId="15" fontId="36" fillId="4" borderId="1" xfId="0" applyNumberFormat="1" applyFont="1" applyFill="1" applyBorder="1" applyAlignment="1">
      <alignment horizontal="center" vertical="center" wrapText="1"/>
    </xf>
    <xf numFmtId="0" fontId="36" fillId="4" borderId="1" xfId="0" applyFont="1" applyFill="1" applyBorder="1" applyAlignment="1">
      <alignment vertical="center" wrapText="1"/>
    </xf>
    <xf numFmtId="0" fontId="36" fillId="4" borderId="1" xfId="0" applyFont="1" applyFill="1" applyBorder="1" applyAlignment="1">
      <alignment horizontal="center" vertical="center"/>
    </xf>
    <xf numFmtId="0" fontId="40" fillId="15" borderId="1" xfId="0" applyFont="1" applyFill="1" applyBorder="1" applyAlignment="1">
      <alignment horizontal="center" vertical="center" wrapText="1"/>
    </xf>
    <xf numFmtId="0" fontId="41" fillId="15" borderId="1" xfId="3" applyFont="1" applyFill="1" applyBorder="1" applyAlignment="1">
      <alignment horizontal="center" vertical="center" wrapText="1"/>
    </xf>
    <xf numFmtId="0" fontId="36" fillId="4" borderId="1" xfId="0" applyFont="1" applyFill="1" applyBorder="1" applyAlignment="1">
      <alignment horizontal="justify" vertical="center" wrapText="1"/>
    </xf>
    <xf numFmtId="0" fontId="9" fillId="10" borderId="11" xfId="0" applyFont="1" applyFill="1" applyBorder="1" applyAlignment="1">
      <alignment horizontal="center" vertical="center" wrapText="1"/>
    </xf>
    <xf numFmtId="15" fontId="33" fillId="0" borderId="11" xfId="0" applyNumberFormat="1" applyFont="1" applyBorder="1" applyAlignment="1">
      <alignment horizontal="center" vertical="center" wrapText="1"/>
    </xf>
    <xf numFmtId="1" fontId="33" fillId="0" borderId="11" xfId="0" applyNumberFormat="1" applyFont="1" applyBorder="1" applyAlignment="1">
      <alignment horizontal="center" vertical="center" wrapText="1"/>
    </xf>
    <xf numFmtId="0" fontId="33" fillId="0" borderId="11" xfId="0" applyFont="1" applyBorder="1" applyAlignment="1">
      <alignment horizontal="center" vertical="center" wrapText="1"/>
    </xf>
    <xf numFmtId="0" fontId="35" fillId="10" borderId="14" xfId="0" applyFont="1" applyFill="1" applyBorder="1" applyAlignment="1">
      <alignment horizontal="center" vertical="center" wrapText="1"/>
    </xf>
    <xf numFmtId="0" fontId="9" fillId="10" borderId="15" xfId="0" applyFont="1" applyFill="1" applyBorder="1" applyAlignment="1">
      <alignment horizontal="center" vertical="center" wrapText="1"/>
    </xf>
    <xf numFmtId="0" fontId="42" fillId="10" borderId="2" xfId="0" applyFont="1" applyFill="1" applyBorder="1" applyAlignment="1">
      <alignment horizontal="center" vertical="center" wrapText="1"/>
    </xf>
    <xf numFmtId="0" fontId="36" fillId="0" borderId="1" xfId="0" applyFont="1" applyBorder="1" applyAlignment="1">
      <alignment vertical="center" wrapText="1"/>
    </xf>
    <xf numFmtId="165" fontId="33" fillId="0" borderId="1" xfId="1" applyNumberFormat="1" applyFont="1" applyBorder="1" applyAlignment="1">
      <alignment horizontal="center" vertical="center"/>
    </xf>
    <xf numFmtId="164" fontId="33" fillId="2" borderId="1" xfId="0" applyNumberFormat="1" applyFont="1" applyFill="1" applyBorder="1" applyAlignment="1">
      <alignment horizontal="center" vertical="center" wrapText="1"/>
    </xf>
    <xf numFmtId="0" fontId="43" fillId="10" borderId="11" xfId="0" applyFont="1" applyFill="1" applyBorder="1" applyAlignment="1">
      <alignment horizontal="center" vertical="center" wrapText="1"/>
    </xf>
    <xf numFmtId="1" fontId="33" fillId="0" borderId="11" xfId="0" quotePrefix="1" applyNumberFormat="1" applyFont="1" applyBorder="1" applyAlignment="1">
      <alignment horizontal="center" vertical="center" wrapText="1"/>
    </xf>
    <xf numFmtId="0" fontId="33" fillId="0" borderId="11" xfId="0" applyFont="1" applyBorder="1" applyAlignment="1">
      <alignment horizontal="justify" vertical="center" wrapText="1"/>
    </xf>
    <xf numFmtId="1" fontId="33" fillId="0" borderId="23" xfId="0" applyNumberFormat="1" applyFont="1" applyBorder="1" applyAlignment="1">
      <alignment horizontal="center" vertical="center" wrapText="1"/>
    </xf>
    <xf numFmtId="0" fontId="9" fillId="10" borderId="7" xfId="0" applyFont="1" applyFill="1" applyBorder="1" applyAlignment="1">
      <alignment horizontal="center" vertical="center" textRotation="90" wrapText="1"/>
    </xf>
    <xf numFmtId="0" fontId="33" fillId="0" borderId="16" xfId="0" applyFont="1" applyBorder="1" applyAlignment="1">
      <alignment horizontal="center" vertical="center" wrapText="1"/>
    </xf>
    <xf numFmtId="0" fontId="33" fillId="0" borderId="16" xfId="0" applyFont="1" applyBorder="1" applyAlignment="1">
      <alignment horizontal="justify" vertical="center" wrapText="1"/>
    </xf>
    <xf numFmtId="15" fontId="33" fillId="0" borderId="16" xfId="0" applyNumberFormat="1" applyFont="1" applyBorder="1" applyAlignment="1">
      <alignment horizontal="justify" vertical="center" wrapText="1"/>
    </xf>
    <xf numFmtId="15" fontId="33" fillId="17" borderId="16" xfId="0" applyNumberFormat="1" applyFont="1" applyFill="1" applyBorder="1" applyAlignment="1">
      <alignment horizontal="center"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44" fillId="0" borderId="8" xfId="0" applyFont="1" applyBorder="1" applyAlignment="1">
      <alignment horizontal="justify" vertical="center" wrapText="1"/>
    </xf>
    <xf numFmtId="15" fontId="44" fillId="0" borderId="8" xfId="0" applyNumberFormat="1" applyFont="1" applyBorder="1" applyAlignment="1">
      <alignment horizontal="justify" vertical="center" wrapText="1"/>
    </xf>
    <xf numFmtId="0" fontId="33" fillId="0" borderId="8" xfId="0" applyFont="1" applyBorder="1" applyAlignment="1">
      <alignment horizontal="center" vertical="center" wrapText="1"/>
    </xf>
    <xf numFmtId="0" fontId="33" fillId="0" borderId="8" xfId="0" applyFont="1" applyBorder="1" applyAlignment="1">
      <alignment horizontal="justify" vertical="center" wrapText="1"/>
    </xf>
    <xf numFmtId="15" fontId="33" fillId="0" borderId="8" xfId="0" applyNumberFormat="1" applyFont="1" applyBorder="1" applyAlignment="1">
      <alignment horizontal="justify" vertical="center" wrapText="1"/>
    </xf>
    <xf numFmtId="15" fontId="33" fillId="18" borderId="16" xfId="0" applyNumberFormat="1" applyFont="1" applyFill="1" applyBorder="1" applyAlignment="1">
      <alignment horizontal="center" vertical="center" wrapText="1"/>
    </xf>
    <xf numFmtId="15" fontId="33" fillId="0" borderId="8" xfId="0" applyNumberFormat="1" applyFont="1" applyBorder="1" applyAlignment="1">
      <alignment horizontal="left" vertical="center" wrapText="1"/>
    </xf>
    <xf numFmtId="15" fontId="9" fillId="10" borderId="8" xfId="0" applyNumberFormat="1" applyFont="1" applyFill="1" applyBorder="1" applyAlignment="1">
      <alignment horizontal="center" vertical="center" wrapText="1"/>
    </xf>
    <xf numFmtId="0" fontId="33" fillId="10" borderId="16" xfId="0" applyFont="1" applyFill="1" applyBorder="1" applyAlignment="1">
      <alignment horizontal="center"/>
    </xf>
    <xf numFmtId="9" fontId="53" fillId="14" borderId="0" xfId="1" applyFont="1" applyFill="1" applyAlignment="1">
      <alignment horizontal="center"/>
    </xf>
    <xf numFmtId="0" fontId="9" fillId="10" borderId="2" xfId="0" applyFont="1" applyFill="1" applyBorder="1" applyAlignment="1">
      <alignment vertical="center" wrapText="1"/>
    </xf>
    <xf numFmtId="0" fontId="26" fillId="22" borderId="1" xfId="8" applyFont="1" applyFill="1" applyBorder="1" applyAlignment="1">
      <alignment vertical="center" wrapText="1"/>
    </xf>
    <xf numFmtId="0" fontId="25" fillId="0" borderId="0" xfId="8" applyAlignment="1">
      <alignment vertical="center" wrapText="1"/>
    </xf>
    <xf numFmtId="0" fontId="25" fillId="0" borderId="0" xfId="8" applyAlignment="1">
      <alignment horizontal="center" vertical="center" wrapText="1"/>
    </xf>
    <xf numFmtId="0" fontId="14" fillId="10"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7" fillId="5" borderId="1" xfId="2" applyFont="1" applyBorder="1" applyAlignment="1">
      <alignment horizontal="center" vertical="center" wrapText="1"/>
    </xf>
    <xf numFmtId="0" fontId="18" fillId="19" borderId="1" xfId="2" applyFont="1" applyFill="1" applyBorder="1" applyAlignment="1">
      <alignment horizontal="center" vertical="center" wrapText="1"/>
    </xf>
    <xf numFmtId="0" fontId="9" fillId="15" borderId="1" xfId="0" applyFont="1" applyFill="1" applyBorder="1" applyAlignment="1">
      <alignment horizontal="center" vertical="center" wrapText="1"/>
    </xf>
    <xf numFmtId="0" fontId="33" fillId="0" borderId="1" xfId="0" applyFont="1" applyBorder="1"/>
    <xf numFmtId="0" fontId="33" fillId="20" borderId="1" xfId="0" applyFont="1" applyFill="1" applyBorder="1"/>
    <xf numFmtId="14" fontId="33" fillId="0" borderId="1" xfId="0" applyNumberFormat="1" applyFont="1" applyBorder="1"/>
    <xf numFmtId="14" fontId="33" fillId="21" borderId="1" xfId="0" applyNumberFormat="1" applyFont="1" applyFill="1" applyBorder="1"/>
    <xf numFmtId="0" fontId="33" fillId="21" borderId="1" xfId="0" applyFont="1" applyFill="1" applyBorder="1"/>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164" fontId="33" fillId="0" borderId="0" xfId="0" applyNumberFormat="1" applyFont="1" applyFill="1" applyBorder="1" applyAlignment="1">
      <alignment horizontal="center" vertical="center" wrapText="1"/>
    </xf>
    <xf numFmtId="1" fontId="33" fillId="0" borderId="0" xfId="0" quotePrefix="1" applyNumberFormat="1" applyFont="1" applyFill="1" applyBorder="1" applyAlignment="1">
      <alignment horizontal="center" vertical="center" wrapText="1"/>
    </xf>
    <xf numFmtId="14" fontId="33" fillId="0" borderId="0" xfId="0" applyNumberFormat="1" applyFont="1" applyFill="1" applyBorder="1" applyAlignment="1">
      <alignment horizontal="center" vertical="center"/>
    </xf>
    <xf numFmtId="0" fontId="0" fillId="0" borderId="0" xfId="0" applyFill="1" applyBorder="1"/>
    <xf numFmtId="0" fontId="8" fillId="0" borderId="0" xfId="7" applyFill="1"/>
    <xf numFmtId="0" fontId="35" fillId="0" borderId="1" xfId="0" applyFont="1" applyBorder="1" applyAlignment="1">
      <alignment horizontal="center" vertical="center" wrapText="1"/>
    </xf>
    <xf numFmtId="0" fontId="2" fillId="0" borderId="0" xfId="0" applyFont="1" applyAlignment="1">
      <alignment horizontal="center" vertical="center" wrapText="1"/>
    </xf>
    <xf numFmtId="0" fontId="55" fillId="4" borderId="2" xfId="0" applyFont="1" applyFill="1" applyBorder="1" applyAlignment="1">
      <alignment vertical="center" wrapText="1"/>
    </xf>
    <xf numFmtId="0" fontId="55" fillId="0" borderId="2" xfId="0" applyFont="1" applyBorder="1" applyAlignment="1">
      <alignment horizontal="center" vertical="center" wrapText="1"/>
    </xf>
    <xf numFmtId="0" fontId="55" fillId="4" borderId="2" xfId="0" applyFont="1" applyFill="1" applyBorder="1" applyAlignment="1">
      <alignment horizontal="center" vertical="center" wrapText="1"/>
    </xf>
    <xf numFmtId="0" fontId="0" fillId="0" borderId="0" xfId="0" applyAlignment="1">
      <alignment horizontal="right" vertical="center"/>
    </xf>
    <xf numFmtId="0" fontId="9" fillId="0" borderId="0" xfId="0" applyFont="1" applyAlignment="1">
      <alignment horizontal="center"/>
    </xf>
    <xf numFmtId="0" fontId="33" fillId="0" borderId="0" xfId="0" applyFont="1" applyAlignment="1">
      <alignment horizontal="left" wrapText="1"/>
    </xf>
    <xf numFmtId="0" fontId="35" fillId="10" borderId="8" xfId="0" applyFont="1" applyFill="1" applyBorder="1" applyAlignment="1">
      <alignment horizontal="center" vertical="center" wrapText="1"/>
    </xf>
    <xf numFmtId="0" fontId="42" fillId="10" borderId="8" xfId="0" applyFont="1" applyFill="1" applyBorder="1" applyAlignment="1">
      <alignment horizontal="center" vertical="center" wrapText="1"/>
    </xf>
    <xf numFmtId="0" fontId="9" fillId="10" borderId="19" xfId="0" applyFont="1" applyFill="1" applyBorder="1" applyAlignment="1">
      <alignment horizontal="center" vertical="center" wrapText="1"/>
    </xf>
    <xf numFmtId="0" fontId="9" fillId="10" borderId="20" xfId="0" applyFont="1" applyFill="1" applyBorder="1" applyAlignment="1">
      <alignment horizontal="center" vertical="center" wrapText="1"/>
    </xf>
    <xf numFmtId="0" fontId="43" fillId="10" borderId="21" xfId="0" applyFont="1" applyFill="1" applyBorder="1" applyAlignment="1">
      <alignment horizontal="center" vertical="center" wrapText="1"/>
    </xf>
    <xf numFmtId="0" fontId="43" fillId="10" borderId="22" xfId="0" applyFont="1" applyFill="1" applyBorder="1" applyAlignment="1">
      <alignment horizontal="center" vertical="center" wrapText="1"/>
    </xf>
    <xf numFmtId="0" fontId="35" fillId="10" borderId="18" xfId="0" applyFont="1" applyFill="1" applyBorder="1" applyAlignment="1">
      <alignment horizontal="center" vertical="center" wrapText="1"/>
    </xf>
    <xf numFmtId="0" fontId="35" fillId="10" borderId="17" xfId="0" applyFont="1" applyFill="1" applyBorder="1" applyAlignment="1">
      <alignment horizontal="center" vertical="center" wrapText="1"/>
    </xf>
    <xf numFmtId="0" fontId="15" fillId="0" borderId="0" xfId="0" applyFont="1" applyAlignment="1">
      <alignment horizontal="center"/>
    </xf>
    <xf numFmtId="0" fontId="15" fillId="10" borderId="0" xfId="0" applyFont="1" applyFill="1" applyAlignment="1">
      <alignment horizontal="center" vertical="center" wrapText="1"/>
    </xf>
    <xf numFmtId="0" fontId="15" fillId="16" borderId="11" xfId="0" applyFont="1" applyFill="1" applyBorder="1" applyAlignment="1">
      <alignment horizontal="center" vertical="center"/>
    </xf>
    <xf numFmtId="0" fontId="20" fillId="8" borderId="19" xfId="5" applyFont="1" applyBorder="1" applyAlignment="1">
      <alignment horizontal="center" vertical="center" wrapText="1"/>
    </xf>
    <xf numFmtId="0" fontId="20" fillId="8" borderId="20" xfId="5" applyFont="1" applyBorder="1" applyAlignment="1">
      <alignment horizontal="center" vertical="center" wrapText="1"/>
    </xf>
    <xf numFmtId="0" fontId="44" fillId="0" borderId="8" xfId="0" applyFont="1" applyFill="1" applyBorder="1" applyAlignment="1">
      <alignment horizontal="center" vertical="center" wrapText="1"/>
    </xf>
    <xf numFmtId="0" fontId="19" fillId="6" borderId="1" xfId="3" applyFont="1" applyBorder="1" applyAlignment="1">
      <alignment horizontal="center" vertical="center" wrapText="1"/>
    </xf>
    <xf numFmtId="0" fontId="22" fillId="13" borderId="1" xfId="4" applyFont="1" applyFill="1" applyBorder="1" applyAlignment="1">
      <alignment horizontal="center" vertical="center" wrapText="1"/>
    </xf>
  </cellXfs>
  <cellStyles count="9">
    <cellStyle name="Bueno" xfId="2" builtinId="26"/>
    <cellStyle name="Hipervínculo" xfId="7" builtinId="8"/>
    <cellStyle name="Incorrecto" xfId="3" builtinId="27"/>
    <cellStyle name="Neutral" xfId="4" builtinId="28"/>
    <cellStyle name="Normal" xfId="0" builtinId="0"/>
    <cellStyle name="Normal 2" xfId="8" xr:uid="{00000000-0005-0000-0000-000005000000}"/>
    <cellStyle name="Notas" xfId="6" builtinId="10"/>
    <cellStyle name="Porcentaje" xfId="1" builtinId="5"/>
    <cellStyle name="Salida" xfId="5" builtinId="21"/>
  </cellStyles>
  <dxfs count="15">
    <dxf>
      <font>
        <sz val="12"/>
      </font>
    </dxf>
    <dxf>
      <font>
        <sz val="12"/>
      </font>
    </dxf>
    <dxf>
      <font>
        <sz val="12"/>
      </font>
    </dxf>
    <dxf>
      <font>
        <sz val="12"/>
      </font>
    </dxf>
    <dxf>
      <font>
        <sz val="12"/>
      </font>
    </dxf>
    <dxf>
      <font>
        <sz val="12"/>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alignment horizontal="left"/>
    </dxf>
    <dxf>
      <alignment horizontal="center"/>
    </dxf>
    <dxf>
      <alignment vertical="center"/>
    </dxf>
  </dxfs>
  <tableStyles count="0" defaultTableStyle="TableStyleMedium2" defaultPivotStyle="PivotStyleLight16"/>
  <colors>
    <mruColors>
      <color rgb="FFF9A9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Histórico datos generales</a:t>
            </a:r>
          </a:p>
        </c:rich>
      </c:tx>
      <c:layout>
        <c:manualLayout>
          <c:xMode val="edge"/>
          <c:yMode val="edge"/>
          <c:x val="0.40252162745131903"/>
          <c:y val="1.3429903846677149E-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4.4461561608015072E-2"/>
          <c:y val="0.11054823532195662"/>
          <c:w val="0.43207201408200419"/>
          <c:h val="0.75147279885468865"/>
        </c:manualLayout>
      </c:layout>
      <c:barChart>
        <c:barDir val="bar"/>
        <c:grouping val="clustered"/>
        <c:varyColors val="0"/>
        <c:ser>
          <c:idx val="0"/>
          <c:order val="0"/>
          <c:tx>
            <c:strRef>
              <c:f>'2.Tendencias'!$B$7</c:f>
              <c:strCache>
                <c:ptCount val="1"/>
                <c:pt idx="0">
                  <c:v>Peticiones registradas con respuesta, sin evidencia del envío de la respuesta definitiva al ciudadano (Respuesta parcial)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'2.Tendencias'!$D$6</c:f>
              <c:strCache>
                <c:ptCount val="1"/>
                <c:pt idx="0">
                  <c:v>CANTIDAD</c:v>
                </c:pt>
              </c:strCache>
            </c:strRef>
          </c:cat>
          <c:val>
            <c:numRef>
              <c:f>'2.Tendencias'!$D$7</c:f>
              <c:numCache>
                <c:formatCode>General</c:formatCode>
                <c:ptCount val="1"/>
                <c:pt idx="0">
                  <c:v>1</c:v>
                </c:pt>
              </c:numCache>
            </c:numRef>
          </c:val>
          <c:extLst>
            <c:ext xmlns:c16="http://schemas.microsoft.com/office/drawing/2014/chart" uri="{C3380CC4-5D6E-409C-BE32-E72D297353CC}">
              <c16:uniqueId val="{00000000-EFFD-4775-9C77-ECB644558F27}"/>
            </c:ext>
          </c:extLst>
        </c:ser>
        <c:ser>
          <c:idx val="1"/>
          <c:order val="1"/>
          <c:tx>
            <c:strRef>
              <c:f>'2.Tendencias'!$B$8</c:f>
              <c:strCache>
                <c:ptCount val="1"/>
                <c:pt idx="0">
                  <c:v>Peticiones sin imagen de salida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'2.Tendencias'!$D$6</c:f>
              <c:strCache>
                <c:ptCount val="1"/>
                <c:pt idx="0">
                  <c:v>CANTIDAD</c:v>
                </c:pt>
              </c:strCache>
            </c:strRef>
          </c:cat>
          <c:val>
            <c:numRef>
              <c:f>'2.Tendencias'!$D$8</c:f>
              <c:numCache>
                <c:formatCode>General</c:formatCode>
                <c:ptCount val="1"/>
                <c:pt idx="0">
                  <c:v>2</c:v>
                </c:pt>
              </c:numCache>
            </c:numRef>
          </c:val>
          <c:extLst>
            <c:ext xmlns:c16="http://schemas.microsoft.com/office/drawing/2014/chart" uri="{C3380CC4-5D6E-409C-BE32-E72D297353CC}">
              <c16:uniqueId val="{00000001-EFFD-4775-9C77-ECB644558F27}"/>
            </c:ext>
          </c:extLst>
        </c:ser>
        <c:ser>
          <c:idx val="2"/>
          <c:order val="2"/>
          <c:tx>
            <c:strRef>
              <c:f>'2.Tendencias'!$B$9</c:f>
              <c:strCache>
                <c:ptCount val="1"/>
                <c:pt idx="0">
                  <c:v>Peticiones sin respuesta definitiva en el periodo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'2.Tendencias'!$D$6</c:f>
              <c:strCache>
                <c:ptCount val="1"/>
                <c:pt idx="0">
                  <c:v>CANTIDAD</c:v>
                </c:pt>
              </c:strCache>
            </c:strRef>
          </c:cat>
          <c:val>
            <c:numRef>
              <c:f>'2.Tendencias'!$D$9</c:f>
              <c:numCache>
                <c:formatCode>General</c:formatCode>
                <c:ptCount val="1"/>
                <c:pt idx="0">
                  <c:v>3</c:v>
                </c:pt>
              </c:numCache>
            </c:numRef>
          </c:val>
          <c:extLst>
            <c:ext xmlns:c16="http://schemas.microsoft.com/office/drawing/2014/chart" uri="{C3380CC4-5D6E-409C-BE32-E72D297353CC}">
              <c16:uniqueId val="{00000002-EFFD-4775-9C77-ECB644558F27}"/>
            </c:ext>
          </c:extLst>
        </c:ser>
        <c:ser>
          <c:idx val="3"/>
          <c:order val="3"/>
          <c:tx>
            <c:strRef>
              <c:f>'2.Tendencias'!$B$10</c:f>
              <c:strCache>
                <c:ptCount val="1"/>
                <c:pt idx="0">
                  <c:v>Numero de dependencias del ICC que responden a las peticiones de manera oportuna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'2.Tendencias'!$D$6</c:f>
              <c:strCache>
                <c:ptCount val="1"/>
                <c:pt idx="0">
                  <c:v>CANTIDAD</c:v>
                </c:pt>
              </c:strCache>
            </c:strRef>
          </c:cat>
          <c:val>
            <c:numRef>
              <c:f>'2.Tendencias'!$D$10</c:f>
              <c:numCache>
                <c:formatCode>General</c:formatCode>
                <c:ptCount val="1"/>
                <c:pt idx="0">
                  <c:v>15</c:v>
                </c:pt>
              </c:numCache>
            </c:numRef>
          </c:val>
          <c:extLst>
            <c:ext xmlns:c16="http://schemas.microsoft.com/office/drawing/2014/chart" uri="{C3380CC4-5D6E-409C-BE32-E72D297353CC}">
              <c16:uniqueId val="{00000003-EFFD-4775-9C77-ECB644558F27}"/>
            </c:ext>
          </c:extLst>
        </c:ser>
        <c:ser>
          <c:idx val="4"/>
          <c:order val="4"/>
          <c:tx>
            <c:strRef>
              <c:f>'2.Tendencias'!$B$11</c:f>
              <c:strCache>
                <c:ptCount val="1"/>
                <c:pt idx="0">
                  <c:v>Oportunidades de mejora reiterativas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'2.Tendencias'!$D$6</c:f>
              <c:strCache>
                <c:ptCount val="1"/>
                <c:pt idx="0">
                  <c:v>CANTIDAD</c:v>
                </c:pt>
              </c:strCache>
            </c:strRef>
          </c:cat>
          <c:val>
            <c:numRef>
              <c:f>'2.Tendencias'!$D$11</c:f>
              <c:numCache>
                <c:formatCode>General</c:formatCode>
                <c:ptCount val="1"/>
                <c:pt idx="0">
                  <c:v>72</c:v>
                </c:pt>
              </c:numCache>
            </c:numRef>
          </c:val>
          <c:extLst>
            <c:ext xmlns:c16="http://schemas.microsoft.com/office/drawing/2014/chart" uri="{C3380CC4-5D6E-409C-BE32-E72D297353CC}">
              <c16:uniqueId val="{00000004-EFFD-4775-9C77-ECB644558F27}"/>
            </c:ext>
          </c:extLst>
        </c:ser>
        <c:ser>
          <c:idx val="5"/>
          <c:order val="5"/>
          <c:tx>
            <c:strRef>
              <c:f>'2.Tendencias'!$B$12</c:f>
              <c:strCache>
                <c:ptCount val="1"/>
                <c:pt idx="0">
                  <c:v>Peticiones con respuestas evidenciadas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'2.Tendencias'!$D$6</c:f>
              <c:strCache>
                <c:ptCount val="1"/>
                <c:pt idx="0">
                  <c:v>CANTIDAD</c:v>
                </c:pt>
              </c:strCache>
            </c:strRef>
          </c:cat>
          <c:val>
            <c:numRef>
              <c:f>'2.Tendencias'!$D$12</c:f>
              <c:numCache>
                <c:formatCode>General</c:formatCode>
                <c:ptCount val="1"/>
                <c:pt idx="0">
                  <c:v>77</c:v>
                </c:pt>
              </c:numCache>
            </c:numRef>
          </c:val>
          <c:extLst>
            <c:ext xmlns:c16="http://schemas.microsoft.com/office/drawing/2014/chart" uri="{C3380CC4-5D6E-409C-BE32-E72D297353CC}">
              <c16:uniqueId val="{00000005-EFFD-4775-9C77-ECB644558F27}"/>
            </c:ext>
          </c:extLst>
        </c:ser>
        <c:ser>
          <c:idx val="6"/>
          <c:order val="6"/>
          <c:tx>
            <c:strRef>
              <c:f>'2.Tendencias'!$B$13</c:f>
              <c:strCache>
                <c:ptCount val="1"/>
                <c:pt idx="0">
                  <c:v>Muestreo de respuestas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'2.Tendencias'!$D$6</c:f>
              <c:strCache>
                <c:ptCount val="1"/>
                <c:pt idx="0">
                  <c:v>CANTIDAD</c:v>
                </c:pt>
              </c:strCache>
            </c:strRef>
          </c:cat>
          <c:val>
            <c:numRef>
              <c:f>'2.Tendencias'!$D$13</c:f>
              <c:numCache>
                <c:formatCode>General</c:formatCode>
                <c:ptCount val="1"/>
                <c:pt idx="0">
                  <c:v>80</c:v>
                </c:pt>
              </c:numCache>
            </c:numRef>
          </c:val>
          <c:extLst>
            <c:ext xmlns:c16="http://schemas.microsoft.com/office/drawing/2014/chart" uri="{C3380CC4-5D6E-409C-BE32-E72D297353CC}">
              <c16:uniqueId val="{00000006-EFFD-4775-9C77-ECB644558F27}"/>
            </c:ext>
          </c:extLst>
        </c:ser>
        <c:ser>
          <c:idx val="7"/>
          <c:order val="7"/>
          <c:tx>
            <c:strRef>
              <c:f>'2.Tendencias'!$B$14</c:f>
              <c:strCache>
                <c:ptCount val="1"/>
                <c:pt idx="0">
                  <c:v>Muestreo de categorización</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'2.Tendencias'!$D$6</c:f>
              <c:strCache>
                <c:ptCount val="1"/>
                <c:pt idx="0">
                  <c:v>CANTIDAD</c:v>
                </c:pt>
              </c:strCache>
            </c:strRef>
          </c:cat>
          <c:val>
            <c:numRef>
              <c:f>'2.Tendencias'!$D$14</c:f>
              <c:numCache>
                <c:formatCode>General</c:formatCode>
                <c:ptCount val="1"/>
                <c:pt idx="0">
                  <c:v>82</c:v>
                </c:pt>
              </c:numCache>
            </c:numRef>
          </c:val>
          <c:extLst>
            <c:ext xmlns:c16="http://schemas.microsoft.com/office/drawing/2014/chart" uri="{C3380CC4-5D6E-409C-BE32-E72D297353CC}">
              <c16:uniqueId val="{00000007-EFFD-4775-9C77-ECB644558F27}"/>
            </c:ext>
          </c:extLst>
        </c:ser>
        <c:ser>
          <c:idx val="8"/>
          <c:order val="8"/>
          <c:tx>
            <c:strRef>
              <c:f>'2.Tendencias'!$B$15</c:f>
              <c:strCache>
                <c:ptCount val="1"/>
                <c:pt idx="0">
                  <c:v>Peticiones recibidas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'2.Tendencias'!$D$6</c:f>
              <c:strCache>
                <c:ptCount val="1"/>
                <c:pt idx="0">
                  <c:v>CANTIDAD</c:v>
                </c:pt>
              </c:strCache>
            </c:strRef>
          </c:cat>
          <c:val>
            <c:numRef>
              <c:f>'2.Tendencias'!$D$15</c:f>
              <c:numCache>
                <c:formatCode>General</c:formatCode>
                <c:ptCount val="1"/>
                <c:pt idx="0">
                  <c:v>441</c:v>
                </c:pt>
              </c:numCache>
            </c:numRef>
          </c:val>
          <c:extLst>
            <c:ext xmlns:c16="http://schemas.microsoft.com/office/drawing/2014/chart" uri="{C3380CC4-5D6E-409C-BE32-E72D297353CC}">
              <c16:uniqueId val="{00000008-EFFD-4775-9C77-ECB644558F27}"/>
            </c:ext>
          </c:extLst>
        </c:ser>
        <c:ser>
          <c:idx val="9"/>
          <c:order val="9"/>
          <c:tx>
            <c:strRef>
              <c:f>'2.Tendencias'!$B$16</c:f>
              <c:strCache>
                <c:ptCount val="1"/>
                <c:pt idx="0">
                  <c:v>Comunicaciones recibidas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'2.Tendencias'!$D$6</c:f>
              <c:strCache>
                <c:ptCount val="1"/>
                <c:pt idx="0">
                  <c:v>CANTIDAD</c:v>
                </c:pt>
              </c:strCache>
            </c:strRef>
          </c:cat>
          <c:val>
            <c:numRef>
              <c:f>'2.Tendencias'!$D$16</c:f>
              <c:numCache>
                <c:formatCode>General</c:formatCode>
                <c:ptCount val="1"/>
                <c:pt idx="0">
                  <c:v>989</c:v>
                </c:pt>
              </c:numCache>
            </c:numRef>
          </c:val>
          <c:extLst>
            <c:ext xmlns:c16="http://schemas.microsoft.com/office/drawing/2014/chart" uri="{C3380CC4-5D6E-409C-BE32-E72D297353CC}">
              <c16:uniqueId val="{00000009-EFFD-4775-9C77-ECB644558F27}"/>
            </c:ext>
          </c:extLst>
        </c:ser>
        <c:ser>
          <c:idx val="10"/>
          <c:order val="10"/>
          <c:tx>
            <c:strRef>
              <c:f>'2.Tendencias'!$B$17</c:f>
              <c:strCache>
                <c:ptCount val="1"/>
                <c:pt idx="0">
                  <c:v>Peticiones sin radicar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'2.Tendencias'!$D$6</c:f>
              <c:strCache>
                <c:ptCount val="1"/>
                <c:pt idx="0">
                  <c:v>CANTIDAD</c:v>
                </c:pt>
              </c:strCache>
            </c:strRef>
          </c:cat>
          <c:val>
            <c:numRef>
              <c:f>'2.Tendencias'!$D$17</c:f>
              <c:numCache>
                <c:formatCode>General</c:formatCode>
                <c:ptCount val="1"/>
                <c:pt idx="0">
                  <c:v>0</c:v>
                </c:pt>
              </c:numCache>
            </c:numRef>
          </c:val>
          <c:extLst>
            <c:ext xmlns:c16="http://schemas.microsoft.com/office/drawing/2014/chart" uri="{C3380CC4-5D6E-409C-BE32-E72D297353CC}">
              <c16:uniqueId val="{00000012-EFFD-4775-9C77-ECB644558F27}"/>
            </c:ext>
          </c:extLst>
        </c:ser>
        <c:ser>
          <c:idx val="11"/>
          <c:order val="11"/>
          <c:tx>
            <c:strRef>
              <c:f>'2.Tendencias'!$B$18</c:f>
              <c:strCache>
                <c:ptCount val="1"/>
                <c:pt idx="0">
                  <c:v>Peticiones radicadas durante el periodo anterior, sin responder a la fecha de corte del periodo en revisión</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'2.Tendencias'!$D$6</c:f>
              <c:strCache>
                <c:ptCount val="1"/>
                <c:pt idx="0">
                  <c:v>CANTIDAD</c:v>
                </c:pt>
              </c:strCache>
            </c:strRef>
          </c:cat>
          <c:val>
            <c:numRef>
              <c:f>'2.Tendencias'!$D$18</c:f>
              <c:numCache>
                <c:formatCode>General</c:formatCode>
                <c:ptCount val="1"/>
                <c:pt idx="0">
                  <c:v>0</c:v>
                </c:pt>
              </c:numCache>
            </c:numRef>
          </c:val>
          <c:extLst>
            <c:ext xmlns:c16="http://schemas.microsoft.com/office/drawing/2014/chart" uri="{C3380CC4-5D6E-409C-BE32-E72D297353CC}">
              <c16:uniqueId val="{00000013-EFFD-4775-9C77-ECB644558F27}"/>
            </c:ext>
          </c:extLst>
        </c:ser>
        <c:dLbls>
          <c:dLblPos val="outEnd"/>
          <c:showLegendKey val="0"/>
          <c:showVal val="1"/>
          <c:showCatName val="0"/>
          <c:showSerName val="0"/>
          <c:showPercent val="0"/>
          <c:showBubbleSize val="0"/>
        </c:dLbls>
        <c:gapWidth val="219"/>
        <c:axId val="497789872"/>
        <c:axId val="497790264"/>
      </c:barChart>
      <c:catAx>
        <c:axId val="497789872"/>
        <c:scaling>
          <c:orientation val="minMax"/>
        </c:scaling>
        <c:delete val="1"/>
        <c:axPos val="l"/>
        <c:numFmt formatCode="General" sourceLinked="1"/>
        <c:majorTickMark val="none"/>
        <c:minorTickMark val="none"/>
        <c:tickLblPos val="nextTo"/>
        <c:crossAx val="497790264"/>
        <c:crosses val="autoZero"/>
        <c:auto val="1"/>
        <c:lblAlgn val="ctr"/>
        <c:lblOffset val="100"/>
        <c:noMultiLvlLbl val="0"/>
      </c:catAx>
      <c:valAx>
        <c:axId val="4977902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7789872"/>
        <c:crosses val="autoZero"/>
        <c:crossBetween val="between"/>
      </c:valAx>
      <c:spPr>
        <a:noFill/>
        <a:ln>
          <a:noFill/>
        </a:ln>
        <a:effectLst/>
      </c:spPr>
    </c:plotArea>
    <c:legend>
      <c:legendPos val="t"/>
      <c:layout>
        <c:manualLayout>
          <c:xMode val="edge"/>
          <c:yMode val="edge"/>
          <c:x val="0.61904610284435435"/>
          <c:y val="0.33779661993470328"/>
          <c:w val="0.29039310378440003"/>
          <c:h val="0.3892338666740285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Histórico de datos específicos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3.5911678328091758E-2"/>
          <c:y val="8.6880242056151594E-2"/>
          <c:w val="0.50376883786563786"/>
          <c:h val="0.8631921824104235"/>
        </c:manualLayout>
      </c:layout>
      <c:barChart>
        <c:barDir val="bar"/>
        <c:grouping val="clustered"/>
        <c:varyColors val="0"/>
        <c:ser>
          <c:idx val="0"/>
          <c:order val="0"/>
          <c:tx>
            <c:strRef>
              <c:f>'2.Tendencias'!$B$25</c:f>
              <c:strCache>
                <c:ptCount val="1"/>
                <c:pt idx="0">
                  <c:v>Peticiones registradas con otras categorías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'2.Tendencias'!$D$25</c:f>
              <c:numCache>
                <c:formatCode>General</c:formatCode>
                <c:ptCount val="1"/>
                <c:pt idx="0">
                  <c:v>0</c:v>
                </c:pt>
              </c:numCache>
            </c:numRef>
          </c:val>
          <c:extLst>
            <c:ext xmlns:c16="http://schemas.microsoft.com/office/drawing/2014/chart" uri="{C3380CC4-5D6E-409C-BE32-E72D297353CC}">
              <c16:uniqueId val="{00000000-C946-40FA-B4BE-5464A0C33634}"/>
            </c:ext>
          </c:extLst>
        </c:ser>
        <c:ser>
          <c:idx val="1"/>
          <c:order val="1"/>
          <c:tx>
            <c:strRef>
              <c:f>'2.Tendencias'!$B$26</c:f>
              <c:strCache>
                <c:ptCount val="1"/>
                <c:pt idx="0">
                  <c:v>Comunicaciones recibidas radicadas con codificación diferente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'2.Tendencias'!$D$26</c:f>
              <c:numCache>
                <c:formatCode>General</c:formatCode>
                <c:ptCount val="1"/>
                <c:pt idx="0">
                  <c:v>0</c:v>
                </c:pt>
              </c:numCache>
            </c:numRef>
          </c:val>
          <c:extLst>
            <c:ext xmlns:c16="http://schemas.microsoft.com/office/drawing/2014/chart" uri="{C3380CC4-5D6E-409C-BE32-E72D297353CC}">
              <c16:uniqueId val="{00000002-C946-40FA-B4BE-5464A0C33634}"/>
            </c:ext>
          </c:extLst>
        </c:ser>
        <c:ser>
          <c:idx val="2"/>
          <c:order val="2"/>
          <c:tx>
            <c:strRef>
              <c:f>'2.Tendencias'!$B$27</c:f>
              <c:strCache>
                <c:ptCount val="1"/>
                <c:pt idx="0">
                  <c:v>Peticiones recibidas sin digitalizar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'2.Tendencias'!$D$27</c:f>
              <c:numCache>
                <c:formatCode>General</c:formatCode>
                <c:ptCount val="1"/>
                <c:pt idx="0">
                  <c:v>0</c:v>
                </c:pt>
              </c:numCache>
            </c:numRef>
          </c:val>
          <c:extLst>
            <c:ext xmlns:c16="http://schemas.microsoft.com/office/drawing/2014/chart" uri="{C3380CC4-5D6E-409C-BE32-E72D297353CC}">
              <c16:uniqueId val="{00000003-C946-40FA-B4BE-5464A0C33634}"/>
            </c:ext>
          </c:extLst>
        </c:ser>
        <c:ser>
          <c:idx val="3"/>
          <c:order val="3"/>
          <c:tx>
            <c:strRef>
              <c:f>'2.Tendencias'!$B$28</c:f>
              <c:strCache>
                <c:ptCount val="1"/>
                <c:pt idx="0">
                  <c:v>Respuesta a peticiones sin digitalizar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'2.Tendencias'!$D$28</c:f>
              <c:numCache>
                <c:formatCode>General</c:formatCode>
                <c:ptCount val="1"/>
                <c:pt idx="0">
                  <c:v>0</c:v>
                </c:pt>
              </c:numCache>
            </c:numRef>
          </c:val>
          <c:extLst>
            <c:ext xmlns:c16="http://schemas.microsoft.com/office/drawing/2014/chart" uri="{C3380CC4-5D6E-409C-BE32-E72D297353CC}">
              <c16:uniqueId val="{00000004-C946-40FA-B4BE-5464A0C33634}"/>
            </c:ext>
          </c:extLst>
        </c:ser>
        <c:ser>
          <c:idx val="4"/>
          <c:order val="4"/>
          <c:tx>
            <c:strRef>
              <c:f>'2.Tendencias'!$B$29</c:f>
              <c:strCache>
                <c:ptCount val="1"/>
                <c:pt idx="0">
                  <c:v>Fechas incorrectas (Entre peticiones y sus respuestas)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'2.Tendencias'!$D$29</c:f>
              <c:numCache>
                <c:formatCode>General</c:formatCode>
                <c:ptCount val="1"/>
                <c:pt idx="0">
                  <c:v>0</c:v>
                </c:pt>
              </c:numCache>
            </c:numRef>
          </c:val>
          <c:extLst>
            <c:ext xmlns:c16="http://schemas.microsoft.com/office/drawing/2014/chart" uri="{C3380CC4-5D6E-409C-BE32-E72D297353CC}">
              <c16:uniqueId val="{00000005-C946-40FA-B4BE-5464A0C33634}"/>
            </c:ext>
          </c:extLst>
        </c:ser>
        <c:ser>
          <c:idx val="5"/>
          <c:order val="5"/>
          <c:tx>
            <c:strRef>
              <c:f>'2.Tendencias'!$B$30</c:f>
              <c:strCache>
                <c:ptCount val="1"/>
                <c:pt idx="0">
                  <c:v>Respuesta sin fecha visible en la imagen del envío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'2.Tendencias'!$D$30</c:f>
              <c:numCache>
                <c:formatCode>General</c:formatCode>
                <c:ptCount val="1"/>
                <c:pt idx="0">
                  <c:v>0</c:v>
                </c:pt>
              </c:numCache>
            </c:numRef>
          </c:val>
          <c:extLst>
            <c:ext xmlns:c16="http://schemas.microsoft.com/office/drawing/2014/chart" uri="{C3380CC4-5D6E-409C-BE32-E72D297353CC}">
              <c16:uniqueId val="{00000006-C946-40FA-B4BE-5464A0C33634}"/>
            </c:ext>
          </c:extLst>
        </c:ser>
        <c:ser>
          <c:idx val="6"/>
          <c:order val="6"/>
          <c:tx>
            <c:strRef>
              <c:f>'2.Tendencias'!$B$31</c:f>
              <c:strCache>
                <c:ptCount val="1"/>
                <c:pt idx="0">
                  <c:v>Queja no registrada en el consolidado</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'2.Tendencias'!$D$31</c:f>
              <c:numCache>
                <c:formatCode>General</c:formatCode>
                <c:ptCount val="1"/>
                <c:pt idx="0">
                  <c:v>0</c:v>
                </c:pt>
              </c:numCache>
            </c:numRef>
          </c:val>
          <c:extLst>
            <c:ext xmlns:c16="http://schemas.microsoft.com/office/drawing/2014/chart" uri="{C3380CC4-5D6E-409C-BE32-E72D297353CC}">
              <c16:uniqueId val="{00000007-C946-40FA-B4BE-5464A0C33634}"/>
            </c:ext>
          </c:extLst>
        </c:ser>
        <c:ser>
          <c:idx val="7"/>
          <c:order val="7"/>
          <c:tx>
            <c:strRef>
              <c:f>'2.Tendencias'!$B$32</c:f>
              <c:strCache>
                <c:ptCount val="1"/>
                <c:pt idx="0">
                  <c:v>Comunicaciones sin imagen</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'2.Tendencias'!$D$32</c:f>
              <c:numCache>
                <c:formatCode>General</c:formatCode>
                <c:ptCount val="1"/>
                <c:pt idx="0">
                  <c:v>0</c:v>
                </c:pt>
              </c:numCache>
            </c:numRef>
          </c:val>
          <c:extLst>
            <c:ext xmlns:c16="http://schemas.microsoft.com/office/drawing/2014/chart" uri="{C3380CC4-5D6E-409C-BE32-E72D297353CC}">
              <c16:uniqueId val="{00000008-C946-40FA-B4BE-5464A0C33634}"/>
            </c:ext>
          </c:extLst>
        </c:ser>
        <c:ser>
          <c:idx val="8"/>
          <c:order val="8"/>
          <c:tx>
            <c:strRef>
              <c:f>'2.Tendencias'!$B$33</c:f>
              <c:strCache>
                <c:ptCount val="1"/>
                <c:pt idx="0">
                  <c:v>Peticiones sin el archivo adjunto</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'2.Tendencias'!$D$33</c:f>
              <c:numCache>
                <c:formatCode>General</c:formatCode>
                <c:ptCount val="1"/>
                <c:pt idx="0">
                  <c:v>0</c:v>
                </c:pt>
              </c:numCache>
            </c:numRef>
          </c:val>
          <c:extLst>
            <c:ext xmlns:c16="http://schemas.microsoft.com/office/drawing/2014/chart" uri="{C3380CC4-5D6E-409C-BE32-E72D297353CC}">
              <c16:uniqueId val="{00000009-C946-40FA-B4BE-5464A0C33634}"/>
            </c:ext>
          </c:extLst>
        </c:ser>
        <c:ser>
          <c:idx val="9"/>
          <c:order val="9"/>
          <c:tx>
            <c:strRef>
              <c:f>'2.Tendencias'!$B$34</c:f>
              <c:strCache>
                <c:ptCount val="1"/>
                <c:pt idx="0">
                  <c:v>Peticiones con numero de radicación errada</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'2.Tendencias'!$D$34</c:f>
              <c:numCache>
                <c:formatCode>General</c:formatCode>
                <c:ptCount val="1"/>
                <c:pt idx="0">
                  <c:v>0</c:v>
                </c:pt>
              </c:numCache>
            </c:numRef>
          </c:val>
          <c:extLst>
            <c:ext xmlns:c16="http://schemas.microsoft.com/office/drawing/2014/chart" uri="{C3380CC4-5D6E-409C-BE32-E72D297353CC}">
              <c16:uniqueId val="{0000000A-C946-40FA-B4BE-5464A0C33634}"/>
            </c:ext>
          </c:extLst>
        </c:ser>
        <c:ser>
          <c:idx val="10"/>
          <c:order val="10"/>
          <c:tx>
            <c:strRef>
              <c:f>'2.Tendencias'!$B$35</c:f>
              <c:strCache>
                <c:ptCount val="1"/>
                <c:pt idx="0">
                  <c:v>Traslado por no competencia sin evidencia de haberle informado al ciudadano</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'2.Tendencias'!$D$35</c:f>
              <c:numCache>
                <c:formatCode>General</c:formatCode>
                <c:ptCount val="1"/>
                <c:pt idx="0">
                  <c:v>0</c:v>
                </c:pt>
              </c:numCache>
            </c:numRef>
          </c:val>
          <c:extLst>
            <c:ext xmlns:c16="http://schemas.microsoft.com/office/drawing/2014/chart" uri="{C3380CC4-5D6E-409C-BE32-E72D297353CC}">
              <c16:uniqueId val="{0000000B-C946-40FA-B4BE-5464A0C33634}"/>
            </c:ext>
          </c:extLst>
        </c:ser>
        <c:ser>
          <c:idx val="11"/>
          <c:order val="11"/>
          <c:tx>
            <c:strRef>
              <c:f>'2.Tendencias'!$B$36</c:f>
              <c:strCache>
                <c:ptCount val="1"/>
                <c:pt idx="0">
                  <c:v>Petición sin traslado por no competencia</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'2.Tendencias'!$D$36</c:f>
              <c:numCache>
                <c:formatCode>General</c:formatCode>
                <c:ptCount val="1"/>
                <c:pt idx="0">
                  <c:v>1</c:v>
                </c:pt>
              </c:numCache>
            </c:numRef>
          </c:val>
          <c:extLst>
            <c:ext xmlns:c16="http://schemas.microsoft.com/office/drawing/2014/chart" uri="{C3380CC4-5D6E-409C-BE32-E72D297353CC}">
              <c16:uniqueId val="{0000000C-C946-40FA-B4BE-5464A0C33634}"/>
            </c:ext>
          </c:extLst>
        </c:ser>
        <c:ser>
          <c:idx val="12"/>
          <c:order val="12"/>
          <c:tx>
            <c:strRef>
              <c:f>'2.Tendencias'!$B$37</c:f>
              <c:strCache>
                <c:ptCount val="1"/>
                <c:pt idx="0">
                  <c:v>Radicados de respuestas a peticiones repetidos</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'2.Tendencias'!$D$37</c:f>
              <c:numCache>
                <c:formatCode>General</c:formatCode>
                <c:ptCount val="1"/>
                <c:pt idx="0">
                  <c:v>1</c:v>
                </c:pt>
              </c:numCache>
            </c:numRef>
          </c:val>
          <c:extLst>
            <c:ext xmlns:c16="http://schemas.microsoft.com/office/drawing/2014/chart" uri="{C3380CC4-5D6E-409C-BE32-E72D297353CC}">
              <c16:uniqueId val="{0000000D-C946-40FA-B4BE-5464A0C33634}"/>
            </c:ext>
          </c:extLst>
        </c:ser>
        <c:ser>
          <c:idx val="13"/>
          <c:order val="13"/>
          <c:tx>
            <c:strRef>
              <c:f>'2.Tendencias'!$B$38</c:f>
              <c:strCache>
                <c:ptCount val="1"/>
                <c:pt idx="0">
                  <c:v>Respuesta parcial, registrada como definitiva, sin el reinicio del conteo para el  envío de la respuesta definitiva</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'2.Tendencias'!$D$38</c:f>
              <c:numCache>
                <c:formatCode>General</c:formatCode>
                <c:ptCount val="1"/>
                <c:pt idx="0">
                  <c:v>1</c:v>
                </c:pt>
              </c:numCache>
            </c:numRef>
          </c:val>
          <c:extLst>
            <c:ext xmlns:c16="http://schemas.microsoft.com/office/drawing/2014/chart" uri="{C3380CC4-5D6E-409C-BE32-E72D297353CC}">
              <c16:uniqueId val="{0000000E-C946-40FA-B4BE-5464A0C33634}"/>
            </c:ext>
          </c:extLst>
        </c:ser>
        <c:ser>
          <c:idx val="14"/>
          <c:order val="14"/>
          <c:tx>
            <c:strRef>
              <c:f>'2.Tendencias'!$B$39</c:f>
              <c:strCache>
                <c:ptCount val="1"/>
                <c:pt idx="0">
                  <c:v>Respuesta con formato de firma no oficial</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'2.Tendencias'!$D$39</c:f>
              <c:numCache>
                <c:formatCode>General</c:formatCode>
                <c:ptCount val="1"/>
                <c:pt idx="0">
                  <c:v>1</c:v>
                </c:pt>
              </c:numCache>
            </c:numRef>
          </c:val>
          <c:extLst>
            <c:ext xmlns:c16="http://schemas.microsoft.com/office/drawing/2014/chart" uri="{C3380CC4-5D6E-409C-BE32-E72D297353CC}">
              <c16:uniqueId val="{0000000F-C946-40FA-B4BE-5464A0C33634}"/>
            </c:ext>
          </c:extLst>
        </c:ser>
        <c:ser>
          <c:idx val="15"/>
          <c:order val="15"/>
          <c:tx>
            <c:strRef>
              <c:f>'2.Tendencias'!$B$40</c:f>
              <c:strCache>
                <c:ptCount val="1"/>
                <c:pt idx="0">
                  <c:v>Petición registrada con categoria diferente</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'2.Tendencias'!$D$40</c:f>
              <c:numCache>
                <c:formatCode>General</c:formatCode>
                <c:ptCount val="1"/>
                <c:pt idx="0">
                  <c:v>2</c:v>
                </c:pt>
              </c:numCache>
            </c:numRef>
          </c:val>
          <c:extLst>
            <c:ext xmlns:c16="http://schemas.microsoft.com/office/drawing/2014/chart" uri="{C3380CC4-5D6E-409C-BE32-E72D297353CC}">
              <c16:uniqueId val="{00000010-C946-40FA-B4BE-5464A0C33634}"/>
            </c:ext>
          </c:extLst>
        </c:ser>
        <c:ser>
          <c:idx val="16"/>
          <c:order val="16"/>
          <c:tx>
            <c:strRef>
              <c:f>'2.Tendencias'!$B$41</c:f>
              <c:strCache>
                <c:ptCount val="1"/>
                <c:pt idx="0">
                  <c:v>Comunicaciones recibidas con radicados repetidos </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'2.Tendencias'!$D$41</c:f>
              <c:numCache>
                <c:formatCode>General</c:formatCode>
                <c:ptCount val="1"/>
                <c:pt idx="0">
                  <c:v>3</c:v>
                </c:pt>
              </c:numCache>
            </c:numRef>
          </c:val>
          <c:extLst>
            <c:ext xmlns:c16="http://schemas.microsoft.com/office/drawing/2014/chart" uri="{C3380CC4-5D6E-409C-BE32-E72D297353CC}">
              <c16:uniqueId val="{00000011-C946-40FA-B4BE-5464A0C33634}"/>
            </c:ext>
          </c:extLst>
        </c:ser>
        <c:ser>
          <c:idx val="17"/>
          <c:order val="17"/>
          <c:tx>
            <c:strRef>
              <c:f>'2.Tendencias'!$B$42</c:f>
              <c:strCache>
                <c:ptCount val="1"/>
                <c:pt idx="0">
                  <c:v>Peticiones con radicados repetidos</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'2.Tendencias'!$D$42</c:f>
              <c:numCache>
                <c:formatCode>General</c:formatCode>
                <c:ptCount val="1"/>
                <c:pt idx="0">
                  <c:v>3</c:v>
                </c:pt>
              </c:numCache>
            </c:numRef>
          </c:val>
          <c:extLst>
            <c:ext xmlns:c16="http://schemas.microsoft.com/office/drawing/2014/chart" uri="{C3380CC4-5D6E-409C-BE32-E72D297353CC}">
              <c16:uniqueId val="{00000012-C946-40FA-B4BE-5464A0C33634}"/>
            </c:ext>
          </c:extLst>
        </c:ser>
        <c:ser>
          <c:idx val="18"/>
          <c:order val="18"/>
          <c:tx>
            <c:strRef>
              <c:f>'2.Tendencias'!$B$43</c:f>
              <c:strCache>
                <c:ptCount val="1"/>
                <c:pt idx="0">
                  <c:v>Imagenes con texto incompleto</c:v>
                </c:pt>
              </c:strCache>
            </c:strRef>
          </c:tx>
          <c:spPr>
            <a:solidFill>
              <a:schemeClr val="accent1">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'2.Tendencias'!$D$43</c:f>
              <c:numCache>
                <c:formatCode>General</c:formatCode>
                <c:ptCount val="1"/>
                <c:pt idx="0">
                  <c:v>3</c:v>
                </c:pt>
              </c:numCache>
            </c:numRef>
          </c:val>
          <c:extLst>
            <c:ext xmlns:c16="http://schemas.microsoft.com/office/drawing/2014/chart" uri="{C3380CC4-5D6E-409C-BE32-E72D297353CC}">
              <c16:uniqueId val="{00000013-C946-40FA-B4BE-5464A0C33634}"/>
            </c:ext>
          </c:extLst>
        </c:ser>
        <c:ser>
          <c:idx val="19"/>
          <c:order val="19"/>
          <c:tx>
            <c:strRef>
              <c:f>'2.Tendencias'!$B$44</c:f>
              <c:strCache>
                <c:ptCount val="1"/>
                <c:pt idx="0">
                  <c:v>Peticiones con códigos de radicado de respuesta diferente al normalizado</c:v>
                </c:pt>
              </c:strCache>
            </c:strRef>
          </c:tx>
          <c:spPr>
            <a:solidFill>
              <a:schemeClr val="accent2">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'2.Tendencias'!$D$24</c:f>
              <c:strCache>
                <c:ptCount val="1"/>
                <c:pt idx="0">
                  <c:v>CANTIDAD</c:v>
                </c:pt>
              </c:strCache>
            </c:strRef>
          </c:cat>
          <c:val>
            <c:numRef>
              <c:f>'2.Tendencias'!$D$44</c:f>
              <c:numCache>
                <c:formatCode>General</c:formatCode>
                <c:ptCount val="1"/>
                <c:pt idx="0">
                  <c:v>50</c:v>
                </c:pt>
              </c:numCache>
            </c:numRef>
          </c:val>
          <c:extLst>
            <c:ext xmlns:c16="http://schemas.microsoft.com/office/drawing/2014/chart" uri="{C3380CC4-5D6E-409C-BE32-E72D297353CC}">
              <c16:uniqueId val="{00000014-C946-40FA-B4BE-5464A0C33634}"/>
            </c:ext>
          </c:extLst>
        </c:ser>
        <c:dLbls>
          <c:dLblPos val="outEnd"/>
          <c:showLegendKey val="0"/>
          <c:showVal val="1"/>
          <c:showCatName val="0"/>
          <c:showSerName val="0"/>
          <c:showPercent val="0"/>
          <c:showBubbleSize val="0"/>
        </c:dLbls>
        <c:gapWidth val="219"/>
        <c:axId val="496548664"/>
        <c:axId val="503010656"/>
      </c:barChart>
      <c:catAx>
        <c:axId val="496548664"/>
        <c:scaling>
          <c:orientation val="minMax"/>
        </c:scaling>
        <c:delete val="1"/>
        <c:axPos val="l"/>
        <c:numFmt formatCode="General" sourceLinked="1"/>
        <c:majorTickMark val="none"/>
        <c:minorTickMark val="none"/>
        <c:tickLblPos val="nextTo"/>
        <c:crossAx val="503010656"/>
        <c:crosses val="autoZero"/>
        <c:auto val="1"/>
        <c:lblAlgn val="ctr"/>
        <c:lblOffset val="100"/>
        <c:noMultiLvlLbl val="0"/>
      </c:catAx>
      <c:valAx>
        <c:axId val="503010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6548664"/>
        <c:crosses val="autoZero"/>
        <c:crossBetween val="between"/>
      </c:valAx>
      <c:spPr>
        <a:noFill/>
        <a:ln>
          <a:noFill/>
        </a:ln>
        <a:effectLst/>
      </c:spPr>
    </c:plotArea>
    <c:legend>
      <c:legendPos val="t"/>
      <c:layout>
        <c:manualLayout>
          <c:xMode val="edge"/>
          <c:yMode val="edge"/>
          <c:x val="0.59630964117177732"/>
          <c:y val="0.17155535251354653"/>
          <c:w val="0.33138781432853243"/>
          <c:h val="0.650288712136892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v>Oportuno</c:v>
          </c:tx>
          <c:spPr>
            <a:solidFill>
              <a:schemeClr val="accent1"/>
            </a:solidFill>
            <a:ln>
              <a:noFill/>
            </a:ln>
            <a:effectLst/>
          </c:spPr>
          <c:invertIfNegative val="0"/>
          <c:cat>
            <c:strLit>
              <c:ptCount val="16"/>
              <c:pt idx="0">
                <c:v>Asesoría jurídica</c:v>
              </c:pt>
              <c:pt idx="1">
                <c:v>Biblioteca</c:v>
              </c:pt>
              <c:pt idx="2">
                <c:v>Comité de convivencia</c:v>
              </c:pt>
              <c:pt idx="3">
                <c:v>Comunicaciones</c:v>
              </c:pt>
              <c:pt idx="4">
                <c:v>Dirección general</c:v>
              </c:pt>
              <c:pt idx="5">
                <c:v>Divulgación editorial</c:v>
              </c:pt>
              <c:pt idx="6">
                <c:v>Gestión Contractual</c:v>
              </c:pt>
              <c:pt idx="7">
                <c:v>Gestión Financiera</c:v>
              </c:pt>
              <c:pt idx="8">
                <c:v>Investigación</c:v>
              </c:pt>
              <c:pt idx="9">
                <c:v>Planeación/Atención al ciudadano</c:v>
              </c:pt>
              <c:pt idx="10">
                <c:v>Recursos físicos</c:v>
              </c:pt>
              <c:pt idx="11">
                <c:v>Seminario Andrés Bello</c:v>
              </c:pt>
              <c:pt idx="12">
                <c:v>Sin área asignada</c:v>
              </c:pt>
              <c:pt idx="13">
                <c:v>Subdirección académica</c:v>
              </c:pt>
              <c:pt idx="14">
                <c:v>Subdirección administrativa y financiera</c:v>
              </c:pt>
              <c:pt idx="15">
                <c:v>Talento humano</c:v>
              </c:pt>
            </c:strLit>
          </c:cat>
          <c:val>
            <c:numLit>
              <c:formatCode>General</c:formatCode>
              <c:ptCount val="16"/>
              <c:pt idx="0">
                <c:v>3</c:v>
              </c:pt>
              <c:pt idx="1">
                <c:v>1</c:v>
              </c:pt>
              <c:pt idx="2">
                <c:v>0</c:v>
              </c:pt>
              <c:pt idx="3">
                <c:v>2</c:v>
              </c:pt>
              <c:pt idx="4">
                <c:v>1</c:v>
              </c:pt>
              <c:pt idx="5">
                <c:v>3</c:v>
              </c:pt>
              <c:pt idx="6">
                <c:v>1</c:v>
              </c:pt>
              <c:pt idx="7">
                <c:v>2</c:v>
              </c:pt>
              <c:pt idx="8">
                <c:v>1</c:v>
              </c:pt>
              <c:pt idx="9">
                <c:v>1</c:v>
              </c:pt>
              <c:pt idx="10">
                <c:v>1</c:v>
              </c:pt>
              <c:pt idx="11">
                <c:v>7</c:v>
              </c:pt>
              <c:pt idx="12">
                <c:v>0</c:v>
              </c:pt>
              <c:pt idx="13">
                <c:v>41</c:v>
              </c:pt>
              <c:pt idx="14">
                <c:v>1</c:v>
              </c:pt>
              <c:pt idx="15">
                <c:v>7</c:v>
              </c:pt>
            </c:numLit>
          </c:val>
          <c:extLst>
            <c:ext xmlns:c16="http://schemas.microsoft.com/office/drawing/2014/chart" uri="{C3380CC4-5D6E-409C-BE32-E72D297353CC}">
              <c16:uniqueId val="{00000000-2874-4C7D-92C0-5B8886AB6C31}"/>
            </c:ext>
          </c:extLst>
        </c:ser>
        <c:ser>
          <c:idx val="1"/>
          <c:order val="1"/>
          <c:tx>
            <c:v>Extemporaneo</c:v>
          </c:tx>
          <c:spPr>
            <a:solidFill>
              <a:schemeClr val="accent2"/>
            </a:solidFill>
            <a:ln>
              <a:noFill/>
            </a:ln>
            <a:effectLst/>
          </c:spPr>
          <c:invertIfNegative val="0"/>
          <c:cat>
            <c:strLit>
              <c:ptCount val="16"/>
              <c:pt idx="0">
                <c:v>Asesoría jurídica</c:v>
              </c:pt>
              <c:pt idx="1">
                <c:v>Biblioteca</c:v>
              </c:pt>
              <c:pt idx="2">
                <c:v>Comité de convivencia</c:v>
              </c:pt>
              <c:pt idx="3">
                <c:v>Comunicaciones</c:v>
              </c:pt>
              <c:pt idx="4">
                <c:v>Dirección general</c:v>
              </c:pt>
              <c:pt idx="5">
                <c:v>Divulgación editorial</c:v>
              </c:pt>
              <c:pt idx="6">
                <c:v>Gestión Contractual</c:v>
              </c:pt>
              <c:pt idx="7">
                <c:v>Gestión Financiera</c:v>
              </c:pt>
              <c:pt idx="8">
                <c:v>Investigación</c:v>
              </c:pt>
              <c:pt idx="9">
                <c:v>Planeación/Atención al ciudadano</c:v>
              </c:pt>
              <c:pt idx="10">
                <c:v>Recursos físicos</c:v>
              </c:pt>
              <c:pt idx="11">
                <c:v>Seminario Andrés Bello</c:v>
              </c:pt>
              <c:pt idx="12">
                <c:v>Sin área asignada</c:v>
              </c:pt>
              <c:pt idx="13">
                <c:v>Subdirección académica</c:v>
              </c:pt>
              <c:pt idx="14">
                <c:v>Subdirección administrativa y financiera</c:v>
              </c:pt>
              <c:pt idx="15">
                <c:v>Talento humano</c:v>
              </c:pt>
            </c:strLit>
          </c:cat>
          <c:val>
            <c:numLit>
              <c:formatCode>General</c:formatCode>
              <c:ptCount val="16"/>
              <c:pt idx="0">
                <c:v>0</c:v>
              </c:pt>
              <c:pt idx="1">
                <c:v>0</c:v>
              </c:pt>
              <c:pt idx="2">
                <c:v>1</c:v>
              </c:pt>
              <c:pt idx="3">
                <c:v>0</c:v>
              </c:pt>
              <c:pt idx="4">
                <c:v>1</c:v>
              </c:pt>
              <c:pt idx="5">
                <c:v>0</c:v>
              </c:pt>
              <c:pt idx="6">
                <c:v>0</c:v>
              </c:pt>
              <c:pt idx="7">
                <c:v>0</c:v>
              </c:pt>
              <c:pt idx="8">
                <c:v>0</c:v>
              </c:pt>
              <c:pt idx="9">
                <c:v>0</c:v>
              </c:pt>
              <c:pt idx="10">
                <c:v>0</c:v>
              </c:pt>
              <c:pt idx="11">
                <c:v>0</c:v>
              </c:pt>
              <c:pt idx="12">
                <c:v>0</c:v>
              </c:pt>
              <c:pt idx="13">
                <c:v>2</c:v>
              </c:pt>
              <c:pt idx="14">
                <c:v>0</c:v>
              </c:pt>
              <c:pt idx="15">
                <c:v>2</c:v>
              </c:pt>
            </c:numLit>
          </c:val>
          <c:extLst>
            <c:ext xmlns:c16="http://schemas.microsoft.com/office/drawing/2014/chart" uri="{C3380CC4-5D6E-409C-BE32-E72D297353CC}">
              <c16:uniqueId val="{00000001-2874-4C7D-92C0-5B8886AB6C31}"/>
            </c:ext>
          </c:extLst>
        </c:ser>
        <c:ser>
          <c:idx val="2"/>
          <c:order val="2"/>
          <c:tx>
            <c:v>Falta Información</c:v>
          </c:tx>
          <c:spPr>
            <a:solidFill>
              <a:schemeClr val="accent3"/>
            </a:solidFill>
            <a:ln>
              <a:noFill/>
            </a:ln>
            <a:effectLst/>
          </c:spPr>
          <c:invertIfNegative val="0"/>
          <c:cat>
            <c:strLit>
              <c:ptCount val="16"/>
              <c:pt idx="0">
                <c:v>Asesoría jurídica</c:v>
              </c:pt>
              <c:pt idx="1">
                <c:v>Biblioteca</c:v>
              </c:pt>
              <c:pt idx="2">
                <c:v>Comité de convivencia</c:v>
              </c:pt>
              <c:pt idx="3">
                <c:v>Comunicaciones</c:v>
              </c:pt>
              <c:pt idx="4">
                <c:v>Dirección general</c:v>
              </c:pt>
              <c:pt idx="5">
                <c:v>Divulgación editorial</c:v>
              </c:pt>
              <c:pt idx="6">
                <c:v>Gestión Contractual</c:v>
              </c:pt>
              <c:pt idx="7">
                <c:v>Gestión Financiera</c:v>
              </c:pt>
              <c:pt idx="8">
                <c:v>Investigación</c:v>
              </c:pt>
              <c:pt idx="9">
                <c:v>Planeación/Atención al ciudadano</c:v>
              </c:pt>
              <c:pt idx="10">
                <c:v>Recursos físicos</c:v>
              </c:pt>
              <c:pt idx="11">
                <c:v>Seminario Andrés Bello</c:v>
              </c:pt>
              <c:pt idx="12">
                <c:v>Sin área asignada</c:v>
              </c:pt>
              <c:pt idx="13">
                <c:v>Subdirección académica</c:v>
              </c:pt>
              <c:pt idx="14">
                <c:v>Subdirección administrativa y financiera</c:v>
              </c:pt>
              <c:pt idx="15">
                <c:v>Talento humano</c:v>
              </c:pt>
            </c:strLit>
          </c:cat>
          <c:val>
            <c:numLit>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1</c:v>
              </c:pt>
            </c:numLit>
          </c:val>
          <c:extLst>
            <c:ext xmlns:c16="http://schemas.microsoft.com/office/drawing/2014/chart" uri="{C3380CC4-5D6E-409C-BE32-E72D297353CC}">
              <c16:uniqueId val="{00000002-2874-4C7D-92C0-5B8886AB6C31}"/>
            </c:ext>
          </c:extLst>
        </c:ser>
        <c:dLbls>
          <c:showLegendKey val="0"/>
          <c:showVal val="0"/>
          <c:showCatName val="0"/>
          <c:showSerName val="0"/>
          <c:showPercent val="0"/>
          <c:showBubbleSize val="0"/>
        </c:dLbls>
        <c:gapWidth val="150"/>
        <c:overlap val="100"/>
        <c:axId val="503014968"/>
        <c:axId val="503011048"/>
      </c:barChart>
      <c:catAx>
        <c:axId val="503014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3011048"/>
        <c:crosses val="autoZero"/>
        <c:auto val="1"/>
        <c:lblAlgn val="ctr"/>
        <c:lblOffset val="100"/>
        <c:noMultiLvlLbl val="0"/>
      </c:catAx>
      <c:valAx>
        <c:axId val="503011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30149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Porcentaje</a:t>
            </a:r>
            <a:r>
              <a:rPr lang="en-US" b="1" baseline="0"/>
              <a:t> de c</a:t>
            </a:r>
            <a:r>
              <a:rPr lang="en-US" b="1"/>
              <a:t>umplimiento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0390351392643084"/>
          <c:y val="9.6137715866956172E-2"/>
          <c:w val="0.86873330199396714"/>
          <c:h val="0.7049748274202875"/>
        </c:manualLayout>
      </c:layout>
      <c:barChart>
        <c:barDir val="col"/>
        <c:grouping val="clustered"/>
        <c:varyColors val="0"/>
        <c:ser>
          <c:idx val="0"/>
          <c:order val="0"/>
          <c:tx>
            <c:strRef>
              <c:f>'6.Calidad'!$D$4</c:f>
              <c:strCache>
                <c:ptCount val="1"/>
                <c:pt idx="0">
                  <c:v>% Cumplimiento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'6.Calidad'!$B$5:$B$13</c:f>
              <c:strCache>
                <c:ptCount val="9"/>
                <c:pt idx="0">
                  <c:v>Resolución de fondo y concreta</c:v>
                </c:pt>
                <c:pt idx="1">
                  <c:v>Resolución total de la petición</c:v>
                </c:pt>
                <c:pt idx="2">
                  <c:v>Justificación (Razones precisas al peticionario para conceder, negar o trasladar la solicitud)</c:v>
                </c:pt>
                <c:pt idx="3">
                  <c:v>Lenguaje utilizado de manera clara, congruente y comprensible hacia el peticionario</c:v>
                </c:pt>
                <c:pt idx="4">
                  <c:v>Dirección errada</c:v>
                </c:pt>
                <c:pt idx="5">
                  <c:v>Teléfonos</c:v>
                </c:pt>
                <c:pt idx="6">
                  <c:v>Horario de atención del ICC</c:v>
                </c:pt>
                <c:pt idx="7">
                  <c:v>Correo electrónico del ICC</c:v>
                </c:pt>
                <c:pt idx="8">
                  <c:v>Cargo o rol de quién responde</c:v>
                </c:pt>
              </c:strCache>
            </c:strRef>
          </c:cat>
          <c:val>
            <c:numRef>
              <c:f>'6.Calidad'!$D$5:$D$13</c:f>
              <c:numCache>
                <c:formatCode>0.0%</c:formatCode>
                <c:ptCount val="9"/>
                <c:pt idx="0">
                  <c:v>0.95</c:v>
                </c:pt>
                <c:pt idx="1">
                  <c:v>0.95</c:v>
                </c:pt>
                <c:pt idx="2">
                  <c:v>0.96250000000000002</c:v>
                </c:pt>
                <c:pt idx="3">
                  <c:v>0.95</c:v>
                </c:pt>
                <c:pt idx="4">
                  <c:v>0.83750000000000002</c:v>
                </c:pt>
                <c:pt idx="5">
                  <c:v>0.97499999999999998</c:v>
                </c:pt>
                <c:pt idx="6">
                  <c:v>0</c:v>
                </c:pt>
                <c:pt idx="7">
                  <c:v>0.97499999999999998</c:v>
                </c:pt>
                <c:pt idx="8">
                  <c:v>0.9375</c:v>
                </c:pt>
              </c:numCache>
            </c:numRef>
          </c:val>
          <c:extLst>
            <c:ext xmlns:c16="http://schemas.microsoft.com/office/drawing/2014/chart" uri="{C3380CC4-5D6E-409C-BE32-E72D297353CC}">
              <c16:uniqueId val="{00000000-AA92-4F6D-9A94-9DC69445A03D}"/>
            </c:ext>
          </c:extLst>
        </c:ser>
        <c:dLbls>
          <c:showLegendKey val="0"/>
          <c:showVal val="0"/>
          <c:showCatName val="0"/>
          <c:showSerName val="0"/>
          <c:showPercent val="0"/>
          <c:showBubbleSize val="0"/>
        </c:dLbls>
        <c:gapWidth val="219"/>
        <c:overlap val="-27"/>
        <c:axId val="503009872"/>
        <c:axId val="503016536"/>
      </c:barChart>
      <c:catAx>
        <c:axId val="50300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503016536"/>
        <c:crosses val="autoZero"/>
        <c:auto val="1"/>
        <c:lblAlgn val="ctr"/>
        <c:lblOffset val="100"/>
        <c:noMultiLvlLbl val="0"/>
      </c:catAx>
      <c:valAx>
        <c:axId val="5030165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3009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0</xdr:col>
      <xdr:colOff>295276</xdr:colOff>
      <xdr:row>0</xdr:row>
      <xdr:rowOff>104775</xdr:rowOff>
    </xdr:from>
    <xdr:to>
      <xdr:col>2</xdr:col>
      <xdr:colOff>219076</xdr:colOff>
      <xdr:row>5</xdr:row>
      <xdr:rowOff>38100</xdr:rowOff>
    </xdr:to>
    <xdr:pic>
      <xdr:nvPicPr>
        <xdr:cNvPr id="2" name="image6.png">
          <a:extLst>
            <a:ext uri="{FF2B5EF4-FFF2-40B4-BE49-F238E27FC236}">
              <a16:creationId xmlns:a16="http://schemas.microsoft.com/office/drawing/2014/main" id="{6064D62C-9CF3-4C8F-9B6C-8BA925E37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6" y="104775"/>
          <a:ext cx="1047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5744765</xdr:colOff>
      <xdr:row>0</xdr:row>
      <xdr:rowOff>95251</xdr:rowOff>
    </xdr:from>
    <xdr:to>
      <xdr:col>1</xdr:col>
      <xdr:colOff>7231504</xdr:colOff>
      <xdr:row>2</xdr:row>
      <xdr:rowOff>95250</xdr:rowOff>
    </xdr:to>
    <xdr:grpSp>
      <xdr:nvGrpSpPr>
        <xdr:cNvPr id="2" name="4 Grupo">
          <a:hlinkClick xmlns:r="http://schemas.openxmlformats.org/officeDocument/2006/relationships" r:id="rId1"/>
          <a:extLst>
            <a:ext uri="{FF2B5EF4-FFF2-40B4-BE49-F238E27FC236}">
              <a16:creationId xmlns:a16="http://schemas.microsoft.com/office/drawing/2014/main" id="{7E037C51-DF23-4BEB-BF44-11A57044CBD9}"/>
            </a:ext>
          </a:extLst>
        </xdr:cNvPr>
        <xdr:cNvGrpSpPr/>
      </xdr:nvGrpSpPr>
      <xdr:grpSpPr>
        <a:xfrm>
          <a:off x="5990828" y="95251"/>
          <a:ext cx="1486739" cy="396874"/>
          <a:chOff x="3839183" y="119065"/>
          <a:chExt cx="1320648" cy="292488"/>
        </a:xfrm>
      </xdr:grpSpPr>
      <xdr:sp macro="" textlink="">
        <xdr:nvSpPr>
          <xdr:cNvPr id="3" name="2 CuadroTexto">
            <a:extLst>
              <a:ext uri="{FF2B5EF4-FFF2-40B4-BE49-F238E27FC236}">
                <a16:creationId xmlns:a16="http://schemas.microsoft.com/office/drawing/2014/main" id="{8A87D2DC-A879-4183-8602-B65C363808BF}"/>
              </a:ext>
            </a:extLst>
          </xdr:cNvPr>
          <xdr:cNvSpPr txBox="1"/>
        </xdr:nvSpPr>
        <xdr:spPr>
          <a:xfrm>
            <a:off x="3839183" y="181853"/>
            <a:ext cx="536367" cy="163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600" b="1">
                <a:solidFill>
                  <a:srgbClr val="00B0F0"/>
                </a:solidFill>
              </a:rPr>
              <a:t>INICIO</a:t>
            </a:r>
          </a:p>
        </xdr:txBody>
      </xdr:sp>
      <xdr:pic>
        <xdr:nvPicPr>
          <xdr:cNvPr id="4" name="image6.png">
            <a:extLst>
              <a:ext uri="{FF2B5EF4-FFF2-40B4-BE49-F238E27FC236}">
                <a16:creationId xmlns:a16="http://schemas.microsoft.com/office/drawing/2014/main" id="{4467909D-A399-41B7-81B6-A933ECF70FF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22031" y="119065"/>
            <a:ext cx="337800" cy="29248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573614</xdr:colOff>
      <xdr:row>3</xdr:row>
      <xdr:rowOff>169333</xdr:rowOff>
    </xdr:from>
    <xdr:to>
      <xdr:col>15</xdr:col>
      <xdr:colOff>306918</xdr:colOff>
      <xdr:row>18</xdr:row>
      <xdr:rowOff>105833</xdr:rowOff>
    </xdr:to>
    <xdr:graphicFrame macro="">
      <xdr:nvGraphicFramePr>
        <xdr:cNvPr id="5" name="Gráfico 4">
          <a:extLst>
            <a:ext uri="{FF2B5EF4-FFF2-40B4-BE49-F238E27FC236}">
              <a16:creationId xmlns:a16="http://schemas.microsoft.com/office/drawing/2014/main" id="{A90005F1-B47B-4F0A-939B-B32B0C9B6C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751416</xdr:colOff>
      <xdr:row>22</xdr:row>
      <xdr:rowOff>4234</xdr:rowOff>
    </xdr:from>
    <xdr:to>
      <xdr:col>15</xdr:col>
      <xdr:colOff>21167</xdr:colOff>
      <xdr:row>43</xdr:row>
      <xdr:rowOff>328084</xdr:rowOff>
    </xdr:to>
    <xdr:graphicFrame macro="">
      <xdr:nvGraphicFramePr>
        <xdr:cNvPr id="8" name="Gráfico 7">
          <a:extLst>
            <a:ext uri="{FF2B5EF4-FFF2-40B4-BE49-F238E27FC236}">
              <a16:creationId xmlns:a16="http://schemas.microsoft.com/office/drawing/2014/main" id="{CB9128A6-78F9-455E-A75A-B65ADB779D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3</xdr:row>
      <xdr:rowOff>0</xdr:rowOff>
    </xdr:from>
    <xdr:to>
      <xdr:col>31</xdr:col>
      <xdr:colOff>533400</xdr:colOff>
      <xdr:row>20</xdr:row>
      <xdr:rowOff>10583</xdr:rowOff>
    </xdr:to>
    <xdr:graphicFrame macro="">
      <xdr:nvGraphicFramePr>
        <xdr:cNvPr id="2" name="Gráfico 1">
          <a:extLst>
            <a:ext uri="{FF2B5EF4-FFF2-40B4-BE49-F238E27FC236}">
              <a16:creationId xmlns:a16="http://schemas.microsoft.com/office/drawing/2014/main" id="{0EFA2E7A-8AFB-4A2A-9A37-AAEE7BEBD6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916782</xdr:colOff>
      <xdr:row>1</xdr:row>
      <xdr:rowOff>11906</xdr:rowOff>
    </xdr:from>
    <xdr:to>
      <xdr:col>11</xdr:col>
      <xdr:colOff>1019175</xdr:colOff>
      <xdr:row>14</xdr:row>
      <xdr:rowOff>166688</xdr:rowOff>
    </xdr:to>
    <xdr:graphicFrame macro="">
      <xdr:nvGraphicFramePr>
        <xdr:cNvPr id="2" name="Gráfico 1">
          <a:extLst>
            <a:ext uri="{FF2B5EF4-FFF2-40B4-BE49-F238E27FC236}">
              <a16:creationId xmlns:a16="http://schemas.microsoft.com/office/drawing/2014/main" id="{1BD776C7-1698-49EE-91A2-2CA7CCD711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1465</xdr:colOff>
      <xdr:row>0</xdr:row>
      <xdr:rowOff>87923</xdr:rowOff>
    </xdr:from>
    <xdr:to>
      <xdr:col>16</xdr:col>
      <xdr:colOff>2304</xdr:colOff>
      <xdr:row>2</xdr:row>
      <xdr:rowOff>87922</xdr:rowOff>
    </xdr:to>
    <xdr:grpSp>
      <xdr:nvGrpSpPr>
        <xdr:cNvPr id="6" name="4 Grupo">
          <a:hlinkClick xmlns:r="http://schemas.openxmlformats.org/officeDocument/2006/relationships" r:id="rId2"/>
          <a:extLst>
            <a:ext uri="{FF2B5EF4-FFF2-40B4-BE49-F238E27FC236}">
              <a16:creationId xmlns:a16="http://schemas.microsoft.com/office/drawing/2014/main" id="{62DA1C91-A45A-4215-925E-7EBD657782B1}"/>
            </a:ext>
          </a:extLst>
        </xdr:cNvPr>
        <xdr:cNvGrpSpPr/>
      </xdr:nvGrpSpPr>
      <xdr:grpSpPr>
        <a:xfrm>
          <a:off x="20765965" y="87923"/>
          <a:ext cx="839" cy="678655"/>
          <a:chOff x="3839183" y="119065"/>
          <a:chExt cx="1320648" cy="292488"/>
        </a:xfrm>
      </xdr:grpSpPr>
      <xdr:sp macro="" textlink="">
        <xdr:nvSpPr>
          <xdr:cNvPr id="7" name="2 CuadroTexto">
            <a:extLst>
              <a:ext uri="{FF2B5EF4-FFF2-40B4-BE49-F238E27FC236}">
                <a16:creationId xmlns:a16="http://schemas.microsoft.com/office/drawing/2014/main" id="{E6114FB2-2993-4D8C-918E-5F1BC3FD1C28}"/>
              </a:ext>
            </a:extLst>
          </xdr:cNvPr>
          <xdr:cNvSpPr txBox="1"/>
        </xdr:nvSpPr>
        <xdr:spPr>
          <a:xfrm>
            <a:off x="3839183" y="181853"/>
            <a:ext cx="536367" cy="163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600" b="1">
                <a:solidFill>
                  <a:srgbClr val="00B0F0"/>
                </a:solidFill>
              </a:rPr>
              <a:t>INICIO</a:t>
            </a:r>
          </a:p>
        </xdr:txBody>
      </xdr:sp>
      <xdr:pic>
        <xdr:nvPicPr>
          <xdr:cNvPr id="8" name="image6.png">
            <a:extLst>
              <a:ext uri="{FF2B5EF4-FFF2-40B4-BE49-F238E27FC236}">
                <a16:creationId xmlns:a16="http://schemas.microsoft.com/office/drawing/2014/main" id="{91A96829-8BD3-4616-AC70-EA4F63CE7A0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22031" y="119065"/>
            <a:ext cx="337800" cy="29248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588398</xdr:colOff>
      <xdr:row>8</xdr:row>
      <xdr:rowOff>38100</xdr:rowOff>
    </xdr:from>
    <xdr:to>
      <xdr:col>7</xdr:col>
      <xdr:colOff>1171575</xdr:colOff>
      <xdr:row>9</xdr:row>
      <xdr:rowOff>161925</xdr:rowOff>
    </xdr:to>
    <xdr:pic>
      <xdr:nvPicPr>
        <xdr:cNvPr id="2" name="9 Imagen">
          <a:extLst>
            <a:ext uri="{FF2B5EF4-FFF2-40B4-BE49-F238E27FC236}">
              <a16:creationId xmlns:a16="http://schemas.microsoft.com/office/drawing/2014/main" id="{1BB72A6C-9E1D-445B-9637-34330123F5A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82" r="62392"/>
        <a:stretch/>
      </xdr:blipFill>
      <xdr:spPr bwMode="auto">
        <a:xfrm>
          <a:off x="11523098" y="2743200"/>
          <a:ext cx="583177" cy="609600"/>
        </a:xfrm>
        <a:prstGeom prst="rect">
          <a:avLst/>
        </a:prstGeom>
        <a:noFill/>
      </xdr:spPr>
    </xdr:pic>
    <xdr:clientData/>
  </xdr:twoCellAnchor>
  <xdr:twoCellAnchor editAs="oneCell">
    <xdr:from>
      <xdr:col>7</xdr:col>
      <xdr:colOff>519727</xdr:colOff>
      <xdr:row>6</xdr:row>
      <xdr:rowOff>466725</xdr:rowOff>
    </xdr:from>
    <xdr:to>
      <xdr:col>7</xdr:col>
      <xdr:colOff>1181100</xdr:colOff>
      <xdr:row>8</xdr:row>
      <xdr:rowOff>133350</xdr:rowOff>
    </xdr:to>
    <xdr:pic>
      <xdr:nvPicPr>
        <xdr:cNvPr id="3" name="10 Imagen">
          <a:extLst>
            <a:ext uri="{FF2B5EF4-FFF2-40B4-BE49-F238E27FC236}">
              <a16:creationId xmlns:a16="http://schemas.microsoft.com/office/drawing/2014/main" id="{79AB92A4-B2D2-4B56-A21A-7D34374D5B4F}"/>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03" r="32183"/>
        <a:stretch/>
      </xdr:blipFill>
      <xdr:spPr bwMode="auto">
        <a:xfrm>
          <a:off x="11454427" y="1905000"/>
          <a:ext cx="661373" cy="638175"/>
        </a:xfrm>
        <a:prstGeom prst="rect">
          <a:avLst/>
        </a:prstGeom>
        <a:noFill/>
      </xdr:spPr>
    </xdr:pic>
    <xdr:clientData/>
  </xdr:twoCellAnchor>
  <xdr:twoCellAnchor editAs="oneCell">
    <xdr:from>
      <xdr:col>7</xdr:col>
      <xdr:colOff>558954</xdr:colOff>
      <xdr:row>5</xdr:row>
      <xdr:rowOff>457200</xdr:rowOff>
    </xdr:from>
    <xdr:to>
      <xdr:col>7</xdr:col>
      <xdr:colOff>1200150</xdr:colOff>
      <xdr:row>7</xdr:row>
      <xdr:rowOff>114300</xdr:rowOff>
    </xdr:to>
    <xdr:pic>
      <xdr:nvPicPr>
        <xdr:cNvPr id="4" name="11 Imagen">
          <a:extLst>
            <a:ext uri="{FF2B5EF4-FFF2-40B4-BE49-F238E27FC236}">
              <a16:creationId xmlns:a16="http://schemas.microsoft.com/office/drawing/2014/main" id="{5BCE97EA-1322-4B79-880B-76AD2A58601B}"/>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7201"/>
        <a:stretch/>
      </xdr:blipFill>
      <xdr:spPr bwMode="auto">
        <a:xfrm>
          <a:off x="11493654" y="1704975"/>
          <a:ext cx="641196" cy="628650"/>
        </a:xfrm>
        <a:prstGeom prst="rect">
          <a:avLst/>
        </a:prstGeom>
        <a:noFill/>
      </xdr:spPr>
    </xdr:pic>
    <xdr:clientData/>
  </xdr:twoCellAnchor>
  <xdr:twoCellAnchor>
    <xdr:from>
      <xdr:col>5</xdr:col>
      <xdr:colOff>4011</xdr:colOff>
      <xdr:row>2</xdr:row>
      <xdr:rowOff>15040</xdr:rowOff>
    </xdr:from>
    <xdr:to>
      <xdr:col>6</xdr:col>
      <xdr:colOff>2845</xdr:colOff>
      <xdr:row>3</xdr:row>
      <xdr:rowOff>186489</xdr:rowOff>
    </xdr:to>
    <xdr:grpSp>
      <xdr:nvGrpSpPr>
        <xdr:cNvPr id="5" name="4 Grupo">
          <a:hlinkClick xmlns:r="http://schemas.openxmlformats.org/officeDocument/2006/relationships" r:id="rId4"/>
          <a:extLst>
            <a:ext uri="{FF2B5EF4-FFF2-40B4-BE49-F238E27FC236}">
              <a16:creationId xmlns:a16="http://schemas.microsoft.com/office/drawing/2014/main" id="{92B57FDA-C5C6-41AC-8568-85C432609A9B}"/>
            </a:ext>
          </a:extLst>
        </xdr:cNvPr>
        <xdr:cNvGrpSpPr/>
      </xdr:nvGrpSpPr>
      <xdr:grpSpPr>
        <a:xfrm>
          <a:off x="8452686" y="396040"/>
          <a:ext cx="1722859" cy="361949"/>
          <a:chOff x="3839183" y="119065"/>
          <a:chExt cx="1320648" cy="292488"/>
        </a:xfrm>
      </xdr:grpSpPr>
      <xdr:sp macro="" textlink="">
        <xdr:nvSpPr>
          <xdr:cNvPr id="6" name="2 CuadroTexto">
            <a:extLst>
              <a:ext uri="{FF2B5EF4-FFF2-40B4-BE49-F238E27FC236}">
                <a16:creationId xmlns:a16="http://schemas.microsoft.com/office/drawing/2014/main" id="{C953CA19-1794-4857-816E-096ABE9ECCF0}"/>
              </a:ext>
            </a:extLst>
          </xdr:cNvPr>
          <xdr:cNvSpPr txBox="1"/>
        </xdr:nvSpPr>
        <xdr:spPr>
          <a:xfrm>
            <a:off x="3839183" y="181853"/>
            <a:ext cx="536367" cy="163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600" b="1">
                <a:solidFill>
                  <a:srgbClr val="00B0F0"/>
                </a:solidFill>
              </a:rPr>
              <a:t>INICIO</a:t>
            </a:r>
          </a:p>
        </xdr:txBody>
      </xdr:sp>
      <xdr:pic>
        <xdr:nvPicPr>
          <xdr:cNvPr id="7" name="image6.png">
            <a:extLst>
              <a:ext uri="{FF2B5EF4-FFF2-40B4-BE49-F238E27FC236}">
                <a16:creationId xmlns:a16="http://schemas.microsoft.com/office/drawing/2014/main" id="{703ED9D9-A1C9-48A1-83E3-5661BDC2ED3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22031" y="119065"/>
            <a:ext cx="337800" cy="29248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persons/person.xml><?xml version="1.0" encoding="utf-8"?>
<personList xmlns="http://schemas.microsoft.com/office/spreadsheetml/2018/threadedcomments" xmlns:x="http://schemas.openxmlformats.org/spreadsheetml/2006/main">
  <person displayName="Luz Mary Santafe Cifuentes" id="{A6EACFFC-D52F-4702-889F-07FBE9043CFB}" userId="S::luz.santafe@caroycuervo.gov.co::490a75c1-016f-4892-ba0b-c419a63f5b8d"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é Daniel Quilaguy Bernal" refreshedDate="44522.365414583335" createdVersion="7" refreshedVersion="5" minRefreshableVersion="3" recordCount="80" xr:uid="{00000000-000A-0000-FFFF-FFFF04000000}">
  <cacheSource type="worksheet">
    <worksheetSource ref="B4:M84" sheet="3.Oportunidad"/>
  </cacheSource>
  <cacheFields count="12">
    <cacheField name="#" numFmtId="0">
      <sharedItems containsSemiMixedTypes="0" containsString="0" containsNumber="1" containsInteger="1" minValue="1" maxValue="80"/>
    </cacheField>
    <cacheField name="Radicado" numFmtId="1">
      <sharedItems containsSemiMixedTypes="0" containsString="0" containsNumber="1" containsInteger="1" minValue="1" maxValue="1751"/>
    </cacheField>
    <cacheField name="Área responsable" numFmtId="0">
      <sharedItems count="16">
        <s v="Sin área asignada"/>
        <s v="Seminario Andrés Bello"/>
        <s v="Subdirección académica"/>
        <s v="Talento humano"/>
        <s v="Asesoría jurídica"/>
        <s v="Divulgación editorial"/>
        <s v="Dirección general"/>
        <s v="Planeación/Atención al ciudadano"/>
        <s v="Comité de convivencia"/>
        <s v="Subdirección administrativa y financiera"/>
        <s v="Comunicaciones"/>
        <s v="Gestión Financiera"/>
        <s v="Investigación"/>
        <s v="Biblioteca"/>
        <s v="Gestión Contractual"/>
        <s v="Recursos físicos"/>
      </sharedItems>
    </cacheField>
    <cacheField name="Fecha de recibido" numFmtId="14">
      <sharedItems containsSemiMixedTypes="0" containsNonDate="0" containsDate="1" containsString="0" minDate="2020-12-02T00:00:00" maxDate="2021-05-15T00:00:00"/>
    </cacheField>
    <cacheField name="Holgura por horario no hábil (días)" numFmtId="0">
      <sharedItems containsSemiMixedTypes="0" containsString="0" containsNumber="1" containsInteger="1" minValue="1" maxValue="4"/>
    </cacheField>
    <cacheField name="Fecha radicado" numFmtId="0">
      <sharedItems containsDate="1" containsMixedTypes="1" minDate="2020-12-03T00:00:00" maxDate="2021-05-20T00:00:00"/>
    </cacheField>
    <cacheField name="Plazo de respuesta" numFmtId="0">
      <sharedItems containsMixedTypes="1" containsNumber="1" containsInteger="1" minValue="5" maxValue="30"/>
    </cacheField>
    <cacheField name="Fecha de respuesta" numFmtId="0">
      <sharedItems containsDate="1" containsMixedTypes="1" minDate="2020-12-03T00:00:00" maxDate="2021-06-10T00:00:00"/>
    </cacheField>
    <cacheField name="Tiempo transcurrido desde recibido" numFmtId="0">
      <sharedItems containsMixedTypes="1" containsNumber="1" containsInteger="1" minValue="0" maxValue="62"/>
    </cacheField>
    <cacheField name="Tiempo transcurrido desde radicado" numFmtId="0">
      <sharedItems containsMixedTypes="1" containsNumber="1" containsInteger="1" minValue="0" maxValue="62"/>
    </cacheField>
    <cacheField name="Oportunidad de Radicación" numFmtId="0">
      <sharedItems/>
    </cacheField>
    <cacheField name="Oportunidad de respuesta (sobre recibido)" numFmtId="0">
      <sharedItems count="3">
        <e v="#VALUE!"/>
        <s v="Oportuno"/>
        <s v="Extemporane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0">
  <r>
    <n v="1"/>
    <n v="1"/>
    <x v="0"/>
    <d v="2020-12-31T00:00:00"/>
    <n v="4"/>
    <d v="2021-01-04T00:00:00"/>
    <n v="10"/>
    <s v="Sin respuesta"/>
    <e v="#VALUE!"/>
    <e v="#VALUE!"/>
    <s v="Extemporaneo"/>
    <x v="0"/>
  </r>
  <r>
    <n v="2"/>
    <n v="7"/>
    <x v="1"/>
    <d v="2021-01-04T00:00:00"/>
    <n v="2"/>
    <d v="2021-01-04T00:00:00"/>
    <n v="30"/>
    <d v="2021-01-06T00:00:00"/>
    <n v="2"/>
    <n v="2"/>
    <s v="Oportuno"/>
    <x v="1"/>
  </r>
  <r>
    <n v="3"/>
    <n v="21"/>
    <x v="2"/>
    <d v="2021-01-07T00:00:00"/>
    <n v="2"/>
    <d v="2021-01-07T00:00:00"/>
    <n v="30"/>
    <d v="2021-01-13T00:00:00"/>
    <n v="6"/>
    <n v="6"/>
    <s v="Oportuno"/>
    <x v="1"/>
  </r>
  <r>
    <n v="4"/>
    <n v="33"/>
    <x v="2"/>
    <d v="2021-01-11T00:00:00"/>
    <n v="2"/>
    <d v="2021-01-12T00:00:00"/>
    <n v="30"/>
    <d v="2021-01-18T00:00:00"/>
    <n v="7"/>
    <n v="6"/>
    <s v="Oportuno"/>
    <x v="1"/>
  </r>
  <r>
    <n v="5"/>
    <n v="43"/>
    <x v="2"/>
    <d v="2021-01-13T00:00:00"/>
    <n v="2"/>
    <d v="2021-01-13T00:00:00"/>
    <n v="30"/>
    <d v="2021-01-14T00:00:00"/>
    <n v="1"/>
    <n v="1"/>
    <s v="Oportuno"/>
    <x v="1"/>
  </r>
  <r>
    <n v="6"/>
    <n v="51"/>
    <x v="2"/>
    <d v="2021-01-14T00:00:00"/>
    <n v="2"/>
    <d v="2021-01-15T00:00:00"/>
    <n v="30"/>
    <d v="2021-02-01T00:00:00"/>
    <n v="18"/>
    <n v="17"/>
    <s v="Oportuno"/>
    <x v="1"/>
  </r>
  <r>
    <n v="7"/>
    <n v="60"/>
    <x v="2"/>
    <d v="2021-01-18T00:00:00"/>
    <n v="1"/>
    <d v="2021-01-18T00:00:00"/>
    <n v="30"/>
    <d v="2021-01-19T00:00:00"/>
    <n v="1"/>
    <n v="1"/>
    <s v="Oportuno"/>
    <x v="1"/>
  </r>
  <r>
    <n v="8"/>
    <n v="80"/>
    <x v="3"/>
    <d v="2021-01-20T00:00:00"/>
    <n v="1"/>
    <d v="2021-01-20T00:00:00"/>
    <n v="30"/>
    <d v="2021-01-20T00:00:00"/>
    <n v="0"/>
    <n v="0"/>
    <s v="Oportuno"/>
    <x v="1"/>
  </r>
  <r>
    <n v="9"/>
    <n v="86"/>
    <x v="2"/>
    <d v="2021-01-20T00:00:00"/>
    <n v="1"/>
    <d v="2021-01-21T00:00:00"/>
    <n v="30"/>
    <d v="2021-01-22T00:00:00"/>
    <n v="2"/>
    <n v="1"/>
    <s v="Oportuno"/>
    <x v="1"/>
  </r>
  <r>
    <n v="10"/>
    <n v="100"/>
    <x v="2"/>
    <d v="2021-01-25T00:00:00"/>
    <n v="1"/>
    <d v="2021-01-25T00:00:00"/>
    <n v="30"/>
    <d v="2021-02-02T00:00:00"/>
    <n v="8"/>
    <n v="8"/>
    <s v="Oportuno"/>
    <x v="1"/>
  </r>
  <r>
    <n v="11"/>
    <n v="106"/>
    <x v="4"/>
    <d v="2021-01-25T00:00:00"/>
    <n v="1"/>
    <d v="2021-01-26T00:00:00"/>
    <n v="30"/>
    <d v="2021-02-05T00:00:00"/>
    <n v="11"/>
    <n v="10"/>
    <s v="Oportuno"/>
    <x v="1"/>
  </r>
  <r>
    <n v="12"/>
    <n v="117"/>
    <x v="1"/>
    <d v="2021-01-27T00:00:00"/>
    <n v="1"/>
    <d v="2021-01-28T00:00:00"/>
    <n v="30"/>
    <d v="2021-02-08T00:00:00"/>
    <n v="12"/>
    <n v="11"/>
    <s v="Oportuno"/>
    <x v="1"/>
  </r>
  <r>
    <n v="13"/>
    <n v="124"/>
    <x v="1"/>
    <d v="2021-01-29T00:00:00"/>
    <n v="3"/>
    <d v="2021-01-29T00:00:00"/>
    <n v="30"/>
    <d v="2021-02-03T00:00:00"/>
    <n v="5"/>
    <n v="5"/>
    <s v="Oportuno"/>
    <x v="1"/>
  </r>
  <r>
    <n v="14"/>
    <n v="135"/>
    <x v="2"/>
    <d v="2021-02-01T00:00:00"/>
    <n v="1"/>
    <d v="2021-02-01T00:00:00"/>
    <n v="30"/>
    <d v="2021-02-04T00:00:00"/>
    <n v="3"/>
    <n v="3"/>
    <s v="Oportuno"/>
    <x v="1"/>
  </r>
  <r>
    <n v="15"/>
    <n v="143"/>
    <x v="2"/>
    <d v="2021-02-02T00:00:00"/>
    <n v="1"/>
    <d v="2021-02-02T00:00:00"/>
    <n v="30"/>
    <d v="2021-02-04T00:00:00"/>
    <n v="2"/>
    <n v="2"/>
    <s v="Oportuno"/>
    <x v="1"/>
  </r>
  <r>
    <n v="16"/>
    <n v="153"/>
    <x v="2"/>
    <d v="2021-02-04T00:00:00"/>
    <n v="1"/>
    <d v="2021-02-04T00:00:00"/>
    <n v="30"/>
    <d v="2021-02-05T00:00:00"/>
    <n v="1"/>
    <n v="1"/>
    <s v="Oportuno"/>
    <x v="1"/>
  </r>
  <r>
    <n v="17"/>
    <n v="160"/>
    <x v="5"/>
    <d v="2021-02-08T00:00:00"/>
    <n v="1"/>
    <d v="2021-02-08T00:00:00"/>
    <n v="30"/>
    <d v="2021-02-08T00:00:00"/>
    <n v="0"/>
    <n v="0"/>
    <s v="Oportuno"/>
    <x v="1"/>
  </r>
  <r>
    <n v="18"/>
    <n v="167"/>
    <x v="6"/>
    <d v="2021-02-08T00:00:00"/>
    <n v="1"/>
    <d v="2021-02-09T00:00:00"/>
    <n v="30"/>
    <d v="2021-03-23T00:00:00"/>
    <n v="43"/>
    <n v="42"/>
    <s v="Oportuno"/>
    <x v="2"/>
  </r>
  <r>
    <n v="19"/>
    <n v="174"/>
    <x v="7"/>
    <d v="2021-02-09T00:00:00"/>
    <n v="1"/>
    <d v="2021-02-09T00:00:00"/>
    <n v="5"/>
    <d v="2021-02-10T00:00:00"/>
    <n v="1"/>
    <n v="1"/>
    <s v="Oportuno"/>
    <x v="1"/>
  </r>
  <r>
    <n v="20"/>
    <n v="194"/>
    <x v="1"/>
    <d v="2021-02-10T00:00:00"/>
    <n v="1"/>
    <d v="2021-02-11T00:00:00"/>
    <n v="30"/>
    <d v="2021-02-11T00:00:00"/>
    <n v="1"/>
    <n v="0"/>
    <s v="Oportuno"/>
    <x v="1"/>
  </r>
  <r>
    <n v="21"/>
    <n v="204"/>
    <x v="2"/>
    <d v="2021-02-12T00:00:00"/>
    <n v="3"/>
    <d v="2021-02-12T00:00:00"/>
    <n v="30"/>
    <d v="2021-02-12T00:00:00"/>
    <n v="0"/>
    <n v="0"/>
    <s v="Oportuno"/>
    <x v="1"/>
  </r>
  <r>
    <n v="22"/>
    <n v="209"/>
    <x v="2"/>
    <d v="2021-02-12T00:00:00"/>
    <n v="3"/>
    <d v="2021-02-12T00:00:00"/>
    <n v="30"/>
    <d v="2021-02-12T00:00:00"/>
    <n v="0"/>
    <n v="0"/>
    <s v="Oportuno"/>
    <x v="1"/>
  </r>
  <r>
    <n v="23"/>
    <n v="219"/>
    <x v="2"/>
    <d v="2021-02-15T00:00:00"/>
    <n v="1"/>
    <d v="2021-02-15T00:00:00"/>
    <n v="30"/>
    <d v="2021-02-15T00:00:00"/>
    <n v="0"/>
    <n v="0"/>
    <s v="Oportuno"/>
    <x v="1"/>
  </r>
  <r>
    <n v="24"/>
    <n v="233"/>
    <x v="2"/>
    <d v="2021-02-18T00:00:00"/>
    <n v="1"/>
    <d v="2021-02-18T00:00:00"/>
    <n v="30"/>
    <d v="2021-02-18T00:00:00"/>
    <n v="0"/>
    <n v="0"/>
    <s v="Oportuno"/>
    <x v="1"/>
  </r>
  <r>
    <n v="25"/>
    <n v="239"/>
    <x v="2"/>
    <d v="2021-02-19T00:00:00"/>
    <n v="3"/>
    <d v="2021-02-19T00:00:00"/>
    <n v="30"/>
    <d v="2021-02-19T00:00:00"/>
    <n v="0"/>
    <n v="0"/>
    <s v="Oportuno"/>
    <x v="1"/>
  </r>
  <r>
    <n v="26"/>
    <n v="248"/>
    <x v="6"/>
    <d v="2021-02-19T00:00:00"/>
    <n v="3"/>
    <d v="2021-02-22T00:00:00"/>
    <n v="30"/>
    <d v="2021-03-05T00:00:00"/>
    <n v="14"/>
    <n v="11"/>
    <s v="Extemporaneo"/>
    <x v="1"/>
  </r>
  <r>
    <n v="27"/>
    <n v="252"/>
    <x v="3"/>
    <d v="2021-02-21T00:00:00"/>
    <n v="2"/>
    <d v="2021-02-22T00:00:00"/>
    <n v="30"/>
    <d v="2021-02-23T00:00:00"/>
    <n v="2"/>
    <n v="1"/>
    <s v="Oportuno"/>
    <x v="1"/>
  </r>
  <r>
    <n v="28"/>
    <n v="259"/>
    <x v="2"/>
    <d v="2021-02-22T00:00:00"/>
    <n v="1"/>
    <d v="2021-02-22T00:00:00"/>
    <n v="30"/>
    <d v="2021-02-22T00:00:00"/>
    <n v="0"/>
    <n v="0"/>
    <s v="Oportuno"/>
    <x v="1"/>
  </r>
  <r>
    <n v="29"/>
    <n v="265"/>
    <x v="2"/>
    <d v="2021-02-18T00:00:00"/>
    <n v="1"/>
    <d v="2021-02-18T00:00:00"/>
    <n v="30"/>
    <d v="2021-02-23T00:00:00"/>
    <n v="5"/>
    <n v="5"/>
    <s v="Oportuno"/>
    <x v="1"/>
  </r>
  <r>
    <n v="30"/>
    <n v="277"/>
    <x v="8"/>
    <d v="2021-02-24T00:00:00"/>
    <n v="1"/>
    <d v="2021-02-24T00:00:00"/>
    <n v="15"/>
    <d v="2021-04-27T00:00:00"/>
    <n v="62"/>
    <n v="62"/>
    <s v="Oportuno"/>
    <x v="2"/>
  </r>
  <r>
    <n v="31"/>
    <n v="287"/>
    <x v="1"/>
    <d v="2021-02-25T00:00:00"/>
    <n v="1"/>
    <d v="2021-02-26T00:00:00"/>
    <n v="30"/>
    <d v="2021-02-26T00:00:00"/>
    <n v="1"/>
    <n v="0"/>
    <s v="Oportuno"/>
    <x v="1"/>
  </r>
  <r>
    <n v="32"/>
    <n v="293"/>
    <x v="2"/>
    <d v="2021-02-26T00:00:00"/>
    <n v="3"/>
    <d v="2021-02-26T00:00:00"/>
    <n v="30"/>
    <d v="2021-03-01T00:00:00"/>
    <n v="3"/>
    <n v="3"/>
    <s v="Oportuno"/>
    <x v="1"/>
  </r>
  <r>
    <n v="33"/>
    <n v="299"/>
    <x v="2"/>
    <d v="2021-02-27T00:00:00"/>
    <n v="2"/>
    <d v="2021-03-01T00:00:00"/>
    <n v="30"/>
    <d v="2021-03-02T00:00:00"/>
    <n v="3"/>
    <n v="1"/>
    <s v="Extemporaneo"/>
    <x v="1"/>
  </r>
  <r>
    <n v="34"/>
    <n v="306"/>
    <x v="2"/>
    <d v="2021-03-01T00:00:00"/>
    <n v="1"/>
    <d v="2021-03-01T00:00:00"/>
    <n v="30"/>
    <d v="2021-03-02T00:00:00"/>
    <n v="1"/>
    <n v="1"/>
    <s v="Oportuno"/>
    <x v="1"/>
  </r>
  <r>
    <n v="35"/>
    <n v="318"/>
    <x v="9"/>
    <d v="2021-03-02T00:00:00"/>
    <n v="1"/>
    <d v="2021-03-02T00:00:00"/>
    <n v="30"/>
    <d v="2021-03-03T00:00:00"/>
    <n v="1"/>
    <n v="1"/>
    <s v="Oportuno"/>
    <x v="1"/>
  </r>
  <r>
    <n v="36"/>
    <n v="329"/>
    <x v="2"/>
    <d v="2021-03-03T00:00:00"/>
    <n v="1"/>
    <d v="2021-03-03T00:00:00"/>
    <n v="30"/>
    <d v="2021-03-05T00:00:00"/>
    <n v="2"/>
    <n v="2"/>
    <s v="Oportuno"/>
    <x v="1"/>
  </r>
  <r>
    <n v="37"/>
    <n v="337"/>
    <x v="4"/>
    <d v="2021-03-04T00:00:00"/>
    <n v="1"/>
    <d v="2021-03-04T00:00:00"/>
    <n v="30"/>
    <d v="2021-03-04T00:00:00"/>
    <n v="0"/>
    <n v="0"/>
    <s v="Oportuno"/>
    <x v="1"/>
  </r>
  <r>
    <n v="38"/>
    <n v="346"/>
    <x v="2"/>
    <d v="2021-03-06T00:00:00"/>
    <n v="2"/>
    <d v="2021-03-08T00:00:00"/>
    <n v="30"/>
    <d v="2021-03-08T00:00:00"/>
    <n v="2"/>
    <n v="0"/>
    <s v="Extemporaneo"/>
    <x v="1"/>
  </r>
  <r>
    <n v="39"/>
    <n v="354"/>
    <x v="2"/>
    <d v="2021-03-09T00:00:00"/>
    <n v="1"/>
    <d v="2021-03-09T00:00:00"/>
    <n v="30"/>
    <d v="2021-03-09T00:00:00"/>
    <n v="0"/>
    <n v="0"/>
    <s v="Oportuno"/>
    <x v="1"/>
  </r>
  <r>
    <n v="40"/>
    <n v="364"/>
    <x v="10"/>
    <d v="2021-03-10T00:00:00"/>
    <n v="1"/>
    <d v="2021-03-10T00:00:00"/>
    <n v="30"/>
    <d v="2021-03-30T00:00:00"/>
    <n v="20"/>
    <n v="20"/>
    <s v="Oportuno"/>
    <x v="1"/>
  </r>
  <r>
    <n v="41"/>
    <n v="381"/>
    <x v="11"/>
    <d v="2021-03-15T00:00:00"/>
    <n v="1"/>
    <d v="2021-03-15T00:00:00"/>
    <n v="30"/>
    <d v="2021-03-15T00:00:00"/>
    <n v="0"/>
    <n v="0"/>
    <s v="Oportuno"/>
    <x v="1"/>
  </r>
  <r>
    <n v="42"/>
    <n v="396"/>
    <x v="3"/>
    <d v="2021-03-17T00:00:00"/>
    <n v="1"/>
    <d v="2021-03-17T00:00:00"/>
    <n v="30"/>
    <d v="2021-03-17T00:00:00"/>
    <n v="0"/>
    <n v="0"/>
    <s v="Oportuno"/>
    <x v="1"/>
  </r>
  <r>
    <n v="43"/>
    <n v="403"/>
    <x v="2"/>
    <d v="2021-03-18T00:00:00"/>
    <n v="1"/>
    <d v="2021-03-18T00:00:00"/>
    <n v="30"/>
    <d v="2021-03-19T00:00:00"/>
    <n v="1"/>
    <n v="1"/>
    <s v="Oportuno"/>
    <x v="1"/>
  </r>
  <r>
    <n v="44"/>
    <n v="413"/>
    <x v="2"/>
    <d v="2021-03-21T00:00:00"/>
    <n v="2"/>
    <d v="2021-03-23T00:00:00"/>
    <n v="30"/>
    <d v="2021-03-25T00:00:00"/>
    <n v="4"/>
    <n v="2"/>
    <s v="Extemporaneo"/>
    <x v="1"/>
  </r>
  <r>
    <n v="45"/>
    <n v="422"/>
    <x v="2"/>
    <d v="2021-03-24T00:00:00"/>
    <n v="1"/>
    <d v="2021-03-24T00:00:00"/>
    <n v="30"/>
    <d v="2021-05-06T00:00:00"/>
    <n v="43"/>
    <n v="43"/>
    <s v="Oportuno"/>
    <x v="2"/>
  </r>
  <r>
    <n v="46"/>
    <n v="434"/>
    <x v="2"/>
    <d v="2021-03-29T00:00:00"/>
    <n v="1"/>
    <d v="2021-03-29T00:00:00"/>
    <n v="30"/>
    <d v="2021-03-29T00:00:00"/>
    <n v="0"/>
    <n v="0"/>
    <s v="Oportuno"/>
    <x v="1"/>
  </r>
  <r>
    <n v="47"/>
    <n v="440"/>
    <x v="3"/>
    <d v="2021-03-30T00:00:00"/>
    <n v="1"/>
    <d v="2021-03-30T00:00:00"/>
    <n v="30"/>
    <d v="2021-04-09T00:00:00"/>
    <n v="10"/>
    <n v="10"/>
    <s v="Oportuno"/>
    <x v="1"/>
  </r>
  <r>
    <n v="48"/>
    <n v="448"/>
    <x v="12"/>
    <d v="2021-04-01T00:00:00"/>
    <n v="4"/>
    <d v="2021-04-05T00:00:00"/>
    <n v="30"/>
    <d v="2021-04-05T00:00:00"/>
    <n v="4"/>
    <n v="0"/>
    <s v="Extemporaneo"/>
    <x v="1"/>
  </r>
  <r>
    <n v="49"/>
    <n v="450"/>
    <x v="2"/>
    <d v="2021-04-02T00:00:00"/>
    <n v="3"/>
    <d v="2021-04-05T00:00:00"/>
    <n v="30"/>
    <d v="2021-04-09T00:00:00"/>
    <n v="7"/>
    <n v="4"/>
    <s v="Extemporaneo"/>
    <x v="1"/>
  </r>
  <r>
    <n v="50"/>
    <n v="458"/>
    <x v="1"/>
    <d v="2021-04-06T00:00:00"/>
    <n v="1"/>
    <d v="2021-04-06T00:00:00"/>
    <n v="30"/>
    <d v="2021-04-07T00:00:00"/>
    <n v="1"/>
    <n v="1"/>
    <s v="Oportuno"/>
    <x v="1"/>
  </r>
  <r>
    <n v="51"/>
    <n v="463"/>
    <x v="2"/>
    <d v="2021-04-07T00:00:00"/>
    <n v="1"/>
    <d v="2021-04-07T00:00:00"/>
    <n v="30"/>
    <d v="2021-04-08T00:00:00"/>
    <n v="1"/>
    <n v="1"/>
    <s v="Oportuno"/>
    <x v="1"/>
  </r>
  <r>
    <n v="52"/>
    <n v="469"/>
    <x v="4"/>
    <d v="2021-04-08T00:00:00"/>
    <n v="1"/>
    <d v="2021-04-08T00:00:00"/>
    <n v="30"/>
    <d v="2021-04-21T00:00:00"/>
    <n v="13"/>
    <n v="13"/>
    <s v="Oportuno"/>
    <x v="1"/>
  </r>
  <r>
    <n v="53"/>
    <n v="482"/>
    <x v="5"/>
    <d v="2021-04-10T00:00:00"/>
    <n v="2"/>
    <d v="2021-04-12T00:00:00"/>
    <n v="30"/>
    <d v="2021-04-12T00:00:00"/>
    <n v="2"/>
    <n v="0"/>
    <s v="Extemporaneo"/>
    <x v="1"/>
  </r>
  <r>
    <n v="54"/>
    <n v="486"/>
    <x v="2"/>
    <d v="2021-04-12T00:00:00"/>
    <n v="1"/>
    <d v="2021-04-12T00:00:00"/>
    <n v="30"/>
    <d v="2021-04-14T00:00:00"/>
    <n v="2"/>
    <n v="2"/>
    <s v="Oportuno"/>
    <x v="1"/>
  </r>
  <r>
    <n v="55"/>
    <n v="489"/>
    <x v="3"/>
    <d v="2021-04-13T00:00:00"/>
    <n v="1"/>
    <d v="2021-04-13T00:00:00"/>
    <n v="30"/>
    <d v="2021-04-20T00:00:00"/>
    <n v="7"/>
    <n v="7"/>
    <s v="Oportuno"/>
    <x v="1"/>
  </r>
  <r>
    <n v="56"/>
    <n v="500"/>
    <x v="2"/>
    <d v="2021-04-15T00:00:00"/>
    <n v="1"/>
    <d v="2021-04-15T00:00:00"/>
    <n v="30"/>
    <d v="2021-04-15T00:00:00"/>
    <n v="0"/>
    <n v="0"/>
    <s v="Oportuno"/>
    <x v="1"/>
  </r>
  <r>
    <n v="57"/>
    <n v="506"/>
    <x v="13"/>
    <d v="2021-04-16T00:00:00"/>
    <n v="3"/>
    <d v="2021-04-16T00:00:00"/>
    <n v="30"/>
    <d v="2021-05-14T00:00:00"/>
    <n v="28"/>
    <n v="28"/>
    <s v="Oportuno"/>
    <x v="1"/>
  </r>
  <r>
    <n v="58"/>
    <n v="515"/>
    <x v="2"/>
    <d v="2021-04-18T00:00:00"/>
    <n v="1"/>
    <d v="2021-04-19T00:00:00"/>
    <n v="30"/>
    <d v="2021-04-26T00:00:00"/>
    <n v="8"/>
    <n v="7"/>
    <s v="Oportuno"/>
    <x v="1"/>
  </r>
  <r>
    <n v="59"/>
    <n v="517"/>
    <x v="2"/>
    <d v="2021-04-19T00:00:00"/>
    <n v="1"/>
    <d v="2021-04-19T00:00:00"/>
    <n v="30"/>
    <d v="2021-04-20T00:00:00"/>
    <n v="1"/>
    <n v="1"/>
    <s v="Oportuno"/>
    <x v="1"/>
  </r>
  <r>
    <n v="60"/>
    <n v="531"/>
    <x v="5"/>
    <d v="2021-04-21T00:00:00"/>
    <n v="1"/>
    <d v="2021-04-21T00:00:00"/>
    <n v="30"/>
    <d v="2021-04-21T00:00:00"/>
    <n v="0"/>
    <n v="0"/>
    <s v="Oportuno"/>
    <x v="1"/>
  </r>
  <r>
    <n v="61"/>
    <n v="547"/>
    <x v="2"/>
    <d v="2021-04-23T00:00:00"/>
    <n v="3"/>
    <d v="2021-04-23T00:00:00"/>
    <n v="30"/>
    <d v="2021-04-26T00:00:00"/>
    <n v="3"/>
    <n v="3"/>
    <s v="Oportuno"/>
    <x v="1"/>
  </r>
  <r>
    <n v="62"/>
    <n v="555"/>
    <x v="2"/>
    <d v="2021-04-26T00:00:00"/>
    <n v="1"/>
    <d v="2021-04-26T00:00:00"/>
    <n v="30"/>
    <d v="2021-04-27T00:00:00"/>
    <n v="1"/>
    <n v="1"/>
    <s v="Oportuno"/>
    <x v="1"/>
  </r>
  <r>
    <n v="63"/>
    <n v="561"/>
    <x v="3"/>
    <d v="2021-04-28T00:00:00"/>
    <n v="1"/>
    <d v="2021-04-28T00:00:00"/>
    <n v="30"/>
    <d v="2021-05-04T00:00:00"/>
    <n v="6"/>
    <n v="6"/>
    <s v="Oportuno"/>
    <x v="1"/>
  </r>
  <r>
    <n v="64"/>
    <n v="569"/>
    <x v="3"/>
    <d v="2021-04-30T00:00:00"/>
    <n v="3"/>
    <d v="2021-05-03T00:00:00"/>
    <n v="30"/>
    <d v="2021-06-09T00:00:00"/>
    <n v="40"/>
    <n v="37"/>
    <s v="Extemporaneo"/>
    <x v="2"/>
  </r>
  <r>
    <n v="65"/>
    <n v="583"/>
    <x v="2"/>
    <d v="2021-05-05T00:00:00"/>
    <n v="1"/>
    <d v="2021-05-05T00:00:00"/>
    <n v="30"/>
    <d v="2021-05-07T00:00:00"/>
    <n v="2"/>
    <n v="2"/>
    <s v="Oportuno"/>
    <x v="1"/>
  </r>
  <r>
    <n v="66"/>
    <n v="585"/>
    <x v="1"/>
    <d v="2021-05-05T00:00:00"/>
    <n v="1"/>
    <d v="2021-05-05T00:00:00"/>
    <n v="30"/>
    <d v="2021-05-05T00:00:00"/>
    <n v="0"/>
    <n v="0"/>
    <s v="Oportuno"/>
    <x v="1"/>
  </r>
  <r>
    <n v="67"/>
    <n v="592"/>
    <x v="14"/>
    <d v="2021-05-06T00:00:00"/>
    <n v="1"/>
    <d v="2021-05-06T00:00:00"/>
    <n v="30"/>
    <d v="2021-05-11T00:00:00"/>
    <n v="5"/>
    <n v="5"/>
    <s v="Oportuno"/>
    <x v="1"/>
  </r>
  <r>
    <n v="68"/>
    <n v="601"/>
    <x v="11"/>
    <d v="2021-05-10T00:00:00"/>
    <n v="1"/>
    <d v="2021-05-10T00:00:00"/>
    <n v="30"/>
    <d v="2021-05-11T00:00:00"/>
    <n v="1"/>
    <n v="1"/>
    <s v="Oportuno"/>
    <x v="1"/>
  </r>
  <r>
    <n v="69"/>
    <n v="606"/>
    <x v="2"/>
    <d v="2021-05-12T00:00:00"/>
    <n v="1"/>
    <d v="2021-05-12T00:00:00"/>
    <n v="30"/>
    <d v="2021-05-13T00:00:00"/>
    <n v="1"/>
    <n v="1"/>
    <s v="Oportuno"/>
    <x v="1"/>
  </r>
  <r>
    <n v="70"/>
    <n v="614"/>
    <x v="3"/>
    <d v="2021-05-13T00:00:00"/>
    <n v="1"/>
    <d v="2021-05-13T00:00:00"/>
    <n v="30"/>
    <s v="Sin respuesta"/>
    <e v="#VALUE!"/>
    <e v="#VALUE!"/>
    <s v="Oportuno"/>
    <x v="0"/>
  </r>
  <r>
    <n v="71"/>
    <n v="623"/>
    <x v="2"/>
    <d v="2021-05-14T00:00:00"/>
    <n v="4"/>
    <d v="2021-05-19T00:00:00"/>
    <n v="30"/>
    <d v="2021-05-19T00:00:00"/>
    <n v="5"/>
    <n v="0"/>
    <s v="Extemporaneo"/>
    <x v="1"/>
  </r>
  <r>
    <n v="72"/>
    <n v="1652"/>
    <x v="10"/>
    <d v="2020-12-02T00:00:00"/>
    <n v="1"/>
    <d v="2020-12-03T00:00:00"/>
    <n v="30"/>
    <d v="2020-12-03T00:00:00"/>
    <n v="1"/>
    <n v="0"/>
    <s v="Oportuno"/>
    <x v="1"/>
  </r>
  <r>
    <n v="73"/>
    <n v="1681"/>
    <x v="3"/>
    <d v="2020-12-11T00:00:00"/>
    <n v="3"/>
    <d v="2020-12-11T00:00:00"/>
    <n v="30"/>
    <d v="2020-12-12T00:00:00"/>
    <n v="1"/>
    <n v="1"/>
    <s v="Oportuno"/>
    <x v="1"/>
  </r>
  <r>
    <n v="74"/>
    <n v="1687"/>
    <x v="2"/>
    <d v="2020-12-13T00:00:00"/>
    <n v="1"/>
    <d v="2020-12-14T00:00:00"/>
    <n v="15"/>
    <d v="2020-12-14T00:00:00"/>
    <n v="1"/>
    <n v="0"/>
    <s v="Oportuno"/>
    <x v="1"/>
  </r>
  <r>
    <n v="75"/>
    <n v="1709"/>
    <x v="2"/>
    <d v="2020-12-16T00:00:00"/>
    <n v="1"/>
    <d v="2020-12-16T00:00:00"/>
    <s v="           -  "/>
    <d v="2020-12-16T00:00:00"/>
    <n v="0"/>
    <n v="0"/>
    <s v="Oportuno"/>
    <x v="1"/>
  </r>
  <r>
    <n v="76"/>
    <n v="1714"/>
    <x v="15"/>
    <d v="2020-12-16T00:00:00"/>
    <n v="1"/>
    <d v="2020-12-17T00:00:00"/>
    <s v="           - "/>
    <d v="2021-02-02T00:00:00"/>
    <n v="48"/>
    <n v="47"/>
    <s v="Oportuno"/>
    <x v="1"/>
  </r>
  <r>
    <n v="77"/>
    <n v="1730"/>
    <x v="3"/>
    <d v="2020-12-11T00:00:00"/>
    <n v="3"/>
    <s v="            - "/>
    <n v="15"/>
    <d v="2021-01-06T00:00:00"/>
    <n v="26"/>
    <e v="#VALUE!"/>
    <e v="#VALUE!"/>
    <x v="2"/>
  </r>
  <r>
    <n v="78"/>
    <n v="1733"/>
    <x v="2"/>
    <d v="2020-12-22T00:00:00"/>
    <n v="1"/>
    <d v="2020-12-22T00:00:00"/>
    <n v="15"/>
    <d v="2021-01-25T00:00:00"/>
    <n v="34"/>
    <n v="34"/>
    <s v="Oportuno"/>
    <x v="2"/>
  </r>
  <r>
    <n v="79"/>
    <n v="1743"/>
    <x v="2"/>
    <d v="2020-12-26T00:00:00"/>
    <n v="2"/>
    <d v="2020-12-28T00:00:00"/>
    <n v="15"/>
    <d v="2021-01-05T00:00:00"/>
    <n v="10"/>
    <n v="8"/>
    <s v="Extemporaneo"/>
    <x v="1"/>
  </r>
  <r>
    <n v="80"/>
    <n v="1751"/>
    <x v="2"/>
    <d v="2020-12-29T00:00:00"/>
    <n v="1"/>
    <d v="2020-12-30T00:00:00"/>
    <n v="15"/>
    <d v="2020-12-30T00:00:00"/>
    <n v="1"/>
    <n v="0"/>
    <s v="Oportuno"/>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12" cacheId="0" applyNumberFormats="0" applyBorderFormats="0" applyFontFormats="0" applyPatternFormats="0" applyAlignmentFormats="0" applyWidthHeightFormats="1" dataCaption="Valores" updatedVersion="5" minRefreshableVersion="3" useAutoFormatting="1" itemPrintTitles="1" createdVersion="7" indent="0" outline="1" outlineData="1" multipleFieldFilters="0">
  <location ref="P4:T22" firstHeaderRow="1" firstDataRow="2" firstDataCol="1"/>
  <pivotFields count="12">
    <pivotField showAll="0"/>
    <pivotField dataField="1" numFmtId="1" showAll="0"/>
    <pivotField axis="axisRow" showAll="0">
      <items count="17">
        <item x="4"/>
        <item x="13"/>
        <item x="8"/>
        <item x="10"/>
        <item x="6"/>
        <item x="5"/>
        <item x="14"/>
        <item x="11"/>
        <item x="12"/>
        <item x="7"/>
        <item x="15"/>
        <item x="1"/>
        <item x="0"/>
        <item x="2"/>
        <item x="9"/>
        <item x="3"/>
        <item t="default"/>
      </items>
    </pivotField>
    <pivotField numFmtId="14" showAll="0"/>
    <pivotField showAll="0"/>
    <pivotField showAll="0"/>
    <pivotField showAll="0"/>
    <pivotField showAll="0"/>
    <pivotField showAll="0"/>
    <pivotField showAll="0"/>
    <pivotField showAll="0"/>
    <pivotField axis="axisCol" showAll="0">
      <items count="4">
        <item x="1"/>
        <item x="2"/>
        <item n="Falta información" x="0"/>
        <item t="default"/>
      </items>
    </pivotField>
  </pivotFields>
  <rowFields count="1">
    <field x="2"/>
  </rowFields>
  <rowItems count="17">
    <i>
      <x/>
    </i>
    <i>
      <x v="1"/>
    </i>
    <i>
      <x v="2"/>
    </i>
    <i>
      <x v="3"/>
    </i>
    <i>
      <x v="4"/>
    </i>
    <i>
      <x v="5"/>
    </i>
    <i>
      <x v="6"/>
    </i>
    <i>
      <x v="7"/>
    </i>
    <i>
      <x v="8"/>
    </i>
    <i>
      <x v="9"/>
    </i>
    <i>
      <x v="10"/>
    </i>
    <i>
      <x v="11"/>
    </i>
    <i>
      <x v="12"/>
    </i>
    <i>
      <x v="13"/>
    </i>
    <i>
      <x v="14"/>
    </i>
    <i>
      <x v="15"/>
    </i>
    <i t="grand">
      <x/>
    </i>
  </rowItems>
  <colFields count="1">
    <field x="11"/>
  </colFields>
  <colItems count="4">
    <i>
      <x/>
    </i>
    <i>
      <x v="1"/>
    </i>
    <i>
      <x v="2"/>
    </i>
    <i t="grand">
      <x/>
    </i>
  </colItems>
  <dataFields count="1">
    <dataField name="Cuenta de Radicado" fld="1" subtotal="count" baseField="11" baseItem="0"/>
  </dataFields>
  <formats count="15">
    <format dxfId="14">
      <pivotArea dataOnly="0" fieldPosition="0">
        <references count="1">
          <reference field="2" count="0"/>
        </references>
      </pivotArea>
    </format>
    <format dxfId="13">
      <pivotArea dataOnly="0" fieldPosition="0">
        <references count="1">
          <reference field="2" count="0"/>
        </references>
      </pivotArea>
    </format>
    <format dxfId="12">
      <pivotArea dataOnly="0" labelOnly="1" fieldPosition="0">
        <references count="1">
          <reference field="2" count="0"/>
        </references>
      </pivotArea>
    </format>
    <format dxfId="11">
      <pivotArea type="all" dataOnly="0" outline="0" fieldPosition="0"/>
    </format>
    <format dxfId="10">
      <pivotArea outline="0" collapsedLevelsAreSubtotals="1" fieldPosition="0"/>
    </format>
    <format dxfId="9">
      <pivotArea dataOnly="0" labelOnly="1" fieldPosition="0">
        <references count="1">
          <reference field="2" count="0"/>
        </references>
      </pivotArea>
    </format>
    <format dxfId="8">
      <pivotArea dataOnly="0" labelOnly="1" grandRow="1" outline="0" fieldPosition="0"/>
    </format>
    <format dxfId="7">
      <pivotArea dataOnly="0" labelOnly="1" fieldPosition="0">
        <references count="1">
          <reference field="11" count="0"/>
        </references>
      </pivotArea>
    </format>
    <format dxfId="6">
      <pivotArea dataOnly="0" labelOnly="1" grandCol="1" outline="0" fieldPosition="0"/>
    </format>
    <format dxfId="5">
      <pivotArea type="all" dataOnly="0" outline="0" fieldPosition="0"/>
    </format>
    <format dxfId="4">
      <pivotArea outline="0" collapsedLevelsAreSubtotals="1" fieldPosition="0"/>
    </format>
    <format dxfId="3">
      <pivotArea dataOnly="0" labelOnly="1" fieldPosition="0">
        <references count="1">
          <reference field="2" count="0"/>
        </references>
      </pivotArea>
    </format>
    <format dxfId="2">
      <pivotArea dataOnly="0" labelOnly="1" grandRow="1" outline="0" fieldPosition="0"/>
    </format>
    <format dxfId="1">
      <pivotArea dataOnly="0" labelOnly="1" fieldPosition="0">
        <references count="1">
          <reference field="11"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3" dT="2021-10-26T20:47:25.45" personId="{A6EACFFC-D52F-4702-889F-07FBE9043CFB}" id="{DF75B3C4-EA21-438D-A9B4-5CD2157223CD}">
    <text>Muestra calculada con base en 441 peticiones recibidas, con el 95% de confianza y el 10% de error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38"/>
  <sheetViews>
    <sheetView showGridLines="0" tabSelected="1" zoomScaleNormal="100" workbookViewId="0"/>
  </sheetViews>
  <sheetFormatPr baseColWidth="10" defaultColWidth="11.42578125" defaultRowHeight="15.75" x14ac:dyDescent="0.25"/>
  <cols>
    <col min="1" max="1" width="11.42578125" style="43"/>
    <col min="2" max="2" width="5.42578125" style="43" customWidth="1"/>
    <col min="3" max="3" width="18.42578125" style="43" customWidth="1"/>
    <col min="4" max="16384" width="11.42578125" style="43"/>
  </cols>
  <sheetData>
    <row r="2" spans="2:8" x14ac:dyDescent="0.25">
      <c r="F2" s="11" t="s">
        <v>0</v>
      </c>
    </row>
    <row r="3" spans="2:8" x14ac:dyDescent="0.25">
      <c r="F3" s="11"/>
    </row>
    <row r="4" spans="2:8" x14ac:dyDescent="0.25">
      <c r="F4" s="11" t="s">
        <v>1</v>
      </c>
    </row>
    <row r="6" spans="2:8" x14ac:dyDescent="0.25">
      <c r="F6" s="11"/>
    </row>
    <row r="7" spans="2:8" x14ac:dyDescent="0.25">
      <c r="F7" s="11" t="s">
        <v>412</v>
      </c>
    </row>
    <row r="8" spans="2:8" x14ac:dyDescent="0.25">
      <c r="F8" s="11" t="s">
        <v>413</v>
      </c>
    </row>
    <row r="10" spans="2:8" x14ac:dyDescent="0.25">
      <c r="C10" s="44"/>
    </row>
    <row r="11" spans="2:8" x14ac:dyDescent="0.25">
      <c r="C11" s="45"/>
    </row>
    <row r="12" spans="2:8" x14ac:dyDescent="0.25">
      <c r="B12" s="44" t="s">
        <v>2</v>
      </c>
    </row>
    <row r="13" spans="2:8" x14ac:dyDescent="0.25">
      <c r="C13" s="44"/>
    </row>
    <row r="14" spans="2:8" x14ac:dyDescent="0.25">
      <c r="C14" s="46" t="s">
        <v>3</v>
      </c>
      <c r="D14" s="47"/>
      <c r="E14" s="47"/>
      <c r="F14" s="47"/>
      <c r="G14" s="47"/>
      <c r="H14" s="47"/>
    </row>
    <row r="15" spans="2:8" x14ac:dyDescent="0.25">
      <c r="C15" s="48" t="s">
        <v>4</v>
      </c>
      <c r="D15" s="47"/>
      <c r="E15" s="47"/>
      <c r="F15" s="47"/>
      <c r="G15" s="47"/>
      <c r="H15" s="47"/>
    </row>
    <row r="16" spans="2:8" x14ac:dyDescent="0.25">
      <c r="C16" s="48" t="s">
        <v>5</v>
      </c>
      <c r="D16" s="47"/>
      <c r="E16" s="47"/>
      <c r="F16" s="47"/>
      <c r="G16" s="47"/>
      <c r="H16" s="47"/>
    </row>
    <row r="17" spans="3:8" x14ac:dyDescent="0.25">
      <c r="C17" s="48" t="s">
        <v>416</v>
      </c>
      <c r="D17" s="47"/>
      <c r="E17" s="47"/>
      <c r="F17" s="47"/>
      <c r="G17" s="47"/>
      <c r="H17" s="47"/>
    </row>
    <row r="18" spans="3:8" x14ac:dyDescent="0.25">
      <c r="C18" s="142" t="s">
        <v>417</v>
      </c>
      <c r="D18" s="47"/>
      <c r="E18" s="47"/>
      <c r="F18" s="47"/>
      <c r="G18" s="47"/>
      <c r="H18" s="47"/>
    </row>
    <row r="19" spans="3:8" x14ac:dyDescent="0.25">
      <c r="C19" s="48" t="s">
        <v>6</v>
      </c>
      <c r="D19" s="47"/>
      <c r="E19" s="47"/>
      <c r="F19" s="47"/>
      <c r="G19" s="47"/>
      <c r="H19" s="47"/>
    </row>
    <row r="20" spans="3:8" x14ac:dyDescent="0.25">
      <c r="C20" s="48" t="s">
        <v>7</v>
      </c>
      <c r="D20" s="47"/>
      <c r="E20" s="47"/>
      <c r="F20" s="47"/>
      <c r="G20" s="47"/>
      <c r="H20" s="47"/>
    </row>
    <row r="21" spans="3:8" x14ac:dyDescent="0.25">
      <c r="C21" s="47" t="s">
        <v>8</v>
      </c>
      <c r="D21" s="47"/>
      <c r="E21" s="47"/>
      <c r="F21" s="47"/>
      <c r="G21" s="47"/>
      <c r="H21" s="47"/>
    </row>
    <row r="22" spans="3:8" x14ac:dyDescent="0.25">
      <c r="C22" s="47" t="s">
        <v>9</v>
      </c>
      <c r="D22" s="47"/>
      <c r="E22" s="47"/>
      <c r="F22" s="47"/>
      <c r="G22" s="47"/>
      <c r="H22" s="47"/>
    </row>
    <row r="23" spans="3:8" x14ac:dyDescent="0.25">
      <c r="C23" s="48" t="s">
        <v>10</v>
      </c>
    </row>
    <row r="24" spans="3:8" x14ac:dyDescent="0.25">
      <c r="C24" s="48" t="s">
        <v>11</v>
      </c>
    </row>
    <row r="25" spans="3:8" x14ac:dyDescent="0.25">
      <c r="C25" s="45"/>
    </row>
    <row r="26" spans="3:8" x14ac:dyDescent="0.25">
      <c r="C26" s="45"/>
    </row>
    <row r="27" spans="3:8" x14ac:dyDescent="0.25">
      <c r="C27" s="45"/>
    </row>
    <row r="29" spans="3:8" x14ac:dyDescent="0.25">
      <c r="F29" s="49" t="s">
        <v>12</v>
      </c>
    </row>
    <row r="30" spans="3:8" x14ac:dyDescent="0.25">
      <c r="F30" s="49" t="s">
        <v>13</v>
      </c>
    </row>
    <row r="31" spans="3:8" x14ac:dyDescent="0.25">
      <c r="F31" s="49" t="s">
        <v>409</v>
      </c>
    </row>
    <row r="32" spans="3:8" x14ac:dyDescent="0.25">
      <c r="F32" s="11"/>
    </row>
    <row r="33" spans="6:6" x14ac:dyDescent="0.25">
      <c r="F33" s="11"/>
    </row>
    <row r="34" spans="6:6" x14ac:dyDescent="0.25">
      <c r="F34" s="11"/>
    </row>
    <row r="35" spans="6:6" x14ac:dyDescent="0.25">
      <c r="F35" s="11"/>
    </row>
    <row r="36" spans="6:6" x14ac:dyDescent="0.25">
      <c r="F36" s="11"/>
    </row>
    <row r="37" spans="6:6" x14ac:dyDescent="0.25">
      <c r="F37" s="11"/>
    </row>
    <row r="38" spans="6:6" x14ac:dyDescent="0.25">
      <c r="F38" s="11"/>
    </row>
  </sheetData>
  <hyperlinks>
    <hyperlink ref="C14" location="'1. CRITERIOS'!A1" display="1. Criterios de evaluación" xr:uid="{00000000-0004-0000-0000-000000000000}"/>
    <hyperlink ref="C15" location="'2.TENDENCIAS'!A1" display="2. Tendencias" xr:uid="{00000000-0004-0000-0000-000001000000}"/>
    <hyperlink ref="C16" location="'3.OPORTUNIDAD DE RESPUESTA'!A1" display="3. Oportunidad de respuesta a las peticiones" xr:uid="{00000000-0004-0000-0000-000002000000}"/>
    <hyperlink ref="C17" location="'4.SIN EVIDENCIA DE RESPUESTA'!A1" display="4. Oportunidad de respuesta a peticiones radicadas en periodos anteriores" xr:uid="{00000000-0004-0000-0000-000003000000}"/>
    <hyperlink ref="C18" location="'5. Muestreo 2021-1'!A1" display="5. Muestreo" xr:uid="{00000000-0004-0000-0000-000004000000}"/>
    <hyperlink ref="C19" location="'6.CALIDAD'!A1" display="6. Calidad en las respuestas a las peticiones" xr:uid="{00000000-0004-0000-0000-000005000000}"/>
    <hyperlink ref="C20" location="'7.ATRIBUTOS'!A1" display="7. Atributos" xr:uid="{00000000-0004-0000-0000-000006000000}"/>
    <hyperlink ref="C21" location="'8.HALLAZGOS'!A1" display="8. Hallazgos" xr:uid="{00000000-0004-0000-0000-000007000000}"/>
    <hyperlink ref="C22" location="'9.SOLICITUDES CETIL EN CURSO'!A1" display="9. Solicitudes CETIL en curso" xr:uid="{00000000-0004-0000-0000-000008000000}"/>
    <hyperlink ref="C23" location="'10.QUEJAS CID'!A1" display="10. Quejas CID" xr:uid="{00000000-0004-0000-0000-000009000000}"/>
    <hyperlink ref="C24" location="'11.RECOMENDACIONES'!A1" display="11. Recomendaciones" xr:uid="{00000000-0004-0000-0000-00000A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A10"/>
  <sheetViews>
    <sheetView workbookViewId="0">
      <selection activeCell="I3" sqref="I3"/>
    </sheetView>
  </sheetViews>
  <sheetFormatPr baseColWidth="10" defaultColWidth="11.42578125" defaultRowHeight="12.75" x14ac:dyDescent="0.25"/>
  <cols>
    <col min="1" max="1" width="5.140625" style="124" customWidth="1"/>
    <col min="2" max="2" width="17.140625" style="124" customWidth="1"/>
    <col min="3" max="3" width="12.5703125" style="125" customWidth="1"/>
    <col min="4" max="4" width="15" style="124" customWidth="1"/>
    <col min="5" max="5" width="22" style="124" customWidth="1"/>
    <col min="6" max="6" width="23.42578125" style="124" customWidth="1"/>
    <col min="7" max="7" width="22.7109375" style="124" customWidth="1"/>
    <col min="8" max="8" width="30.7109375" style="124" hidden="1" customWidth="1"/>
    <col min="9" max="10" width="20" style="124" customWidth="1"/>
    <col min="11" max="11" width="17.85546875" style="124" customWidth="1"/>
    <col min="12" max="12" width="27" style="124" customWidth="1"/>
    <col min="13" max="13" width="33.5703125" style="124" customWidth="1"/>
    <col min="14" max="14" width="27.7109375" style="124" customWidth="1"/>
    <col min="15" max="15" width="22.140625" style="124" customWidth="1"/>
    <col min="16" max="16" width="22.28515625" style="124" customWidth="1"/>
    <col min="17" max="17" width="24.5703125" style="124" customWidth="1"/>
    <col min="18" max="18" width="21.28515625" style="124" customWidth="1"/>
    <col min="19" max="19" width="18" style="124" customWidth="1"/>
    <col min="20" max="20" width="17.28515625" style="124" customWidth="1"/>
    <col min="21" max="22" width="15" style="124" customWidth="1"/>
    <col min="23" max="23" width="9.7109375" style="124" customWidth="1"/>
    <col min="24" max="246" width="9.140625" style="124" customWidth="1"/>
    <col min="247" max="247" width="20" style="124" customWidth="1"/>
    <col min="248" max="248" width="9" style="124" customWidth="1"/>
    <col min="249" max="249" width="15" style="124" customWidth="1"/>
    <col min="250" max="253" width="50" style="124" customWidth="1"/>
    <col min="254" max="256" width="20" style="124" customWidth="1"/>
    <col min="257" max="257" width="30" style="124" customWidth="1"/>
    <col min="258" max="258" width="40" style="124" customWidth="1"/>
    <col min="259" max="259" width="50" style="124" customWidth="1"/>
    <col min="260" max="260" width="20" style="124" customWidth="1"/>
    <col min="261" max="270" width="50" style="124" customWidth="1"/>
    <col min="271" max="502" width="9.140625" style="124" customWidth="1"/>
    <col min="503" max="503" width="20" style="124" customWidth="1"/>
    <col min="504" max="504" width="9" style="124" customWidth="1"/>
    <col min="505" max="505" width="15" style="124" customWidth="1"/>
    <col min="506" max="509" width="50" style="124" customWidth="1"/>
    <col min="510" max="512" width="20" style="124" customWidth="1"/>
    <col min="513" max="513" width="30" style="124" customWidth="1"/>
    <col min="514" max="514" width="40" style="124" customWidth="1"/>
    <col min="515" max="515" width="50" style="124" customWidth="1"/>
    <col min="516" max="516" width="20" style="124" customWidth="1"/>
    <col min="517" max="526" width="50" style="124" customWidth="1"/>
    <col min="527" max="758" width="9.140625" style="124" customWidth="1"/>
    <col min="759" max="759" width="20" style="124" customWidth="1"/>
    <col min="760" max="760" width="9" style="124" customWidth="1"/>
    <col min="761" max="761" width="15" style="124" customWidth="1"/>
    <col min="762" max="765" width="50" style="124" customWidth="1"/>
    <col min="766" max="768" width="20" style="124" customWidth="1"/>
    <col min="769" max="769" width="30" style="124" customWidth="1"/>
    <col min="770" max="770" width="40" style="124" customWidth="1"/>
    <col min="771" max="771" width="50" style="124" customWidth="1"/>
    <col min="772" max="772" width="20" style="124" customWidth="1"/>
    <col min="773" max="782" width="50" style="124" customWidth="1"/>
    <col min="783" max="1014" width="9.140625" style="124" customWidth="1"/>
    <col min="1015" max="1015" width="20" style="124" customWidth="1"/>
    <col min="1016" max="1016" width="9" style="124" customWidth="1"/>
    <col min="1017" max="1017" width="15" style="124" customWidth="1"/>
    <col min="1018" max="1021" width="50" style="124" customWidth="1"/>
    <col min="1022" max="1024" width="20" style="124" customWidth="1"/>
    <col min="1025" max="1025" width="30" style="124" customWidth="1"/>
    <col min="1026" max="1026" width="40" style="124" customWidth="1"/>
    <col min="1027" max="1027" width="50" style="124" customWidth="1"/>
    <col min="1028" max="1028" width="20" style="124" customWidth="1"/>
    <col min="1029" max="1038" width="50" style="124" customWidth="1"/>
    <col min="1039" max="1270" width="9.140625" style="124" customWidth="1"/>
    <col min="1271" max="1271" width="20" style="124" customWidth="1"/>
    <col min="1272" max="1272" width="9" style="124" customWidth="1"/>
    <col min="1273" max="1273" width="15" style="124" customWidth="1"/>
    <col min="1274" max="1277" width="50" style="124" customWidth="1"/>
    <col min="1278" max="1280" width="20" style="124" customWidth="1"/>
    <col min="1281" max="1281" width="30" style="124" customWidth="1"/>
    <col min="1282" max="1282" width="40" style="124" customWidth="1"/>
    <col min="1283" max="1283" width="50" style="124" customWidth="1"/>
    <col min="1284" max="1284" width="20" style="124" customWidth="1"/>
    <col min="1285" max="1294" width="50" style="124" customWidth="1"/>
    <col min="1295" max="1526" width="9.140625" style="124" customWidth="1"/>
    <col min="1527" max="1527" width="20" style="124" customWidth="1"/>
    <col min="1528" max="1528" width="9" style="124" customWidth="1"/>
    <col min="1529" max="1529" width="15" style="124" customWidth="1"/>
    <col min="1530" max="1533" width="50" style="124" customWidth="1"/>
    <col min="1534" max="1536" width="20" style="124" customWidth="1"/>
    <col min="1537" max="1537" width="30" style="124" customWidth="1"/>
    <col min="1538" max="1538" width="40" style="124" customWidth="1"/>
    <col min="1539" max="1539" width="50" style="124" customWidth="1"/>
    <col min="1540" max="1540" width="20" style="124" customWidth="1"/>
    <col min="1541" max="1550" width="50" style="124" customWidth="1"/>
    <col min="1551" max="1782" width="9.140625" style="124" customWidth="1"/>
    <col min="1783" max="1783" width="20" style="124" customWidth="1"/>
    <col min="1784" max="1784" width="9" style="124" customWidth="1"/>
    <col min="1785" max="1785" width="15" style="124" customWidth="1"/>
    <col min="1786" max="1789" width="50" style="124" customWidth="1"/>
    <col min="1790" max="1792" width="20" style="124" customWidth="1"/>
    <col min="1793" max="1793" width="30" style="124" customWidth="1"/>
    <col min="1794" max="1794" width="40" style="124" customWidth="1"/>
    <col min="1795" max="1795" width="50" style="124" customWidth="1"/>
    <col min="1796" max="1796" width="20" style="124" customWidth="1"/>
    <col min="1797" max="1806" width="50" style="124" customWidth="1"/>
    <col min="1807" max="2038" width="9.140625" style="124" customWidth="1"/>
    <col min="2039" max="2039" width="20" style="124" customWidth="1"/>
    <col min="2040" max="2040" width="9" style="124" customWidth="1"/>
    <col min="2041" max="2041" width="15" style="124" customWidth="1"/>
    <col min="2042" max="2045" width="50" style="124" customWidth="1"/>
    <col min="2046" max="2048" width="20" style="124" customWidth="1"/>
    <col min="2049" max="2049" width="30" style="124" customWidth="1"/>
    <col min="2050" max="2050" width="40" style="124" customWidth="1"/>
    <col min="2051" max="2051" width="50" style="124" customWidth="1"/>
    <col min="2052" max="2052" width="20" style="124" customWidth="1"/>
    <col min="2053" max="2062" width="50" style="124" customWidth="1"/>
    <col min="2063" max="2294" width="9.140625" style="124" customWidth="1"/>
    <col min="2295" max="2295" width="20" style="124" customWidth="1"/>
    <col min="2296" max="2296" width="9" style="124" customWidth="1"/>
    <col min="2297" max="2297" width="15" style="124" customWidth="1"/>
    <col min="2298" max="2301" width="50" style="124" customWidth="1"/>
    <col min="2302" max="2304" width="20" style="124" customWidth="1"/>
    <col min="2305" max="2305" width="30" style="124" customWidth="1"/>
    <col min="2306" max="2306" width="40" style="124" customWidth="1"/>
    <col min="2307" max="2307" width="50" style="124" customWidth="1"/>
    <col min="2308" max="2308" width="20" style="124" customWidth="1"/>
    <col min="2309" max="2318" width="50" style="124" customWidth="1"/>
    <col min="2319" max="2550" width="9.140625" style="124" customWidth="1"/>
    <col min="2551" max="2551" width="20" style="124" customWidth="1"/>
    <col min="2552" max="2552" width="9" style="124" customWidth="1"/>
    <col min="2553" max="2553" width="15" style="124" customWidth="1"/>
    <col min="2554" max="2557" width="50" style="124" customWidth="1"/>
    <col min="2558" max="2560" width="20" style="124" customWidth="1"/>
    <col min="2561" max="2561" width="30" style="124" customWidth="1"/>
    <col min="2562" max="2562" width="40" style="124" customWidth="1"/>
    <col min="2563" max="2563" width="50" style="124" customWidth="1"/>
    <col min="2564" max="2564" width="20" style="124" customWidth="1"/>
    <col min="2565" max="2574" width="50" style="124" customWidth="1"/>
    <col min="2575" max="2806" width="9.140625" style="124" customWidth="1"/>
    <col min="2807" max="2807" width="20" style="124" customWidth="1"/>
    <col min="2808" max="2808" width="9" style="124" customWidth="1"/>
    <col min="2809" max="2809" width="15" style="124" customWidth="1"/>
    <col min="2810" max="2813" width="50" style="124" customWidth="1"/>
    <col min="2814" max="2816" width="20" style="124" customWidth="1"/>
    <col min="2817" max="2817" width="30" style="124" customWidth="1"/>
    <col min="2818" max="2818" width="40" style="124" customWidth="1"/>
    <col min="2819" max="2819" width="50" style="124" customWidth="1"/>
    <col min="2820" max="2820" width="20" style="124" customWidth="1"/>
    <col min="2821" max="2830" width="50" style="124" customWidth="1"/>
    <col min="2831" max="3062" width="9.140625" style="124" customWidth="1"/>
    <col min="3063" max="3063" width="20" style="124" customWidth="1"/>
    <col min="3064" max="3064" width="9" style="124" customWidth="1"/>
    <col min="3065" max="3065" width="15" style="124" customWidth="1"/>
    <col min="3066" max="3069" width="50" style="124" customWidth="1"/>
    <col min="3070" max="3072" width="20" style="124" customWidth="1"/>
    <col min="3073" max="3073" width="30" style="124" customWidth="1"/>
    <col min="3074" max="3074" width="40" style="124" customWidth="1"/>
    <col min="3075" max="3075" width="50" style="124" customWidth="1"/>
    <col min="3076" max="3076" width="20" style="124" customWidth="1"/>
    <col min="3077" max="3086" width="50" style="124" customWidth="1"/>
    <col min="3087" max="3318" width="9.140625" style="124" customWidth="1"/>
    <col min="3319" max="3319" width="20" style="124" customWidth="1"/>
    <col min="3320" max="3320" width="9" style="124" customWidth="1"/>
    <col min="3321" max="3321" width="15" style="124" customWidth="1"/>
    <col min="3322" max="3325" width="50" style="124" customWidth="1"/>
    <col min="3326" max="3328" width="20" style="124" customWidth="1"/>
    <col min="3329" max="3329" width="30" style="124" customWidth="1"/>
    <col min="3330" max="3330" width="40" style="124" customWidth="1"/>
    <col min="3331" max="3331" width="50" style="124" customWidth="1"/>
    <col min="3332" max="3332" width="20" style="124" customWidth="1"/>
    <col min="3333" max="3342" width="50" style="124" customWidth="1"/>
    <col min="3343" max="3574" width="9.140625" style="124" customWidth="1"/>
    <col min="3575" max="3575" width="20" style="124" customWidth="1"/>
    <col min="3576" max="3576" width="9" style="124" customWidth="1"/>
    <col min="3577" max="3577" width="15" style="124" customWidth="1"/>
    <col min="3578" max="3581" width="50" style="124" customWidth="1"/>
    <col min="3582" max="3584" width="20" style="124" customWidth="1"/>
    <col min="3585" max="3585" width="30" style="124" customWidth="1"/>
    <col min="3586" max="3586" width="40" style="124" customWidth="1"/>
    <col min="3587" max="3587" width="50" style="124" customWidth="1"/>
    <col min="3588" max="3588" width="20" style="124" customWidth="1"/>
    <col min="3589" max="3598" width="50" style="124" customWidth="1"/>
    <col min="3599" max="3830" width="9.140625" style="124" customWidth="1"/>
    <col min="3831" max="3831" width="20" style="124" customWidth="1"/>
    <col min="3832" max="3832" width="9" style="124" customWidth="1"/>
    <col min="3833" max="3833" width="15" style="124" customWidth="1"/>
    <col min="3834" max="3837" width="50" style="124" customWidth="1"/>
    <col min="3838" max="3840" width="20" style="124" customWidth="1"/>
    <col min="3841" max="3841" width="30" style="124" customWidth="1"/>
    <col min="3842" max="3842" width="40" style="124" customWidth="1"/>
    <col min="3843" max="3843" width="50" style="124" customWidth="1"/>
    <col min="3844" max="3844" width="20" style="124" customWidth="1"/>
    <col min="3845" max="3854" width="50" style="124" customWidth="1"/>
    <col min="3855" max="4086" width="9.140625" style="124" customWidth="1"/>
    <col min="4087" max="4087" width="20" style="124" customWidth="1"/>
    <col min="4088" max="4088" width="9" style="124" customWidth="1"/>
    <col min="4089" max="4089" width="15" style="124" customWidth="1"/>
    <col min="4090" max="4093" width="50" style="124" customWidth="1"/>
    <col min="4094" max="4096" width="20" style="124" customWidth="1"/>
    <col min="4097" max="4097" width="30" style="124" customWidth="1"/>
    <col min="4098" max="4098" width="40" style="124" customWidth="1"/>
    <col min="4099" max="4099" width="50" style="124" customWidth="1"/>
    <col min="4100" max="4100" width="20" style="124" customWidth="1"/>
    <col min="4101" max="4110" width="50" style="124" customWidth="1"/>
    <col min="4111" max="4342" width="9.140625" style="124" customWidth="1"/>
    <col min="4343" max="4343" width="20" style="124" customWidth="1"/>
    <col min="4344" max="4344" width="9" style="124" customWidth="1"/>
    <col min="4345" max="4345" width="15" style="124" customWidth="1"/>
    <col min="4346" max="4349" width="50" style="124" customWidth="1"/>
    <col min="4350" max="4352" width="20" style="124" customWidth="1"/>
    <col min="4353" max="4353" width="30" style="124" customWidth="1"/>
    <col min="4354" max="4354" width="40" style="124" customWidth="1"/>
    <col min="4355" max="4355" width="50" style="124" customWidth="1"/>
    <col min="4356" max="4356" width="20" style="124" customWidth="1"/>
    <col min="4357" max="4366" width="50" style="124" customWidth="1"/>
    <col min="4367" max="4598" width="9.140625" style="124" customWidth="1"/>
    <col min="4599" max="4599" width="20" style="124" customWidth="1"/>
    <col min="4600" max="4600" width="9" style="124" customWidth="1"/>
    <col min="4601" max="4601" width="15" style="124" customWidth="1"/>
    <col min="4602" max="4605" width="50" style="124" customWidth="1"/>
    <col min="4606" max="4608" width="20" style="124" customWidth="1"/>
    <col min="4609" max="4609" width="30" style="124" customWidth="1"/>
    <col min="4610" max="4610" width="40" style="124" customWidth="1"/>
    <col min="4611" max="4611" width="50" style="124" customWidth="1"/>
    <col min="4612" max="4612" width="20" style="124" customWidth="1"/>
    <col min="4613" max="4622" width="50" style="124" customWidth="1"/>
    <col min="4623" max="4854" width="9.140625" style="124" customWidth="1"/>
    <col min="4855" max="4855" width="20" style="124" customWidth="1"/>
    <col min="4856" max="4856" width="9" style="124" customWidth="1"/>
    <col min="4857" max="4857" width="15" style="124" customWidth="1"/>
    <col min="4858" max="4861" width="50" style="124" customWidth="1"/>
    <col min="4862" max="4864" width="20" style="124" customWidth="1"/>
    <col min="4865" max="4865" width="30" style="124" customWidth="1"/>
    <col min="4866" max="4866" width="40" style="124" customWidth="1"/>
    <col min="4867" max="4867" width="50" style="124" customWidth="1"/>
    <col min="4868" max="4868" width="20" style="124" customWidth="1"/>
    <col min="4869" max="4878" width="50" style="124" customWidth="1"/>
    <col min="4879" max="5110" width="9.140625" style="124" customWidth="1"/>
    <col min="5111" max="5111" width="20" style="124" customWidth="1"/>
    <col min="5112" max="5112" width="9" style="124" customWidth="1"/>
    <col min="5113" max="5113" width="15" style="124" customWidth="1"/>
    <col min="5114" max="5117" width="50" style="124" customWidth="1"/>
    <col min="5118" max="5120" width="20" style="124" customWidth="1"/>
    <col min="5121" max="5121" width="30" style="124" customWidth="1"/>
    <col min="5122" max="5122" width="40" style="124" customWidth="1"/>
    <col min="5123" max="5123" width="50" style="124" customWidth="1"/>
    <col min="5124" max="5124" width="20" style="124" customWidth="1"/>
    <col min="5125" max="5134" width="50" style="124" customWidth="1"/>
    <col min="5135" max="5366" width="9.140625" style="124" customWidth="1"/>
    <col min="5367" max="5367" width="20" style="124" customWidth="1"/>
    <col min="5368" max="5368" width="9" style="124" customWidth="1"/>
    <col min="5369" max="5369" width="15" style="124" customWidth="1"/>
    <col min="5370" max="5373" width="50" style="124" customWidth="1"/>
    <col min="5374" max="5376" width="20" style="124" customWidth="1"/>
    <col min="5377" max="5377" width="30" style="124" customWidth="1"/>
    <col min="5378" max="5378" width="40" style="124" customWidth="1"/>
    <col min="5379" max="5379" width="50" style="124" customWidth="1"/>
    <col min="5380" max="5380" width="20" style="124" customWidth="1"/>
    <col min="5381" max="5390" width="50" style="124" customWidth="1"/>
    <col min="5391" max="5622" width="9.140625" style="124" customWidth="1"/>
    <col min="5623" max="5623" width="20" style="124" customWidth="1"/>
    <col min="5624" max="5624" width="9" style="124" customWidth="1"/>
    <col min="5625" max="5625" width="15" style="124" customWidth="1"/>
    <col min="5626" max="5629" width="50" style="124" customWidth="1"/>
    <col min="5630" max="5632" width="20" style="124" customWidth="1"/>
    <col min="5633" max="5633" width="30" style="124" customWidth="1"/>
    <col min="5634" max="5634" width="40" style="124" customWidth="1"/>
    <col min="5635" max="5635" width="50" style="124" customWidth="1"/>
    <col min="5636" max="5636" width="20" style="124" customWidth="1"/>
    <col min="5637" max="5646" width="50" style="124" customWidth="1"/>
    <col min="5647" max="5878" width="9.140625" style="124" customWidth="1"/>
    <col min="5879" max="5879" width="20" style="124" customWidth="1"/>
    <col min="5880" max="5880" width="9" style="124" customWidth="1"/>
    <col min="5881" max="5881" width="15" style="124" customWidth="1"/>
    <col min="5882" max="5885" width="50" style="124" customWidth="1"/>
    <col min="5886" max="5888" width="20" style="124" customWidth="1"/>
    <col min="5889" max="5889" width="30" style="124" customWidth="1"/>
    <col min="5890" max="5890" width="40" style="124" customWidth="1"/>
    <col min="5891" max="5891" width="50" style="124" customWidth="1"/>
    <col min="5892" max="5892" width="20" style="124" customWidth="1"/>
    <col min="5893" max="5902" width="50" style="124" customWidth="1"/>
    <col min="5903" max="6134" width="9.140625" style="124" customWidth="1"/>
    <col min="6135" max="6135" width="20" style="124" customWidth="1"/>
    <col min="6136" max="6136" width="9" style="124" customWidth="1"/>
    <col min="6137" max="6137" width="15" style="124" customWidth="1"/>
    <col min="6138" max="6141" width="50" style="124" customWidth="1"/>
    <col min="6142" max="6144" width="20" style="124" customWidth="1"/>
    <col min="6145" max="6145" width="30" style="124" customWidth="1"/>
    <col min="6146" max="6146" width="40" style="124" customWidth="1"/>
    <col min="6147" max="6147" width="50" style="124" customWidth="1"/>
    <col min="6148" max="6148" width="20" style="124" customWidth="1"/>
    <col min="6149" max="6158" width="50" style="124" customWidth="1"/>
    <col min="6159" max="6390" width="9.140625" style="124" customWidth="1"/>
    <col min="6391" max="6391" width="20" style="124" customWidth="1"/>
    <col min="6392" max="6392" width="9" style="124" customWidth="1"/>
    <col min="6393" max="6393" width="15" style="124" customWidth="1"/>
    <col min="6394" max="6397" width="50" style="124" customWidth="1"/>
    <col min="6398" max="6400" width="20" style="124" customWidth="1"/>
    <col min="6401" max="6401" width="30" style="124" customWidth="1"/>
    <col min="6402" max="6402" width="40" style="124" customWidth="1"/>
    <col min="6403" max="6403" width="50" style="124" customWidth="1"/>
    <col min="6404" max="6404" width="20" style="124" customWidth="1"/>
    <col min="6405" max="6414" width="50" style="124" customWidth="1"/>
    <col min="6415" max="6646" width="9.140625" style="124" customWidth="1"/>
    <col min="6647" max="6647" width="20" style="124" customWidth="1"/>
    <col min="6648" max="6648" width="9" style="124" customWidth="1"/>
    <col min="6649" max="6649" width="15" style="124" customWidth="1"/>
    <col min="6650" max="6653" width="50" style="124" customWidth="1"/>
    <col min="6654" max="6656" width="20" style="124" customWidth="1"/>
    <col min="6657" max="6657" width="30" style="124" customWidth="1"/>
    <col min="6658" max="6658" width="40" style="124" customWidth="1"/>
    <col min="6659" max="6659" width="50" style="124" customWidth="1"/>
    <col min="6660" max="6660" width="20" style="124" customWidth="1"/>
    <col min="6661" max="6670" width="50" style="124" customWidth="1"/>
    <col min="6671" max="6902" width="9.140625" style="124" customWidth="1"/>
    <col min="6903" max="6903" width="20" style="124" customWidth="1"/>
    <col min="6904" max="6904" width="9" style="124" customWidth="1"/>
    <col min="6905" max="6905" width="15" style="124" customWidth="1"/>
    <col min="6906" max="6909" width="50" style="124" customWidth="1"/>
    <col min="6910" max="6912" width="20" style="124" customWidth="1"/>
    <col min="6913" max="6913" width="30" style="124" customWidth="1"/>
    <col min="6914" max="6914" width="40" style="124" customWidth="1"/>
    <col min="6915" max="6915" width="50" style="124" customWidth="1"/>
    <col min="6916" max="6916" width="20" style="124" customWidth="1"/>
    <col min="6917" max="6926" width="50" style="124" customWidth="1"/>
    <col min="6927" max="7158" width="9.140625" style="124" customWidth="1"/>
    <col min="7159" max="7159" width="20" style="124" customWidth="1"/>
    <col min="7160" max="7160" width="9" style="124" customWidth="1"/>
    <col min="7161" max="7161" width="15" style="124" customWidth="1"/>
    <col min="7162" max="7165" width="50" style="124" customWidth="1"/>
    <col min="7166" max="7168" width="20" style="124" customWidth="1"/>
    <col min="7169" max="7169" width="30" style="124" customWidth="1"/>
    <col min="7170" max="7170" width="40" style="124" customWidth="1"/>
    <col min="7171" max="7171" width="50" style="124" customWidth="1"/>
    <col min="7172" max="7172" width="20" style="124" customWidth="1"/>
    <col min="7173" max="7182" width="50" style="124" customWidth="1"/>
    <col min="7183" max="7414" width="9.140625" style="124" customWidth="1"/>
    <col min="7415" max="7415" width="20" style="124" customWidth="1"/>
    <col min="7416" max="7416" width="9" style="124" customWidth="1"/>
    <col min="7417" max="7417" width="15" style="124" customWidth="1"/>
    <col min="7418" max="7421" width="50" style="124" customWidth="1"/>
    <col min="7422" max="7424" width="20" style="124" customWidth="1"/>
    <col min="7425" max="7425" width="30" style="124" customWidth="1"/>
    <col min="7426" max="7426" width="40" style="124" customWidth="1"/>
    <col min="7427" max="7427" width="50" style="124" customWidth="1"/>
    <col min="7428" max="7428" width="20" style="124" customWidth="1"/>
    <col min="7429" max="7438" width="50" style="124" customWidth="1"/>
    <col min="7439" max="7670" width="9.140625" style="124" customWidth="1"/>
    <col min="7671" max="7671" width="20" style="124" customWidth="1"/>
    <col min="7672" max="7672" width="9" style="124" customWidth="1"/>
    <col min="7673" max="7673" width="15" style="124" customWidth="1"/>
    <col min="7674" max="7677" width="50" style="124" customWidth="1"/>
    <col min="7678" max="7680" width="20" style="124" customWidth="1"/>
    <col min="7681" max="7681" width="30" style="124" customWidth="1"/>
    <col min="7682" max="7682" width="40" style="124" customWidth="1"/>
    <col min="7683" max="7683" width="50" style="124" customWidth="1"/>
    <col min="7684" max="7684" width="20" style="124" customWidth="1"/>
    <col min="7685" max="7694" width="50" style="124" customWidth="1"/>
    <col min="7695" max="7926" width="9.140625" style="124" customWidth="1"/>
    <col min="7927" max="7927" width="20" style="124" customWidth="1"/>
    <col min="7928" max="7928" width="9" style="124" customWidth="1"/>
    <col min="7929" max="7929" width="15" style="124" customWidth="1"/>
    <col min="7930" max="7933" width="50" style="124" customWidth="1"/>
    <col min="7934" max="7936" width="20" style="124" customWidth="1"/>
    <col min="7937" max="7937" width="30" style="124" customWidth="1"/>
    <col min="7938" max="7938" width="40" style="124" customWidth="1"/>
    <col min="7939" max="7939" width="50" style="124" customWidth="1"/>
    <col min="7940" max="7940" width="20" style="124" customWidth="1"/>
    <col min="7941" max="7950" width="50" style="124" customWidth="1"/>
    <col min="7951" max="8182" width="9.140625" style="124" customWidth="1"/>
    <col min="8183" max="8183" width="20" style="124" customWidth="1"/>
    <col min="8184" max="8184" width="9" style="124" customWidth="1"/>
    <col min="8185" max="8185" width="15" style="124" customWidth="1"/>
    <col min="8186" max="8189" width="50" style="124" customWidth="1"/>
    <col min="8190" max="8192" width="20" style="124" customWidth="1"/>
    <col min="8193" max="8193" width="30" style="124" customWidth="1"/>
    <col min="8194" max="8194" width="40" style="124" customWidth="1"/>
    <col min="8195" max="8195" width="50" style="124" customWidth="1"/>
    <col min="8196" max="8196" width="20" style="124" customWidth="1"/>
    <col min="8197" max="8206" width="50" style="124" customWidth="1"/>
    <col min="8207" max="8438" width="9.140625" style="124" customWidth="1"/>
    <col min="8439" max="8439" width="20" style="124" customWidth="1"/>
    <col min="8440" max="8440" width="9" style="124" customWidth="1"/>
    <col min="8441" max="8441" width="15" style="124" customWidth="1"/>
    <col min="8442" max="8445" width="50" style="124" customWidth="1"/>
    <col min="8446" max="8448" width="20" style="124" customWidth="1"/>
    <col min="8449" max="8449" width="30" style="124" customWidth="1"/>
    <col min="8450" max="8450" width="40" style="124" customWidth="1"/>
    <col min="8451" max="8451" width="50" style="124" customWidth="1"/>
    <col min="8452" max="8452" width="20" style="124" customWidth="1"/>
    <col min="8453" max="8462" width="50" style="124" customWidth="1"/>
    <col min="8463" max="8694" width="9.140625" style="124" customWidth="1"/>
    <col min="8695" max="8695" width="20" style="124" customWidth="1"/>
    <col min="8696" max="8696" width="9" style="124" customWidth="1"/>
    <col min="8697" max="8697" width="15" style="124" customWidth="1"/>
    <col min="8698" max="8701" width="50" style="124" customWidth="1"/>
    <col min="8702" max="8704" width="20" style="124" customWidth="1"/>
    <col min="8705" max="8705" width="30" style="124" customWidth="1"/>
    <col min="8706" max="8706" width="40" style="124" customWidth="1"/>
    <col min="8707" max="8707" width="50" style="124" customWidth="1"/>
    <col min="8708" max="8708" width="20" style="124" customWidth="1"/>
    <col min="8709" max="8718" width="50" style="124" customWidth="1"/>
    <col min="8719" max="8950" width="9.140625" style="124" customWidth="1"/>
    <col min="8951" max="8951" width="20" style="124" customWidth="1"/>
    <col min="8952" max="8952" width="9" style="124" customWidth="1"/>
    <col min="8953" max="8953" width="15" style="124" customWidth="1"/>
    <col min="8954" max="8957" width="50" style="124" customWidth="1"/>
    <col min="8958" max="8960" width="20" style="124" customWidth="1"/>
    <col min="8961" max="8961" width="30" style="124" customWidth="1"/>
    <col min="8962" max="8962" width="40" style="124" customWidth="1"/>
    <col min="8963" max="8963" width="50" style="124" customWidth="1"/>
    <col min="8964" max="8964" width="20" style="124" customWidth="1"/>
    <col min="8965" max="8974" width="50" style="124" customWidth="1"/>
    <col min="8975" max="9206" width="9.140625" style="124" customWidth="1"/>
    <col min="9207" max="9207" width="20" style="124" customWidth="1"/>
    <col min="9208" max="9208" width="9" style="124" customWidth="1"/>
    <col min="9209" max="9209" width="15" style="124" customWidth="1"/>
    <col min="9210" max="9213" width="50" style="124" customWidth="1"/>
    <col min="9214" max="9216" width="20" style="124" customWidth="1"/>
    <col min="9217" max="9217" width="30" style="124" customWidth="1"/>
    <col min="9218" max="9218" width="40" style="124" customWidth="1"/>
    <col min="9219" max="9219" width="50" style="124" customWidth="1"/>
    <col min="9220" max="9220" width="20" style="124" customWidth="1"/>
    <col min="9221" max="9230" width="50" style="124" customWidth="1"/>
    <col min="9231" max="9462" width="9.140625" style="124" customWidth="1"/>
    <col min="9463" max="9463" width="20" style="124" customWidth="1"/>
    <col min="9464" max="9464" width="9" style="124" customWidth="1"/>
    <col min="9465" max="9465" width="15" style="124" customWidth="1"/>
    <col min="9466" max="9469" width="50" style="124" customWidth="1"/>
    <col min="9470" max="9472" width="20" style="124" customWidth="1"/>
    <col min="9473" max="9473" width="30" style="124" customWidth="1"/>
    <col min="9474" max="9474" width="40" style="124" customWidth="1"/>
    <col min="9475" max="9475" width="50" style="124" customWidth="1"/>
    <col min="9476" max="9476" width="20" style="124" customWidth="1"/>
    <col min="9477" max="9486" width="50" style="124" customWidth="1"/>
    <col min="9487" max="9718" width="9.140625" style="124" customWidth="1"/>
    <col min="9719" max="9719" width="20" style="124" customWidth="1"/>
    <col min="9720" max="9720" width="9" style="124" customWidth="1"/>
    <col min="9721" max="9721" width="15" style="124" customWidth="1"/>
    <col min="9722" max="9725" width="50" style="124" customWidth="1"/>
    <col min="9726" max="9728" width="20" style="124" customWidth="1"/>
    <col min="9729" max="9729" width="30" style="124" customWidth="1"/>
    <col min="9730" max="9730" width="40" style="124" customWidth="1"/>
    <col min="9731" max="9731" width="50" style="124" customWidth="1"/>
    <col min="9732" max="9732" width="20" style="124" customWidth="1"/>
    <col min="9733" max="9742" width="50" style="124" customWidth="1"/>
    <col min="9743" max="9974" width="9.140625" style="124" customWidth="1"/>
    <col min="9975" max="9975" width="20" style="124" customWidth="1"/>
    <col min="9976" max="9976" width="9" style="124" customWidth="1"/>
    <col min="9977" max="9977" width="15" style="124" customWidth="1"/>
    <col min="9978" max="9981" width="50" style="124" customWidth="1"/>
    <col min="9982" max="9984" width="20" style="124" customWidth="1"/>
    <col min="9985" max="9985" width="30" style="124" customWidth="1"/>
    <col min="9986" max="9986" width="40" style="124" customWidth="1"/>
    <col min="9987" max="9987" width="50" style="124" customWidth="1"/>
    <col min="9988" max="9988" width="20" style="124" customWidth="1"/>
    <col min="9989" max="9998" width="50" style="124" customWidth="1"/>
    <col min="9999" max="10230" width="9.140625" style="124" customWidth="1"/>
    <col min="10231" max="10231" width="20" style="124" customWidth="1"/>
    <col min="10232" max="10232" width="9" style="124" customWidth="1"/>
    <col min="10233" max="10233" width="15" style="124" customWidth="1"/>
    <col min="10234" max="10237" width="50" style="124" customWidth="1"/>
    <col min="10238" max="10240" width="20" style="124" customWidth="1"/>
    <col min="10241" max="10241" width="30" style="124" customWidth="1"/>
    <col min="10242" max="10242" width="40" style="124" customWidth="1"/>
    <col min="10243" max="10243" width="50" style="124" customWidth="1"/>
    <col min="10244" max="10244" width="20" style="124" customWidth="1"/>
    <col min="10245" max="10254" width="50" style="124" customWidth="1"/>
    <col min="10255" max="10486" width="9.140625" style="124" customWidth="1"/>
    <col min="10487" max="10487" width="20" style="124" customWidth="1"/>
    <col min="10488" max="10488" width="9" style="124" customWidth="1"/>
    <col min="10489" max="10489" width="15" style="124" customWidth="1"/>
    <col min="10490" max="10493" width="50" style="124" customWidth="1"/>
    <col min="10494" max="10496" width="20" style="124" customWidth="1"/>
    <col min="10497" max="10497" width="30" style="124" customWidth="1"/>
    <col min="10498" max="10498" width="40" style="124" customWidth="1"/>
    <col min="10499" max="10499" width="50" style="124" customWidth="1"/>
    <col min="10500" max="10500" width="20" style="124" customWidth="1"/>
    <col min="10501" max="10510" width="50" style="124" customWidth="1"/>
    <col min="10511" max="10742" width="9.140625" style="124" customWidth="1"/>
    <col min="10743" max="10743" width="20" style="124" customWidth="1"/>
    <col min="10744" max="10744" width="9" style="124" customWidth="1"/>
    <col min="10745" max="10745" width="15" style="124" customWidth="1"/>
    <col min="10746" max="10749" width="50" style="124" customWidth="1"/>
    <col min="10750" max="10752" width="20" style="124" customWidth="1"/>
    <col min="10753" max="10753" width="30" style="124" customWidth="1"/>
    <col min="10754" max="10754" width="40" style="124" customWidth="1"/>
    <col min="10755" max="10755" width="50" style="124" customWidth="1"/>
    <col min="10756" max="10756" width="20" style="124" customWidth="1"/>
    <col min="10757" max="10766" width="50" style="124" customWidth="1"/>
    <col min="10767" max="10998" width="9.140625" style="124" customWidth="1"/>
    <col min="10999" max="10999" width="20" style="124" customWidth="1"/>
    <col min="11000" max="11000" width="9" style="124" customWidth="1"/>
    <col min="11001" max="11001" width="15" style="124" customWidth="1"/>
    <col min="11002" max="11005" width="50" style="124" customWidth="1"/>
    <col min="11006" max="11008" width="20" style="124" customWidth="1"/>
    <col min="11009" max="11009" width="30" style="124" customWidth="1"/>
    <col min="11010" max="11010" width="40" style="124" customWidth="1"/>
    <col min="11011" max="11011" width="50" style="124" customWidth="1"/>
    <col min="11012" max="11012" width="20" style="124" customWidth="1"/>
    <col min="11013" max="11022" width="50" style="124" customWidth="1"/>
    <col min="11023" max="11254" width="9.140625" style="124" customWidth="1"/>
    <col min="11255" max="11255" width="20" style="124" customWidth="1"/>
    <col min="11256" max="11256" width="9" style="124" customWidth="1"/>
    <col min="11257" max="11257" width="15" style="124" customWidth="1"/>
    <col min="11258" max="11261" width="50" style="124" customWidth="1"/>
    <col min="11262" max="11264" width="20" style="124" customWidth="1"/>
    <col min="11265" max="11265" width="30" style="124" customWidth="1"/>
    <col min="11266" max="11266" width="40" style="124" customWidth="1"/>
    <col min="11267" max="11267" width="50" style="124" customWidth="1"/>
    <col min="11268" max="11268" width="20" style="124" customWidth="1"/>
    <col min="11269" max="11278" width="50" style="124" customWidth="1"/>
    <col min="11279" max="11510" width="9.140625" style="124" customWidth="1"/>
    <col min="11511" max="11511" width="20" style="124" customWidth="1"/>
    <col min="11512" max="11512" width="9" style="124" customWidth="1"/>
    <col min="11513" max="11513" width="15" style="124" customWidth="1"/>
    <col min="11514" max="11517" width="50" style="124" customWidth="1"/>
    <col min="11518" max="11520" width="20" style="124" customWidth="1"/>
    <col min="11521" max="11521" width="30" style="124" customWidth="1"/>
    <col min="11522" max="11522" width="40" style="124" customWidth="1"/>
    <col min="11523" max="11523" width="50" style="124" customWidth="1"/>
    <col min="11524" max="11524" width="20" style="124" customWidth="1"/>
    <col min="11525" max="11534" width="50" style="124" customWidth="1"/>
    <col min="11535" max="11766" width="9.140625" style="124" customWidth="1"/>
    <col min="11767" max="11767" width="20" style="124" customWidth="1"/>
    <col min="11768" max="11768" width="9" style="124" customWidth="1"/>
    <col min="11769" max="11769" width="15" style="124" customWidth="1"/>
    <col min="11770" max="11773" width="50" style="124" customWidth="1"/>
    <col min="11774" max="11776" width="20" style="124" customWidth="1"/>
    <col min="11777" max="11777" width="30" style="124" customWidth="1"/>
    <col min="11778" max="11778" width="40" style="124" customWidth="1"/>
    <col min="11779" max="11779" width="50" style="124" customWidth="1"/>
    <col min="11780" max="11780" width="20" style="124" customWidth="1"/>
    <col min="11781" max="11790" width="50" style="124" customWidth="1"/>
    <col min="11791" max="12022" width="9.140625" style="124" customWidth="1"/>
    <col min="12023" max="12023" width="20" style="124" customWidth="1"/>
    <col min="12024" max="12024" width="9" style="124" customWidth="1"/>
    <col min="12025" max="12025" width="15" style="124" customWidth="1"/>
    <col min="12026" max="12029" width="50" style="124" customWidth="1"/>
    <col min="12030" max="12032" width="20" style="124" customWidth="1"/>
    <col min="12033" max="12033" width="30" style="124" customWidth="1"/>
    <col min="12034" max="12034" width="40" style="124" customWidth="1"/>
    <col min="12035" max="12035" width="50" style="124" customWidth="1"/>
    <col min="12036" max="12036" width="20" style="124" customWidth="1"/>
    <col min="12037" max="12046" width="50" style="124" customWidth="1"/>
    <col min="12047" max="12278" width="9.140625" style="124" customWidth="1"/>
    <col min="12279" max="12279" width="20" style="124" customWidth="1"/>
    <col min="12280" max="12280" width="9" style="124" customWidth="1"/>
    <col min="12281" max="12281" width="15" style="124" customWidth="1"/>
    <col min="12282" max="12285" width="50" style="124" customWidth="1"/>
    <col min="12286" max="12288" width="20" style="124" customWidth="1"/>
    <col min="12289" max="12289" width="30" style="124" customWidth="1"/>
    <col min="12290" max="12290" width="40" style="124" customWidth="1"/>
    <col min="12291" max="12291" width="50" style="124" customWidth="1"/>
    <col min="12292" max="12292" width="20" style="124" customWidth="1"/>
    <col min="12293" max="12302" width="50" style="124" customWidth="1"/>
    <col min="12303" max="12534" width="9.140625" style="124" customWidth="1"/>
    <col min="12535" max="12535" width="20" style="124" customWidth="1"/>
    <col min="12536" max="12536" width="9" style="124" customWidth="1"/>
    <col min="12537" max="12537" width="15" style="124" customWidth="1"/>
    <col min="12538" max="12541" width="50" style="124" customWidth="1"/>
    <col min="12542" max="12544" width="20" style="124" customWidth="1"/>
    <col min="12545" max="12545" width="30" style="124" customWidth="1"/>
    <col min="12546" max="12546" width="40" style="124" customWidth="1"/>
    <col min="12547" max="12547" width="50" style="124" customWidth="1"/>
    <col min="12548" max="12548" width="20" style="124" customWidth="1"/>
    <col min="12549" max="12558" width="50" style="124" customWidth="1"/>
    <col min="12559" max="12790" width="9.140625" style="124" customWidth="1"/>
    <col min="12791" max="12791" width="20" style="124" customWidth="1"/>
    <col min="12792" max="12792" width="9" style="124" customWidth="1"/>
    <col min="12793" max="12793" width="15" style="124" customWidth="1"/>
    <col min="12794" max="12797" width="50" style="124" customWidth="1"/>
    <col min="12798" max="12800" width="20" style="124" customWidth="1"/>
    <col min="12801" max="12801" width="30" style="124" customWidth="1"/>
    <col min="12802" max="12802" width="40" style="124" customWidth="1"/>
    <col min="12803" max="12803" width="50" style="124" customWidth="1"/>
    <col min="12804" max="12804" width="20" style="124" customWidth="1"/>
    <col min="12805" max="12814" width="50" style="124" customWidth="1"/>
    <col min="12815" max="13046" width="9.140625" style="124" customWidth="1"/>
    <col min="13047" max="13047" width="20" style="124" customWidth="1"/>
    <col min="13048" max="13048" width="9" style="124" customWidth="1"/>
    <col min="13049" max="13049" width="15" style="124" customWidth="1"/>
    <col min="13050" max="13053" width="50" style="124" customWidth="1"/>
    <col min="13054" max="13056" width="20" style="124" customWidth="1"/>
    <col min="13057" max="13057" width="30" style="124" customWidth="1"/>
    <col min="13058" max="13058" width="40" style="124" customWidth="1"/>
    <col min="13059" max="13059" width="50" style="124" customWidth="1"/>
    <col min="13060" max="13060" width="20" style="124" customWidth="1"/>
    <col min="13061" max="13070" width="50" style="124" customWidth="1"/>
    <col min="13071" max="13302" width="9.140625" style="124" customWidth="1"/>
    <col min="13303" max="13303" width="20" style="124" customWidth="1"/>
    <col min="13304" max="13304" width="9" style="124" customWidth="1"/>
    <col min="13305" max="13305" width="15" style="124" customWidth="1"/>
    <col min="13306" max="13309" width="50" style="124" customWidth="1"/>
    <col min="13310" max="13312" width="20" style="124" customWidth="1"/>
    <col min="13313" max="13313" width="30" style="124" customWidth="1"/>
    <col min="13314" max="13314" width="40" style="124" customWidth="1"/>
    <col min="13315" max="13315" width="50" style="124" customWidth="1"/>
    <col min="13316" max="13316" width="20" style="124" customWidth="1"/>
    <col min="13317" max="13326" width="50" style="124" customWidth="1"/>
    <col min="13327" max="13558" width="9.140625" style="124" customWidth="1"/>
    <col min="13559" max="13559" width="20" style="124" customWidth="1"/>
    <col min="13560" max="13560" width="9" style="124" customWidth="1"/>
    <col min="13561" max="13561" width="15" style="124" customWidth="1"/>
    <col min="13562" max="13565" width="50" style="124" customWidth="1"/>
    <col min="13566" max="13568" width="20" style="124" customWidth="1"/>
    <col min="13569" max="13569" width="30" style="124" customWidth="1"/>
    <col min="13570" max="13570" width="40" style="124" customWidth="1"/>
    <col min="13571" max="13571" width="50" style="124" customWidth="1"/>
    <col min="13572" max="13572" width="20" style="124" customWidth="1"/>
    <col min="13573" max="13582" width="50" style="124" customWidth="1"/>
    <col min="13583" max="13814" width="9.140625" style="124" customWidth="1"/>
    <col min="13815" max="13815" width="20" style="124" customWidth="1"/>
    <col min="13816" max="13816" width="9" style="124" customWidth="1"/>
    <col min="13817" max="13817" width="15" style="124" customWidth="1"/>
    <col min="13818" max="13821" width="50" style="124" customWidth="1"/>
    <col min="13822" max="13824" width="20" style="124" customWidth="1"/>
    <col min="13825" max="13825" width="30" style="124" customWidth="1"/>
    <col min="13826" max="13826" width="40" style="124" customWidth="1"/>
    <col min="13827" max="13827" width="50" style="124" customWidth="1"/>
    <col min="13828" max="13828" width="20" style="124" customWidth="1"/>
    <col min="13829" max="13838" width="50" style="124" customWidth="1"/>
    <col min="13839" max="14070" width="9.140625" style="124" customWidth="1"/>
    <col min="14071" max="14071" width="20" style="124" customWidth="1"/>
    <col min="14072" max="14072" width="9" style="124" customWidth="1"/>
    <col min="14073" max="14073" width="15" style="124" customWidth="1"/>
    <col min="14074" max="14077" width="50" style="124" customWidth="1"/>
    <col min="14078" max="14080" width="20" style="124" customWidth="1"/>
    <col min="14081" max="14081" width="30" style="124" customWidth="1"/>
    <col min="14082" max="14082" width="40" style="124" customWidth="1"/>
    <col min="14083" max="14083" width="50" style="124" customWidth="1"/>
    <col min="14084" max="14084" width="20" style="124" customWidth="1"/>
    <col min="14085" max="14094" width="50" style="124" customWidth="1"/>
    <col min="14095" max="14326" width="9.140625" style="124" customWidth="1"/>
    <col min="14327" max="14327" width="20" style="124" customWidth="1"/>
    <col min="14328" max="14328" width="9" style="124" customWidth="1"/>
    <col min="14329" max="14329" width="15" style="124" customWidth="1"/>
    <col min="14330" max="14333" width="50" style="124" customWidth="1"/>
    <col min="14334" max="14336" width="20" style="124" customWidth="1"/>
    <col min="14337" max="14337" width="30" style="124" customWidth="1"/>
    <col min="14338" max="14338" width="40" style="124" customWidth="1"/>
    <col min="14339" max="14339" width="50" style="124" customWidth="1"/>
    <col min="14340" max="14340" width="20" style="124" customWidth="1"/>
    <col min="14341" max="14350" width="50" style="124" customWidth="1"/>
    <col min="14351" max="14582" width="9.140625" style="124" customWidth="1"/>
    <col min="14583" max="14583" width="20" style="124" customWidth="1"/>
    <col min="14584" max="14584" width="9" style="124" customWidth="1"/>
    <col min="14585" max="14585" width="15" style="124" customWidth="1"/>
    <col min="14586" max="14589" width="50" style="124" customWidth="1"/>
    <col min="14590" max="14592" width="20" style="124" customWidth="1"/>
    <col min="14593" max="14593" width="30" style="124" customWidth="1"/>
    <col min="14594" max="14594" width="40" style="124" customWidth="1"/>
    <col min="14595" max="14595" width="50" style="124" customWidth="1"/>
    <col min="14596" max="14596" width="20" style="124" customWidth="1"/>
    <col min="14597" max="14606" width="50" style="124" customWidth="1"/>
    <col min="14607" max="14838" width="9.140625" style="124" customWidth="1"/>
    <col min="14839" max="14839" width="20" style="124" customWidth="1"/>
    <col min="14840" max="14840" width="9" style="124" customWidth="1"/>
    <col min="14841" max="14841" width="15" style="124" customWidth="1"/>
    <col min="14842" max="14845" width="50" style="124" customWidth="1"/>
    <col min="14846" max="14848" width="20" style="124" customWidth="1"/>
    <col min="14849" max="14849" width="30" style="124" customWidth="1"/>
    <col min="14850" max="14850" width="40" style="124" customWidth="1"/>
    <col min="14851" max="14851" width="50" style="124" customWidth="1"/>
    <col min="14852" max="14852" width="20" style="124" customWidth="1"/>
    <col min="14853" max="14862" width="50" style="124" customWidth="1"/>
    <col min="14863" max="15094" width="9.140625" style="124" customWidth="1"/>
    <col min="15095" max="15095" width="20" style="124" customWidth="1"/>
    <col min="15096" max="15096" width="9" style="124" customWidth="1"/>
    <col min="15097" max="15097" width="15" style="124" customWidth="1"/>
    <col min="15098" max="15101" width="50" style="124" customWidth="1"/>
    <col min="15102" max="15104" width="20" style="124" customWidth="1"/>
    <col min="15105" max="15105" width="30" style="124" customWidth="1"/>
    <col min="15106" max="15106" width="40" style="124" customWidth="1"/>
    <col min="15107" max="15107" width="50" style="124" customWidth="1"/>
    <col min="15108" max="15108" width="20" style="124" customWidth="1"/>
    <col min="15109" max="15118" width="50" style="124" customWidth="1"/>
    <col min="15119" max="15350" width="9.140625" style="124" customWidth="1"/>
    <col min="15351" max="15351" width="20" style="124" customWidth="1"/>
    <col min="15352" max="15352" width="9" style="124" customWidth="1"/>
    <col min="15353" max="15353" width="15" style="124" customWidth="1"/>
    <col min="15354" max="15357" width="50" style="124" customWidth="1"/>
    <col min="15358" max="15360" width="20" style="124" customWidth="1"/>
    <col min="15361" max="15361" width="30" style="124" customWidth="1"/>
    <col min="15362" max="15362" width="40" style="124" customWidth="1"/>
    <col min="15363" max="15363" width="50" style="124" customWidth="1"/>
    <col min="15364" max="15364" width="20" style="124" customWidth="1"/>
    <col min="15365" max="15374" width="50" style="124" customWidth="1"/>
    <col min="15375" max="15606" width="9.140625" style="124" customWidth="1"/>
    <col min="15607" max="15607" width="20" style="124" customWidth="1"/>
    <col min="15608" max="15608" width="9" style="124" customWidth="1"/>
    <col min="15609" max="15609" width="15" style="124" customWidth="1"/>
    <col min="15610" max="15613" width="50" style="124" customWidth="1"/>
    <col min="15614" max="15616" width="20" style="124" customWidth="1"/>
    <col min="15617" max="15617" width="30" style="124" customWidth="1"/>
    <col min="15618" max="15618" width="40" style="124" customWidth="1"/>
    <col min="15619" max="15619" width="50" style="124" customWidth="1"/>
    <col min="15620" max="15620" width="20" style="124" customWidth="1"/>
    <col min="15621" max="15630" width="50" style="124" customWidth="1"/>
    <col min="15631" max="15862" width="9.140625" style="124" customWidth="1"/>
    <col min="15863" max="15863" width="20" style="124" customWidth="1"/>
    <col min="15864" max="15864" width="9" style="124" customWidth="1"/>
    <col min="15865" max="15865" width="15" style="124" customWidth="1"/>
    <col min="15866" max="15869" width="50" style="124" customWidth="1"/>
    <col min="15870" max="15872" width="20" style="124" customWidth="1"/>
    <col min="15873" max="15873" width="30" style="124" customWidth="1"/>
    <col min="15874" max="15874" width="40" style="124" customWidth="1"/>
    <col min="15875" max="15875" width="50" style="124" customWidth="1"/>
    <col min="15876" max="15876" width="20" style="124" customWidth="1"/>
    <col min="15877" max="15886" width="50" style="124" customWidth="1"/>
    <col min="15887" max="16118" width="9.140625" style="124" customWidth="1"/>
    <col min="16119" max="16119" width="20" style="124" customWidth="1"/>
    <col min="16120" max="16120" width="9" style="124" customWidth="1"/>
    <col min="16121" max="16121" width="15" style="124" customWidth="1"/>
    <col min="16122" max="16125" width="50" style="124" customWidth="1"/>
    <col min="16126" max="16128" width="20" style="124" customWidth="1"/>
    <col min="16129" max="16129" width="30" style="124" customWidth="1"/>
    <col min="16130" max="16130" width="40" style="124" customWidth="1"/>
    <col min="16131" max="16131" width="50" style="124" customWidth="1"/>
    <col min="16132" max="16132" width="20" style="124" customWidth="1"/>
    <col min="16133" max="16142" width="50" style="124" customWidth="1"/>
    <col min="16143" max="16384" width="9.140625" style="124" customWidth="1"/>
  </cols>
  <sheetData>
    <row r="2" spans="2:27" ht="25.5" x14ac:dyDescent="0.25">
      <c r="B2" s="34" t="s">
        <v>221</v>
      </c>
      <c r="C2" s="34" t="s">
        <v>222</v>
      </c>
      <c r="D2" s="34" t="s">
        <v>223</v>
      </c>
      <c r="E2" s="34" t="s">
        <v>224</v>
      </c>
      <c r="F2" s="34" t="s">
        <v>225</v>
      </c>
      <c r="G2" s="34" t="s">
        <v>226</v>
      </c>
      <c r="H2" s="34" t="s">
        <v>227</v>
      </c>
      <c r="I2" s="34" t="s">
        <v>228</v>
      </c>
      <c r="J2" s="34" t="s">
        <v>229</v>
      </c>
      <c r="K2" s="34" t="s">
        <v>230</v>
      </c>
      <c r="L2" s="34" t="s">
        <v>231</v>
      </c>
      <c r="M2" s="34" t="s">
        <v>232</v>
      </c>
      <c r="N2" s="34" t="s">
        <v>233</v>
      </c>
      <c r="O2" s="34" t="s">
        <v>234</v>
      </c>
      <c r="P2" s="123"/>
      <c r="Q2" s="123"/>
      <c r="R2" s="123"/>
      <c r="S2" s="123"/>
      <c r="T2" s="123"/>
      <c r="U2" s="123"/>
      <c r="V2" s="123"/>
    </row>
    <row r="3" spans="2:27" ht="66" customHeight="1" x14ac:dyDescent="0.25">
      <c r="B3" s="42">
        <v>20210000158361</v>
      </c>
      <c r="C3" s="41" t="s">
        <v>235</v>
      </c>
      <c r="D3" s="35">
        <v>28879339</v>
      </c>
      <c r="E3" s="35" t="s">
        <v>236</v>
      </c>
      <c r="F3" s="35" t="s">
        <v>1</v>
      </c>
      <c r="G3" s="35" t="s">
        <v>1</v>
      </c>
      <c r="H3" s="35" t="s">
        <v>1</v>
      </c>
      <c r="I3" s="35" t="s">
        <v>237</v>
      </c>
      <c r="J3" s="35" t="s">
        <v>238</v>
      </c>
      <c r="K3" s="35" t="s">
        <v>239</v>
      </c>
      <c r="L3" s="35" t="s">
        <v>240</v>
      </c>
      <c r="M3" s="35" t="s">
        <v>241</v>
      </c>
      <c r="N3" s="35" t="s">
        <v>242</v>
      </c>
      <c r="O3" s="36" t="s">
        <v>243</v>
      </c>
      <c r="P3" s="36" t="s">
        <v>244</v>
      </c>
      <c r="Q3" s="36" t="s">
        <v>245</v>
      </c>
      <c r="R3" s="36"/>
      <c r="S3" s="36"/>
      <c r="T3" s="36"/>
      <c r="U3" s="35"/>
      <c r="V3" s="35"/>
    </row>
    <row r="4" spans="2:27" ht="66" customHeight="1" x14ac:dyDescent="0.25">
      <c r="B4" s="42">
        <v>20210000139561</v>
      </c>
      <c r="C4" s="41" t="s">
        <v>235</v>
      </c>
      <c r="D4" s="35">
        <v>41780429</v>
      </c>
      <c r="E4" s="35" t="s">
        <v>246</v>
      </c>
      <c r="F4" s="35" t="s">
        <v>1</v>
      </c>
      <c r="G4" s="35" t="s">
        <v>1</v>
      </c>
      <c r="H4" s="35" t="s">
        <v>1</v>
      </c>
      <c r="I4" s="35" t="s">
        <v>247</v>
      </c>
      <c r="J4" s="35" t="s">
        <v>238</v>
      </c>
      <c r="K4" s="35" t="s">
        <v>248</v>
      </c>
      <c r="L4" s="35" t="s">
        <v>240</v>
      </c>
      <c r="M4" s="35" t="s">
        <v>241</v>
      </c>
      <c r="N4" s="35" t="s">
        <v>249</v>
      </c>
      <c r="O4" s="37" t="s">
        <v>250</v>
      </c>
      <c r="P4" s="38" t="s">
        <v>251</v>
      </c>
      <c r="Q4" s="38" t="s">
        <v>252</v>
      </c>
      <c r="R4" s="38" t="s">
        <v>253</v>
      </c>
      <c r="S4" s="36" t="s">
        <v>254</v>
      </c>
      <c r="T4" s="36" t="s">
        <v>255</v>
      </c>
      <c r="U4" s="35"/>
      <c r="V4" s="35"/>
    </row>
    <row r="5" spans="2:27" ht="66" customHeight="1" x14ac:dyDescent="0.25">
      <c r="B5" s="42">
        <v>20210000163628</v>
      </c>
      <c r="C5" s="41" t="s">
        <v>235</v>
      </c>
      <c r="D5" s="35">
        <v>79251427</v>
      </c>
      <c r="E5" s="35" t="s">
        <v>256</v>
      </c>
      <c r="F5" s="35" t="s">
        <v>1</v>
      </c>
      <c r="G5" s="35" t="s">
        <v>1</v>
      </c>
      <c r="H5" s="35" t="s">
        <v>1</v>
      </c>
      <c r="I5" s="35" t="s">
        <v>257</v>
      </c>
      <c r="J5" s="35" t="s">
        <v>238</v>
      </c>
      <c r="K5" s="35" t="s">
        <v>258</v>
      </c>
      <c r="L5" s="35" t="s">
        <v>240</v>
      </c>
      <c r="M5" s="35" t="s">
        <v>241</v>
      </c>
      <c r="N5" s="35"/>
      <c r="O5" s="37" t="s">
        <v>259</v>
      </c>
      <c r="P5" s="37" t="s">
        <v>260</v>
      </c>
      <c r="Q5" s="37" t="s">
        <v>261</v>
      </c>
      <c r="R5" s="39"/>
      <c r="S5" s="37"/>
      <c r="T5" s="39"/>
      <c r="U5" s="40"/>
      <c r="V5" s="40"/>
      <c r="W5" s="25"/>
      <c r="X5" s="25"/>
      <c r="Y5" s="25"/>
      <c r="Z5" s="25"/>
      <c r="AA5" s="12"/>
    </row>
    <row r="6" spans="2:27" ht="66" customHeight="1" x14ac:dyDescent="0.25">
      <c r="B6" s="42">
        <v>20210000170106</v>
      </c>
      <c r="C6" s="41" t="s">
        <v>235</v>
      </c>
      <c r="D6" s="35">
        <v>41752709</v>
      </c>
      <c r="E6" s="35" t="s">
        <v>262</v>
      </c>
      <c r="F6" s="35" t="s">
        <v>263</v>
      </c>
      <c r="G6" s="35" t="s">
        <v>1</v>
      </c>
      <c r="H6" s="35" t="s">
        <v>1</v>
      </c>
      <c r="I6" s="35" t="s">
        <v>264</v>
      </c>
      <c r="J6" s="35" t="s">
        <v>238</v>
      </c>
      <c r="K6" s="35" t="s">
        <v>265</v>
      </c>
      <c r="L6" s="35" t="s">
        <v>240</v>
      </c>
      <c r="M6" s="35" t="s">
        <v>266</v>
      </c>
      <c r="N6" s="35" t="s">
        <v>242</v>
      </c>
      <c r="O6" s="36" t="s">
        <v>267</v>
      </c>
      <c r="P6" s="38" t="s">
        <v>268</v>
      </c>
      <c r="Q6" s="38" t="s">
        <v>269</v>
      </c>
      <c r="R6" s="37"/>
      <c r="S6" s="39"/>
      <c r="T6" s="37"/>
      <c r="U6" s="40"/>
      <c r="V6" s="40"/>
      <c r="W6" s="25"/>
      <c r="X6" s="25"/>
      <c r="Y6" s="25"/>
      <c r="Z6" s="25"/>
      <c r="AA6" s="25"/>
    </row>
    <row r="7" spans="2:27" ht="66" customHeight="1" x14ac:dyDescent="0.25">
      <c r="B7" s="42">
        <v>20210000176444</v>
      </c>
      <c r="C7" s="41" t="s">
        <v>235</v>
      </c>
      <c r="D7" s="35">
        <v>51679952</v>
      </c>
      <c r="E7" s="35" t="s">
        <v>270</v>
      </c>
      <c r="F7" s="35" t="s">
        <v>1</v>
      </c>
      <c r="G7" s="35" t="s">
        <v>1</v>
      </c>
      <c r="H7" s="35" t="s">
        <v>1</v>
      </c>
      <c r="I7" s="35" t="s">
        <v>271</v>
      </c>
      <c r="J7" s="35" t="s">
        <v>238</v>
      </c>
      <c r="K7" s="35" t="s">
        <v>272</v>
      </c>
      <c r="L7" s="35" t="s">
        <v>240</v>
      </c>
      <c r="M7" s="35" t="s">
        <v>241</v>
      </c>
      <c r="N7" s="35" t="s">
        <v>242</v>
      </c>
      <c r="O7" s="36" t="s">
        <v>273</v>
      </c>
      <c r="P7" s="36" t="s">
        <v>274</v>
      </c>
      <c r="Q7" s="38" t="s">
        <v>275</v>
      </c>
      <c r="R7" s="37"/>
      <c r="S7" s="39"/>
      <c r="T7" s="37"/>
      <c r="U7" s="40"/>
      <c r="V7" s="40"/>
      <c r="W7" s="25"/>
      <c r="X7" s="25"/>
      <c r="Y7" s="25"/>
      <c r="Z7" s="25"/>
      <c r="AA7" s="25"/>
    </row>
    <row r="8" spans="2:27" ht="66" customHeight="1" x14ac:dyDescent="0.25">
      <c r="B8" s="42">
        <v>20210000177413</v>
      </c>
      <c r="C8" s="41" t="s">
        <v>235</v>
      </c>
      <c r="D8" s="35">
        <v>51754147</v>
      </c>
      <c r="E8" s="35" t="s">
        <v>276</v>
      </c>
      <c r="F8" s="35" t="s">
        <v>1</v>
      </c>
      <c r="G8" s="35" t="s">
        <v>1</v>
      </c>
      <c r="H8" s="35" t="s">
        <v>1</v>
      </c>
      <c r="I8" s="35" t="s">
        <v>277</v>
      </c>
      <c r="J8" s="35" t="s">
        <v>238</v>
      </c>
      <c r="K8" s="35" t="s">
        <v>278</v>
      </c>
      <c r="L8" s="35" t="s">
        <v>240</v>
      </c>
      <c r="M8" s="35" t="s">
        <v>241</v>
      </c>
      <c r="N8" s="35" t="s">
        <v>242</v>
      </c>
      <c r="O8" s="36" t="s">
        <v>279</v>
      </c>
      <c r="P8" s="38" t="s">
        <v>279</v>
      </c>
      <c r="Q8" s="38" t="s">
        <v>280</v>
      </c>
      <c r="R8" s="37"/>
      <c r="S8" s="39"/>
      <c r="T8" s="37"/>
      <c r="U8" s="40"/>
      <c r="V8" s="40"/>
      <c r="W8" s="25"/>
      <c r="X8" s="25"/>
      <c r="Y8" s="25"/>
      <c r="Z8" s="25"/>
      <c r="AA8" s="25"/>
    </row>
    <row r="9" spans="2:27" ht="66" customHeight="1" x14ac:dyDescent="0.25">
      <c r="B9" s="42">
        <v>20210000180017</v>
      </c>
      <c r="C9" s="41" t="s">
        <v>235</v>
      </c>
      <c r="D9" s="35">
        <v>2994333</v>
      </c>
      <c r="E9" s="35" t="s">
        <v>281</v>
      </c>
      <c r="F9" s="35" t="s">
        <v>1</v>
      </c>
      <c r="G9" s="35" t="s">
        <v>1</v>
      </c>
      <c r="H9" s="35" t="s">
        <v>1</v>
      </c>
      <c r="I9" s="35" t="s">
        <v>282</v>
      </c>
      <c r="J9" s="35" t="s">
        <v>238</v>
      </c>
      <c r="K9" s="35" t="s">
        <v>283</v>
      </c>
      <c r="L9" s="35" t="s">
        <v>240</v>
      </c>
      <c r="M9" s="35" t="s">
        <v>241</v>
      </c>
      <c r="N9" s="35" t="s">
        <v>242</v>
      </c>
      <c r="O9" s="36" t="s">
        <v>284</v>
      </c>
      <c r="P9" s="38" t="s">
        <v>285</v>
      </c>
      <c r="Q9" s="38" t="s">
        <v>286</v>
      </c>
      <c r="R9" s="37"/>
      <c r="S9" s="39"/>
      <c r="T9" s="37"/>
      <c r="U9" s="40"/>
      <c r="V9" s="40"/>
      <c r="W9" s="25"/>
      <c r="X9" s="25"/>
      <c r="Y9" s="25"/>
      <c r="Z9" s="25"/>
      <c r="AA9" s="25"/>
    </row>
    <row r="10" spans="2:27" ht="66" customHeight="1" x14ac:dyDescent="0.25">
      <c r="B10" s="42">
        <v>20210000153206</v>
      </c>
      <c r="C10" s="41" t="s">
        <v>235</v>
      </c>
      <c r="D10" s="35">
        <v>19186989</v>
      </c>
      <c r="E10" s="35" t="s">
        <v>287</v>
      </c>
      <c r="F10" s="35" t="s">
        <v>288</v>
      </c>
      <c r="G10" s="35" t="s">
        <v>1</v>
      </c>
      <c r="H10" s="35" t="s">
        <v>1</v>
      </c>
      <c r="I10" s="35" t="s">
        <v>289</v>
      </c>
      <c r="J10" s="35" t="s">
        <v>238</v>
      </c>
      <c r="K10" s="35" t="s">
        <v>290</v>
      </c>
      <c r="L10" s="35" t="s">
        <v>240</v>
      </c>
      <c r="M10" s="35" t="s">
        <v>291</v>
      </c>
      <c r="N10" s="35" t="s">
        <v>292</v>
      </c>
      <c r="O10" s="36" t="s">
        <v>293</v>
      </c>
      <c r="P10" s="38" t="s">
        <v>294</v>
      </c>
      <c r="Q10" s="38" t="s">
        <v>295</v>
      </c>
      <c r="R10" s="37" t="s">
        <v>296</v>
      </c>
      <c r="S10" s="37" t="s">
        <v>297</v>
      </c>
      <c r="T10" s="38" t="s">
        <v>298</v>
      </c>
      <c r="U10" s="38" t="s">
        <v>299</v>
      </c>
      <c r="V10" s="38" t="s">
        <v>300</v>
      </c>
      <c r="W10" s="26"/>
      <c r="X10" s="12"/>
      <c r="Y10" s="12"/>
      <c r="Z10" s="12"/>
      <c r="AA10" s="12"/>
    </row>
  </sheetData>
  <pageMargins left="0.75" right="0.75" top="1" bottom="1" header="0.5" footer="0.5"/>
  <pageSetup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F12"/>
  <sheetViews>
    <sheetView zoomScale="80" zoomScaleNormal="80" workbookViewId="0"/>
  </sheetViews>
  <sheetFormatPr baseColWidth="10" defaultColWidth="11.42578125" defaultRowHeight="15" x14ac:dyDescent="0.25"/>
  <cols>
    <col min="2" max="2" width="27" customWidth="1"/>
    <col min="3" max="3" width="52.28515625" customWidth="1"/>
    <col min="4" max="4" width="15.42578125" customWidth="1"/>
    <col min="5" max="5" width="16.140625" customWidth="1"/>
    <col min="6" max="6" width="18" customWidth="1"/>
  </cols>
  <sheetData>
    <row r="3" spans="2:6" ht="15.75" x14ac:dyDescent="0.25">
      <c r="B3" s="32" t="s">
        <v>301</v>
      </c>
      <c r="C3" s="32" t="s">
        <v>302</v>
      </c>
      <c r="D3" s="32" t="s">
        <v>303</v>
      </c>
      <c r="E3" s="32" t="s">
        <v>304</v>
      </c>
      <c r="F3" s="32" t="s">
        <v>305</v>
      </c>
    </row>
    <row r="4" spans="2:6" ht="71.25" customHeight="1" x14ac:dyDescent="0.25">
      <c r="B4" s="29" t="s">
        <v>306</v>
      </c>
      <c r="C4" s="31" t="s">
        <v>307</v>
      </c>
      <c r="D4" s="29"/>
      <c r="E4" s="29" t="s">
        <v>207</v>
      </c>
      <c r="F4" s="29" t="s">
        <v>308</v>
      </c>
    </row>
    <row r="5" spans="2:6" ht="64.5" customHeight="1" x14ac:dyDescent="0.25">
      <c r="B5" s="29" t="s">
        <v>309</v>
      </c>
      <c r="C5" s="31" t="s">
        <v>310</v>
      </c>
      <c r="D5" s="29"/>
      <c r="E5" s="29" t="s">
        <v>207</v>
      </c>
      <c r="F5" s="29" t="s">
        <v>308</v>
      </c>
    </row>
    <row r="6" spans="2:6" ht="126.75" customHeight="1" x14ac:dyDescent="0.25">
      <c r="B6" s="29" t="s">
        <v>311</v>
      </c>
      <c r="C6" s="31" t="s">
        <v>312</v>
      </c>
      <c r="D6" s="29" t="s">
        <v>207</v>
      </c>
      <c r="E6" s="29"/>
      <c r="F6" s="29" t="s">
        <v>308</v>
      </c>
    </row>
    <row r="7" spans="2:6" ht="111" customHeight="1" x14ac:dyDescent="0.25">
      <c r="B7" s="29" t="s">
        <v>313</v>
      </c>
      <c r="C7" s="31" t="s">
        <v>314</v>
      </c>
      <c r="D7" s="29"/>
      <c r="E7" s="29" t="s">
        <v>207</v>
      </c>
      <c r="F7" s="30" t="s">
        <v>308</v>
      </c>
    </row>
    <row r="8" spans="2:6" x14ac:dyDescent="0.25">
      <c r="B8" s="28"/>
      <c r="C8" s="28"/>
      <c r="D8" s="28"/>
      <c r="E8" s="28"/>
      <c r="F8" s="1"/>
    </row>
    <row r="9" spans="2:6" x14ac:dyDescent="0.25">
      <c r="B9" s="28"/>
      <c r="C9" s="28"/>
      <c r="D9" s="28"/>
      <c r="E9" s="28"/>
    </row>
    <row r="10" spans="2:6" x14ac:dyDescent="0.25">
      <c r="B10" s="1"/>
      <c r="C10" s="33"/>
      <c r="D10" s="33"/>
      <c r="E10" s="33"/>
      <c r="F10" s="33"/>
    </row>
    <row r="11" spans="2:6" x14ac:dyDescent="0.25">
      <c r="B11" s="1"/>
      <c r="C11" s="33"/>
      <c r="D11" s="33"/>
      <c r="E11" s="33"/>
      <c r="F11" s="33"/>
    </row>
    <row r="12" spans="2:6" x14ac:dyDescent="0.25">
      <c r="B12" s="27"/>
      <c r="C12" s="33"/>
      <c r="D12" s="33"/>
      <c r="E12" s="33"/>
      <c r="F12" s="3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J36"/>
  <sheetViews>
    <sheetView workbookViewId="0">
      <selection activeCell="F20" sqref="F20"/>
    </sheetView>
  </sheetViews>
  <sheetFormatPr baseColWidth="10" defaultColWidth="11.42578125" defaultRowHeight="15" x14ac:dyDescent="0.25"/>
  <cols>
    <col min="4" max="4" width="24.85546875" customWidth="1"/>
    <col min="5" max="5" width="67.5703125" customWidth="1"/>
    <col min="6" max="6" width="25.85546875" customWidth="1"/>
    <col min="8" max="10" width="28.140625" customWidth="1"/>
  </cols>
  <sheetData>
    <row r="3" spans="2:10" x14ac:dyDescent="0.25">
      <c r="B3" s="159" t="s">
        <v>315</v>
      </c>
      <c r="C3" s="159"/>
      <c r="D3" s="159"/>
      <c r="E3" s="159"/>
      <c r="F3" s="159"/>
      <c r="G3" s="13"/>
      <c r="H3" s="13"/>
      <c r="I3" s="13"/>
      <c r="J3" s="13"/>
    </row>
    <row r="4" spans="2:10" x14ac:dyDescent="0.25">
      <c r="B4" s="13"/>
      <c r="C4" s="13"/>
      <c r="D4" s="13"/>
      <c r="E4" s="13"/>
      <c r="F4" s="13"/>
      <c r="G4" s="13"/>
      <c r="H4" s="13"/>
      <c r="I4" s="13"/>
      <c r="J4" s="13"/>
    </row>
    <row r="5" spans="2:10" x14ac:dyDescent="0.25">
      <c r="B5" s="126" t="s">
        <v>16</v>
      </c>
      <c r="C5" s="126" t="s">
        <v>124</v>
      </c>
      <c r="D5" s="126" t="s">
        <v>316</v>
      </c>
      <c r="E5" s="126" t="s">
        <v>315</v>
      </c>
      <c r="F5" s="127" t="s">
        <v>317</v>
      </c>
      <c r="G5" s="13"/>
      <c r="H5" s="160" t="s">
        <v>410</v>
      </c>
      <c r="I5" s="160"/>
      <c r="J5" s="160"/>
    </row>
    <row r="6" spans="2:10" ht="38.25" x14ac:dyDescent="0.25">
      <c r="B6" s="14">
        <v>1</v>
      </c>
      <c r="C6" s="14" t="s">
        <v>318</v>
      </c>
      <c r="D6" s="24" t="s">
        <v>319</v>
      </c>
      <c r="E6" s="24" t="s">
        <v>320</v>
      </c>
      <c r="F6" s="165" t="s">
        <v>321</v>
      </c>
      <c r="G6" s="13"/>
      <c r="H6" s="161" t="s">
        <v>322</v>
      </c>
      <c r="I6" s="161"/>
      <c r="J6" s="20" t="s">
        <v>49</v>
      </c>
    </row>
    <row r="7" spans="2:10" ht="38.25" x14ac:dyDescent="0.25">
      <c r="B7" s="14">
        <v>2</v>
      </c>
      <c r="C7" s="14" t="s">
        <v>318</v>
      </c>
      <c r="D7" s="24" t="s">
        <v>323</v>
      </c>
      <c r="E7" s="24" t="s">
        <v>324</v>
      </c>
      <c r="F7" s="165" t="s">
        <v>321</v>
      </c>
      <c r="G7" s="13"/>
      <c r="H7" s="15"/>
      <c r="I7" s="15" t="s">
        <v>325</v>
      </c>
      <c r="J7" s="15">
        <v>1</v>
      </c>
    </row>
    <row r="8" spans="2:10" ht="38.25" x14ac:dyDescent="0.25">
      <c r="B8" s="14">
        <v>3</v>
      </c>
      <c r="C8" s="14" t="s">
        <v>318</v>
      </c>
      <c r="D8" s="24" t="s">
        <v>326</v>
      </c>
      <c r="E8" s="24" t="s">
        <v>327</v>
      </c>
      <c r="F8" s="165" t="s">
        <v>321</v>
      </c>
      <c r="G8" s="13"/>
      <c r="H8" s="21"/>
      <c r="I8" s="22" t="s">
        <v>328</v>
      </c>
      <c r="J8" s="16">
        <v>1</v>
      </c>
    </row>
    <row r="9" spans="2:10" ht="38.25" x14ac:dyDescent="0.25">
      <c r="B9" s="14">
        <v>4</v>
      </c>
      <c r="C9" s="14" t="s">
        <v>318</v>
      </c>
      <c r="D9" s="24" t="s">
        <v>326</v>
      </c>
      <c r="E9" s="24" t="s">
        <v>329</v>
      </c>
      <c r="F9" s="165" t="s">
        <v>321</v>
      </c>
      <c r="G9" s="13"/>
      <c r="H9" s="17"/>
      <c r="I9" s="17" t="s">
        <v>411</v>
      </c>
      <c r="J9" s="17">
        <v>14</v>
      </c>
    </row>
    <row r="10" spans="2:10" ht="38.25" x14ac:dyDescent="0.25">
      <c r="B10" s="14">
        <v>5</v>
      </c>
      <c r="C10" s="14" t="s">
        <v>318</v>
      </c>
      <c r="D10" s="24" t="s">
        <v>218</v>
      </c>
      <c r="E10" s="24" t="s">
        <v>330</v>
      </c>
      <c r="F10" s="165" t="s">
        <v>321</v>
      </c>
      <c r="G10" s="13"/>
      <c r="H10" s="18"/>
      <c r="I10" s="18" t="s">
        <v>331</v>
      </c>
      <c r="J10" s="18">
        <v>10</v>
      </c>
    </row>
    <row r="11" spans="2:10" ht="25.5" x14ac:dyDescent="0.25">
      <c r="B11" s="14">
        <v>6</v>
      </c>
      <c r="C11" s="14" t="s">
        <v>318</v>
      </c>
      <c r="D11" s="24" t="s">
        <v>218</v>
      </c>
      <c r="E11" s="24" t="s">
        <v>332</v>
      </c>
      <c r="F11" s="165" t="s">
        <v>321</v>
      </c>
      <c r="G11" s="13"/>
      <c r="H11" s="162" t="s">
        <v>334</v>
      </c>
      <c r="I11" s="163"/>
      <c r="J11" s="19">
        <f ca="1">SUM(J7:J11)</f>
        <v>26</v>
      </c>
    </row>
    <row r="12" spans="2:10" ht="76.5" x14ac:dyDescent="0.25">
      <c r="B12" s="14">
        <v>7</v>
      </c>
      <c r="C12" s="14" t="s">
        <v>318</v>
      </c>
      <c r="D12" s="24" t="s">
        <v>218</v>
      </c>
      <c r="E12" s="24" t="s">
        <v>333</v>
      </c>
      <c r="F12" s="165" t="s">
        <v>321</v>
      </c>
      <c r="G12" s="13"/>
    </row>
    <row r="13" spans="2:10" ht="63.75" x14ac:dyDescent="0.25">
      <c r="B13" s="14">
        <v>8</v>
      </c>
      <c r="C13" s="14" t="s">
        <v>318</v>
      </c>
      <c r="D13" s="24" t="s">
        <v>218</v>
      </c>
      <c r="E13" s="24" t="s">
        <v>335</v>
      </c>
      <c r="F13" s="165" t="s">
        <v>321</v>
      </c>
      <c r="G13" s="13"/>
      <c r="H13" s="13"/>
      <c r="I13" s="13"/>
      <c r="J13" s="13"/>
    </row>
    <row r="14" spans="2:10" ht="51" x14ac:dyDescent="0.25">
      <c r="B14" s="14">
        <v>9</v>
      </c>
      <c r="C14" s="14" t="s">
        <v>318</v>
      </c>
      <c r="D14" s="24" t="s">
        <v>336</v>
      </c>
      <c r="E14" s="24" t="s">
        <v>337</v>
      </c>
      <c r="F14" s="165" t="s">
        <v>321</v>
      </c>
      <c r="G14" s="13"/>
      <c r="H14" s="13"/>
      <c r="I14" s="13"/>
      <c r="J14" s="13"/>
    </row>
    <row r="15" spans="2:10" ht="25.5" x14ac:dyDescent="0.25">
      <c r="B15" s="14">
        <v>10</v>
      </c>
      <c r="C15" s="14" t="s">
        <v>338</v>
      </c>
      <c r="D15" s="24" t="s">
        <v>339</v>
      </c>
      <c r="E15" s="24" t="s">
        <v>340</v>
      </c>
      <c r="F15" s="165" t="s">
        <v>321</v>
      </c>
      <c r="G15" s="13"/>
      <c r="H15" s="13"/>
      <c r="I15" s="13"/>
      <c r="J15" s="13"/>
    </row>
    <row r="16" spans="2:10" ht="25.5" x14ac:dyDescent="0.25">
      <c r="B16" s="14">
        <v>11</v>
      </c>
      <c r="C16" s="14" t="s">
        <v>338</v>
      </c>
      <c r="D16" s="24" t="s">
        <v>341</v>
      </c>
      <c r="E16" s="24" t="s">
        <v>342</v>
      </c>
      <c r="F16" s="128" t="s">
        <v>343</v>
      </c>
      <c r="G16" s="13"/>
      <c r="H16" s="13"/>
      <c r="I16" s="13"/>
      <c r="J16" s="13"/>
    </row>
    <row r="17" spans="2:10" ht="76.5" x14ac:dyDescent="0.25">
      <c r="B17" s="14">
        <v>12</v>
      </c>
      <c r="C17" s="14" t="s">
        <v>338</v>
      </c>
      <c r="D17" s="24" t="s">
        <v>323</v>
      </c>
      <c r="E17" s="24" t="s">
        <v>344</v>
      </c>
      <c r="F17" s="165" t="s">
        <v>345</v>
      </c>
      <c r="G17" s="13"/>
      <c r="H17" s="13"/>
      <c r="I17" s="13"/>
      <c r="J17" s="13"/>
    </row>
    <row r="18" spans="2:10" ht="51" x14ac:dyDescent="0.25">
      <c r="B18" s="14">
        <v>13</v>
      </c>
      <c r="C18" s="14" t="s">
        <v>338</v>
      </c>
      <c r="D18" s="24" t="s">
        <v>339</v>
      </c>
      <c r="E18" s="24" t="s">
        <v>346</v>
      </c>
      <c r="F18" s="165" t="s">
        <v>321</v>
      </c>
      <c r="G18" s="13"/>
      <c r="H18" s="13"/>
      <c r="I18" s="13"/>
      <c r="J18" s="13"/>
    </row>
    <row r="19" spans="2:10" ht="38.25" x14ac:dyDescent="0.25">
      <c r="B19" s="14">
        <v>14</v>
      </c>
      <c r="C19" s="14" t="s">
        <v>338</v>
      </c>
      <c r="D19" s="24" t="s">
        <v>323</v>
      </c>
      <c r="E19" s="24" t="s">
        <v>347</v>
      </c>
      <c r="F19" s="165" t="s">
        <v>321</v>
      </c>
      <c r="G19" s="13"/>
      <c r="H19" s="13"/>
      <c r="I19" s="13"/>
      <c r="J19" s="13"/>
    </row>
    <row r="20" spans="2:10" ht="76.5" x14ac:dyDescent="0.25">
      <c r="B20" s="14">
        <v>15</v>
      </c>
      <c r="C20" s="14" t="s">
        <v>338</v>
      </c>
      <c r="D20" s="24" t="s">
        <v>341</v>
      </c>
      <c r="E20" s="24" t="s">
        <v>348</v>
      </c>
      <c r="F20" s="165" t="s">
        <v>349</v>
      </c>
      <c r="G20" s="13"/>
      <c r="H20" s="13"/>
      <c r="I20" s="13"/>
      <c r="J20" s="13"/>
    </row>
    <row r="21" spans="2:10" ht="63.75" x14ac:dyDescent="0.25">
      <c r="B21" s="14">
        <v>16</v>
      </c>
      <c r="C21" s="14" t="s">
        <v>350</v>
      </c>
      <c r="D21" s="24" t="s">
        <v>351</v>
      </c>
      <c r="E21" s="24" t="s">
        <v>352</v>
      </c>
      <c r="F21" s="129" t="s">
        <v>353</v>
      </c>
      <c r="G21" s="13"/>
      <c r="H21" s="13"/>
      <c r="I21" s="13"/>
      <c r="J21" s="13"/>
    </row>
    <row r="22" spans="2:10" ht="47.25" customHeight="1" x14ac:dyDescent="0.25">
      <c r="B22" s="14">
        <v>17</v>
      </c>
      <c r="C22" s="14" t="s">
        <v>350</v>
      </c>
      <c r="D22" s="24" t="s">
        <v>218</v>
      </c>
      <c r="E22" s="24" t="s">
        <v>354</v>
      </c>
      <c r="F22" s="166" t="s">
        <v>355</v>
      </c>
      <c r="G22" s="13"/>
      <c r="H22" s="13"/>
      <c r="I22" s="13"/>
      <c r="J22" s="13"/>
    </row>
    <row r="23" spans="2:10" ht="63.75" x14ac:dyDescent="0.25">
      <c r="B23" s="14">
        <v>18</v>
      </c>
      <c r="C23" s="14" t="s">
        <v>350</v>
      </c>
      <c r="D23" s="24" t="s">
        <v>356</v>
      </c>
      <c r="E23" s="24" t="s">
        <v>357</v>
      </c>
      <c r="F23" s="166" t="s">
        <v>355</v>
      </c>
      <c r="G23" s="13"/>
      <c r="H23" s="13"/>
      <c r="I23" s="13"/>
      <c r="J23" s="13"/>
    </row>
    <row r="24" spans="2:10" ht="81" customHeight="1" x14ac:dyDescent="0.25">
      <c r="B24" s="14">
        <v>19</v>
      </c>
      <c r="C24" s="14" t="s">
        <v>47</v>
      </c>
      <c r="D24" s="24" t="s">
        <v>358</v>
      </c>
      <c r="E24" s="24" t="s">
        <v>359</v>
      </c>
      <c r="F24" s="166" t="s">
        <v>355</v>
      </c>
      <c r="G24" s="13"/>
      <c r="H24" s="13"/>
      <c r="I24" s="13"/>
      <c r="J24" s="13"/>
    </row>
    <row r="25" spans="2:10" ht="51" x14ac:dyDescent="0.25">
      <c r="B25" s="14">
        <v>20</v>
      </c>
      <c r="C25" s="14" t="s">
        <v>47</v>
      </c>
      <c r="D25" s="24" t="s">
        <v>341</v>
      </c>
      <c r="E25" s="24" t="s">
        <v>360</v>
      </c>
      <c r="F25" s="166" t="s">
        <v>355</v>
      </c>
      <c r="G25" s="13"/>
      <c r="H25" s="13"/>
      <c r="I25" s="13"/>
      <c r="J25" s="13"/>
    </row>
    <row r="26" spans="2:10" ht="51" customHeight="1" x14ac:dyDescent="0.25">
      <c r="B26" s="14">
        <v>21</v>
      </c>
      <c r="C26" s="14" t="s">
        <v>47</v>
      </c>
      <c r="D26" s="24" t="s">
        <v>358</v>
      </c>
      <c r="E26" s="24" t="s">
        <v>361</v>
      </c>
      <c r="F26" s="166" t="s">
        <v>355</v>
      </c>
      <c r="G26" s="13"/>
      <c r="H26" s="13"/>
      <c r="I26" s="13"/>
      <c r="J26" s="13"/>
    </row>
    <row r="27" spans="2:10" ht="51.75" customHeight="1" x14ac:dyDescent="0.25">
      <c r="B27" s="14">
        <v>22</v>
      </c>
      <c r="C27" s="14" t="s">
        <v>47</v>
      </c>
      <c r="D27" s="24" t="s">
        <v>358</v>
      </c>
      <c r="E27" s="24" t="s">
        <v>362</v>
      </c>
      <c r="F27" s="166" t="s">
        <v>355</v>
      </c>
      <c r="G27" s="13"/>
      <c r="H27" s="13"/>
      <c r="I27" s="13"/>
      <c r="J27" s="13"/>
    </row>
    <row r="28" spans="2:10" ht="38.25" x14ac:dyDescent="0.25">
      <c r="B28" s="14">
        <v>23</v>
      </c>
      <c r="C28" s="14" t="s">
        <v>47</v>
      </c>
      <c r="D28" s="24" t="s">
        <v>358</v>
      </c>
      <c r="E28" s="24" t="s">
        <v>363</v>
      </c>
      <c r="F28" s="166" t="s">
        <v>355</v>
      </c>
      <c r="G28" s="13"/>
      <c r="H28" s="13"/>
      <c r="I28" s="13"/>
      <c r="J28" s="13"/>
    </row>
    <row r="29" spans="2:10" ht="53.25" customHeight="1" x14ac:dyDescent="0.25">
      <c r="B29" s="14">
        <v>24</v>
      </c>
      <c r="C29" s="14" t="s">
        <v>47</v>
      </c>
      <c r="D29" s="24" t="s">
        <v>358</v>
      </c>
      <c r="E29" s="24" t="s">
        <v>364</v>
      </c>
      <c r="F29" s="166" t="s">
        <v>355</v>
      </c>
      <c r="G29" s="13"/>
      <c r="H29" s="13"/>
      <c r="I29" s="13"/>
      <c r="J29" s="13"/>
    </row>
    <row r="30" spans="2:10" ht="38.25" x14ac:dyDescent="0.25">
      <c r="B30" s="14">
        <v>24</v>
      </c>
      <c r="C30" s="14" t="s">
        <v>47</v>
      </c>
      <c r="D30" s="24" t="s">
        <v>358</v>
      </c>
      <c r="E30" s="24" t="s">
        <v>365</v>
      </c>
      <c r="F30" s="166" t="s">
        <v>355</v>
      </c>
      <c r="G30" s="13"/>
      <c r="H30" s="13"/>
      <c r="I30" s="13"/>
      <c r="J30" s="13"/>
    </row>
    <row r="31" spans="2:10" ht="76.5" x14ac:dyDescent="0.25">
      <c r="B31" s="14">
        <v>25</v>
      </c>
      <c r="C31" s="14" t="s">
        <v>47</v>
      </c>
      <c r="D31" s="24" t="s">
        <v>358</v>
      </c>
      <c r="E31" s="24" t="s">
        <v>366</v>
      </c>
      <c r="F31" s="166" t="s">
        <v>355</v>
      </c>
      <c r="G31" s="13"/>
      <c r="H31" s="13"/>
      <c r="I31" s="13"/>
      <c r="J31" s="13"/>
    </row>
    <row r="32" spans="2:10" x14ac:dyDescent="0.25">
      <c r="B32" s="23"/>
      <c r="G32" s="13"/>
      <c r="H32" s="13"/>
      <c r="I32" s="13"/>
      <c r="J32" s="13"/>
    </row>
    <row r="33" spans="2:10" x14ac:dyDescent="0.25">
      <c r="B33" s="23"/>
      <c r="G33" s="13"/>
      <c r="H33" s="13"/>
      <c r="I33" s="13"/>
      <c r="J33" s="13"/>
    </row>
    <row r="34" spans="2:10" x14ac:dyDescent="0.25">
      <c r="B34" s="23"/>
      <c r="G34" s="13"/>
      <c r="H34" s="13"/>
      <c r="I34" s="13"/>
      <c r="J34" s="13"/>
    </row>
    <row r="35" spans="2:10" x14ac:dyDescent="0.25">
      <c r="B35" s="23"/>
      <c r="G35" s="13"/>
      <c r="H35" s="13"/>
      <c r="I35" s="13"/>
      <c r="J35" s="13"/>
    </row>
    <row r="36" spans="2:10" x14ac:dyDescent="0.25">
      <c r="B36" s="23"/>
      <c r="G36" s="13"/>
      <c r="H36" s="13"/>
      <c r="I36" s="13"/>
      <c r="J36" s="13"/>
    </row>
  </sheetData>
  <mergeCells count="4">
    <mergeCell ref="B3:F3"/>
    <mergeCell ref="H5:J5"/>
    <mergeCell ref="H6:I6"/>
    <mergeCell ref="H11:I11"/>
  </mergeCells>
  <phoneticPr fontId="24"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35"/>
  <sheetViews>
    <sheetView showGridLines="0" zoomScale="120" zoomScaleNormal="120" workbookViewId="0">
      <pane ySplit="6" topLeftCell="A7" activePane="bottomLeft" state="frozen"/>
      <selection pane="bottomLeft" activeCell="B39" sqref="B39"/>
    </sheetView>
  </sheetViews>
  <sheetFormatPr baseColWidth="10" defaultColWidth="11.42578125" defaultRowHeight="15.75" x14ac:dyDescent="0.25"/>
  <cols>
    <col min="1" max="1" width="3.7109375" style="53" customWidth="1"/>
    <col min="2" max="2" width="109.42578125" style="43" customWidth="1"/>
    <col min="3" max="16384" width="11.42578125" style="43"/>
  </cols>
  <sheetData>
    <row r="2" spans="1:2" x14ac:dyDescent="0.25">
      <c r="A2" s="149" t="s">
        <v>14</v>
      </c>
      <c r="B2" s="149"/>
    </row>
    <row r="4" spans="1:2" ht="28.5" customHeight="1" x14ac:dyDescent="0.25">
      <c r="A4" s="150" t="s">
        <v>15</v>
      </c>
      <c r="B4" s="150"/>
    </row>
    <row r="6" spans="1:2" ht="31.5" x14ac:dyDescent="0.25">
      <c r="A6" s="50" t="s">
        <v>16</v>
      </c>
      <c r="B6" s="50" t="s">
        <v>14</v>
      </c>
    </row>
    <row r="7" spans="1:2" x14ac:dyDescent="0.25">
      <c r="A7" s="51">
        <v>1</v>
      </c>
      <c r="B7" s="52" t="s">
        <v>17</v>
      </c>
    </row>
    <row r="8" spans="1:2" ht="78.75" x14ac:dyDescent="0.25">
      <c r="A8" s="51">
        <v>2</v>
      </c>
      <c r="B8" s="52" t="s">
        <v>18</v>
      </c>
    </row>
    <row r="9" spans="1:2" ht="31.5" x14ac:dyDescent="0.25">
      <c r="A9" s="51">
        <v>3</v>
      </c>
      <c r="B9" s="52" t="s">
        <v>19</v>
      </c>
    </row>
    <row r="10" spans="1:2" ht="47.25" x14ac:dyDescent="0.25">
      <c r="A10" s="51">
        <v>4</v>
      </c>
      <c r="B10" s="52" t="s">
        <v>20</v>
      </c>
    </row>
    <row r="11" spans="1:2" ht="63" x14ac:dyDescent="0.25">
      <c r="A11" s="51">
        <v>5</v>
      </c>
      <c r="B11" s="52" t="s">
        <v>21</v>
      </c>
    </row>
    <row r="12" spans="1:2" x14ac:dyDescent="0.25">
      <c r="A12" s="51">
        <v>6</v>
      </c>
      <c r="B12" s="52" t="s">
        <v>22</v>
      </c>
    </row>
    <row r="13" spans="1:2" x14ac:dyDescent="0.25">
      <c r="A13" s="51">
        <v>7</v>
      </c>
      <c r="B13" s="52" t="s">
        <v>23</v>
      </c>
    </row>
    <row r="14" spans="1:2" ht="31.5" x14ac:dyDescent="0.25">
      <c r="A14" s="51">
        <v>8</v>
      </c>
      <c r="B14" s="52" t="s">
        <v>24</v>
      </c>
    </row>
    <row r="15" spans="1:2" x14ac:dyDescent="0.25">
      <c r="A15" s="51">
        <v>9</v>
      </c>
      <c r="B15" s="52" t="s">
        <v>25</v>
      </c>
    </row>
    <row r="16" spans="1:2" ht="31.5" x14ac:dyDescent="0.25">
      <c r="A16" s="51">
        <v>10</v>
      </c>
      <c r="B16" s="52" t="s">
        <v>26</v>
      </c>
    </row>
    <row r="17" spans="1:2" ht="31.5" x14ac:dyDescent="0.25">
      <c r="A17" s="51">
        <v>11</v>
      </c>
      <c r="B17" s="52" t="s">
        <v>27</v>
      </c>
    </row>
    <row r="18" spans="1:2" ht="63" x14ac:dyDescent="0.25">
      <c r="A18" s="51">
        <v>12</v>
      </c>
      <c r="B18" s="52" t="s">
        <v>28</v>
      </c>
    </row>
    <row r="19" spans="1:2" x14ac:dyDescent="0.25">
      <c r="A19" s="51">
        <v>13</v>
      </c>
      <c r="B19" s="52" t="s">
        <v>29</v>
      </c>
    </row>
    <row r="20" spans="1:2" x14ac:dyDescent="0.25">
      <c r="A20" s="51">
        <v>14</v>
      </c>
      <c r="B20" s="52" t="s">
        <v>30</v>
      </c>
    </row>
    <row r="21" spans="1:2" ht="47.25" x14ac:dyDescent="0.25">
      <c r="A21" s="51">
        <v>15</v>
      </c>
      <c r="B21" s="52" t="s">
        <v>31</v>
      </c>
    </row>
    <row r="22" spans="1:2" ht="31.5" x14ac:dyDescent="0.25">
      <c r="A22" s="51">
        <v>16</v>
      </c>
      <c r="B22" s="52" t="s">
        <v>32</v>
      </c>
    </row>
    <row r="23" spans="1:2" ht="47.25" x14ac:dyDescent="0.25">
      <c r="A23" s="51">
        <v>17</v>
      </c>
      <c r="B23" s="52" t="s">
        <v>33</v>
      </c>
    </row>
    <row r="24" spans="1:2" ht="47.25" x14ac:dyDescent="0.25">
      <c r="A24" s="51">
        <v>18</v>
      </c>
      <c r="B24" s="52" t="s">
        <v>34</v>
      </c>
    </row>
    <row r="25" spans="1:2" ht="47.25" x14ac:dyDescent="0.25">
      <c r="A25" s="51">
        <v>19</v>
      </c>
      <c r="B25" s="52" t="s">
        <v>387</v>
      </c>
    </row>
    <row r="26" spans="1:2" ht="31.5" x14ac:dyDescent="0.25">
      <c r="A26" s="51">
        <v>20</v>
      </c>
      <c r="B26" s="52" t="s">
        <v>35</v>
      </c>
    </row>
    <row r="27" spans="1:2" x14ac:dyDescent="0.25">
      <c r="A27" s="51">
        <v>21</v>
      </c>
      <c r="B27" s="52" t="s">
        <v>36</v>
      </c>
    </row>
    <row r="28" spans="1:2" x14ac:dyDescent="0.25">
      <c r="A28" s="51">
        <v>22</v>
      </c>
      <c r="B28" s="52" t="s">
        <v>37</v>
      </c>
    </row>
    <row r="29" spans="1:2" x14ac:dyDescent="0.25">
      <c r="A29" s="51">
        <v>23</v>
      </c>
      <c r="B29" s="52" t="s">
        <v>38</v>
      </c>
    </row>
    <row r="30" spans="1:2" x14ac:dyDescent="0.25">
      <c r="A30" s="51">
        <v>24</v>
      </c>
      <c r="B30" s="52" t="s">
        <v>39</v>
      </c>
    </row>
    <row r="31" spans="1:2" x14ac:dyDescent="0.25">
      <c r="A31" s="51">
        <v>25</v>
      </c>
      <c r="B31" s="52" t="s">
        <v>40</v>
      </c>
    </row>
    <row r="32" spans="1:2" x14ac:dyDescent="0.25">
      <c r="A32" s="51">
        <v>26</v>
      </c>
      <c r="B32" s="52" t="s">
        <v>41</v>
      </c>
    </row>
    <row r="33" spans="1:2" x14ac:dyDescent="0.25">
      <c r="A33" s="51">
        <v>27</v>
      </c>
      <c r="B33" s="52" t="s">
        <v>42</v>
      </c>
    </row>
    <row r="34" spans="1:2" x14ac:dyDescent="0.25">
      <c r="A34" s="51">
        <v>28</v>
      </c>
      <c r="B34" s="52" t="s">
        <v>43</v>
      </c>
    </row>
    <row r="35" spans="1:2" x14ac:dyDescent="0.25">
      <c r="A35" s="51">
        <v>29</v>
      </c>
      <c r="B35" s="52" t="s">
        <v>44</v>
      </c>
    </row>
  </sheetData>
  <mergeCells count="2">
    <mergeCell ref="A2:B2"/>
    <mergeCell ref="A4:B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44"/>
  <sheetViews>
    <sheetView zoomScale="90" zoomScaleNormal="90" workbookViewId="0">
      <selection activeCell="C11" sqref="C11"/>
    </sheetView>
  </sheetViews>
  <sheetFormatPr baseColWidth="10" defaultColWidth="11.42578125" defaultRowHeight="15.75" x14ac:dyDescent="0.25"/>
  <cols>
    <col min="1" max="1" width="11.42578125" style="43"/>
    <col min="2" max="2" width="40.5703125" style="43" customWidth="1"/>
    <col min="3" max="16384" width="11.42578125" style="43"/>
  </cols>
  <sheetData>
    <row r="2" spans="1:7" x14ac:dyDescent="0.25">
      <c r="B2" s="44" t="s">
        <v>45</v>
      </c>
    </row>
    <row r="4" spans="1:7" x14ac:dyDescent="0.25">
      <c r="A4" s="54"/>
      <c r="B4" s="55"/>
      <c r="C4" s="56"/>
      <c r="D4" s="56"/>
      <c r="E4" s="56"/>
      <c r="F4" s="56"/>
      <c r="G4" s="56"/>
    </row>
    <row r="5" spans="1:7" x14ac:dyDescent="0.25">
      <c r="A5" s="54"/>
      <c r="B5" s="57" t="s">
        <v>46</v>
      </c>
      <c r="C5" s="58"/>
      <c r="D5" s="11" t="s">
        <v>47</v>
      </c>
      <c r="E5" s="58"/>
      <c r="F5" s="56"/>
      <c r="G5" s="56"/>
    </row>
    <row r="6" spans="1:7" x14ac:dyDescent="0.25">
      <c r="A6" s="59" t="s">
        <v>16</v>
      </c>
      <c r="B6" s="59" t="s">
        <v>45</v>
      </c>
      <c r="C6" s="60" t="s">
        <v>48</v>
      </c>
      <c r="D6" s="60" t="s">
        <v>49</v>
      </c>
      <c r="E6" s="60" t="s">
        <v>47</v>
      </c>
      <c r="F6" s="56" t="s">
        <v>50</v>
      </c>
      <c r="G6" s="56"/>
    </row>
    <row r="7" spans="1:7" ht="64.5" customHeight="1" x14ac:dyDescent="0.25">
      <c r="A7" s="61">
        <v>7</v>
      </c>
      <c r="B7" s="62" t="s">
        <v>408</v>
      </c>
      <c r="C7" s="63">
        <v>80</v>
      </c>
      <c r="D7" s="63">
        <f>'5.Muestreo 2021-1'!E84</f>
        <v>1</v>
      </c>
      <c r="E7" s="64">
        <f>D7/C7</f>
        <v>1.2500000000000001E-2</v>
      </c>
      <c r="F7" s="56"/>
      <c r="G7" s="56"/>
    </row>
    <row r="8" spans="1:7" x14ac:dyDescent="0.25">
      <c r="A8" s="61">
        <v>6</v>
      </c>
      <c r="B8" s="62" t="s">
        <v>57</v>
      </c>
      <c r="C8" s="63">
        <v>80</v>
      </c>
      <c r="D8" s="63">
        <f>'5.Muestreo 2021-1'!F84</f>
        <v>2</v>
      </c>
      <c r="E8" s="64">
        <f>D8/C8</f>
        <v>2.5000000000000001E-2</v>
      </c>
      <c r="F8" s="56"/>
      <c r="G8" s="56"/>
    </row>
    <row r="9" spans="1:7" x14ac:dyDescent="0.25">
      <c r="A9" s="61">
        <v>5</v>
      </c>
      <c r="B9" s="62" t="s">
        <v>58</v>
      </c>
      <c r="C9" s="63">
        <v>80</v>
      </c>
      <c r="D9" s="63">
        <f>'5.Muestreo 2021-1'!G84</f>
        <v>3</v>
      </c>
      <c r="E9" s="64">
        <f>D9/C9</f>
        <v>3.7499999999999999E-2</v>
      </c>
      <c r="F9" s="56"/>
      <c r="G9" s="56"/>
    </row>
    <row r="10" spans="1:7" ht="33.75" customHeight="1" x14ac:dyDescent="0.25">
      <c r="A10" s="61">
        <v>3</v>
      </c>
      <c r="B10" s="62" t="s">
        <v>61</v>
      </c>
      <c r="C10" s="63">
        <v>16</v>
      </c>
      <c r="D10" s="63">
        <v>15</v>
      </c>
      <c r="E10" s="64">
        <f>D10/C10</f>
        <v>0.9375</v>
      </c>
      <c r="F10" s="56"/>
      <c r="G10" s="56"/>
    </row>
    <row r="11" spans="1:7" x14ac:dyDescent="0.25">
      <c r="A11" s="61">
        <v>1</v>
      </c>
      <c r="B11" s="62" t="s">
        <v>64</v>
      </c>
      <c r="C11" s="63">
        <v>1</v>
      </c>
      <c r="D11" s="63">
        <v>72</v>
      </c>
      <c r="E11" s="64"/>
      <c r="F11" s="56"/>
      <c r="G11" s="56"/>
    </row>
    <row r="12" spans="1:7" ht="47.25" x14ac:dyDescent="0.25">
      <c r="A12" s="61">
        <v>8</v>
      </c>
      <c r="B12" s="62" t="s">
        <v>55</v>
      </c>
      <c r="C12" s="63">
        <v>80</v>
      </c>
      <c r="D12" s="63">
        <f>'5.Muestreo 2021-1'!D84</f>
        <v>77</v>
      </c>
      <c r="E12" s="64">
        <f>D12/C12</f>
        <v>0.96250000000000002</v>
      </c>
      <c r="F12" s="56"/>
      <c r="G12" s="56"/>
    </row>
    <row r="13" spans="1:7" x14ac:dyDescent="0.25">
      <c r="A13" s="61">
        <v>9</v>
      </c>
      <c r="B13" s="65" t="s">
        <v>54</v>
      </c>
      <c r="C13" s="63">
        <v>441</v>
      </c>
      <c r="D13" s="63">
        <v>80</v>
      </c>
      <c r="E13" s="64">
        <f>D13/C13</f>
        <v>0.18140589569160998</v>
      </c>
      <c r="F13" s="56"/>
      <c r="G13" s="56"/>
    </row>
    <row r="14" spans="1:7" x14ac:dyDescent="0.25">
      <c r="A14" s="61">
        <v>10</v>
      </c>
      <c r="B14" s="65" t="s">
        <v>53</v>
      </c>
      <c r="C14" s="63">
        <v>548</v>
      </c>
      <c r="D14" s="63">
        <v>82</v>
      </c>
      <c r="E14" s="64">
        <f>D14/C14</f>
        <v>0.14963503649635038</v>
      </c>
      <c r="F14" s="56"/>
      <c r="G14" s="56"/>
    </row>
    <row r="15" spans="1:7" ht="47.25" x14ac:dyDescent="0.25">
      <c r="A15" s="61">
        <v>11</v>
      </c>
      <c r="B15" s="62" t="s">
        <v>52</v>
      </c>
      <c r="C15" s="63">
        <v>441</v>
      </c>
      <c r="D15" s="63">
        <v>441</v>
      </c>
      <c r="E15" s="64">
        <f>D15/C15</f>
        <v>1</v>
      </c>
      <c r="F15" s="56"/>
      <c r="G15" s="56"/>
    </row>
    <row r="16" spans="1:7" ht="47.25" x14ac:dyDescent="0.25">
      <c r="A16" s="61">
        <v>12</v>
      </c>
      <c r="B16" s="62" t="s">
        <v>51</v>
      </c>
      <c r="C16" s="63">
        <v>989</v>
      </c>
      <c r="D16" s="63">
        <v>989</v>
      </c>
      <c r="E16" s="64">
        <f>D16/C16</f>
        <v>1</v>
      </c>
      <c r="F16" s="56"/>
      <c r="G16" s="56"/>
    </row>
    <row r="17" spans="1:7" x14ac:dyDescent="0.25">
      <c r="A17" s="61">
        <v>2</v>
      </c>
      <c r="B17" s="62" t="s">
        <v>62</v>
      </c>
      <c r="C17" s="63" t="s">
        <v>63</v>
      </c>
      <c r="D17" s="63" t="s">
        <v>63</v>
      </c>
      <c r="E17" s="64" t="s">
        <v>63</v>
      </c>
      <c r="F17" s="56"/>
      <c r="G17" s="56"/>
    </row>
    <row r="18" spans="1:7" ht="47.25" x14ac:dyDescent="0.25">
      <c r="A18" s="61">
        <v>4</v>
      </c>
      <c r="B18" s="62" t="s">
        <v>59</v>
      </c>
      <c r="C18" s="63" t="s">
        <v>60</v>
      </c>
      <c r="D18" s="63" t="s">
        <v>60</v>
      </c>
      <c r="E18" s="64" t="s">
        <v>60</v>
      </c>
      <c r="F18" s="56"/>
      <c r="G18" s="56"/>
    </row>
    <row r="19" spans="1:7" x14ac:dyDescent="0.25">
      <c r="A19" s="54"/>
      <c r="B19" s="55"/>
      <c r="C19" s="56"/>
      <c r="D19" s="56"/>
      <c r="E19" s="56"/>
      <c r="F19" s="56"/>
      <c r="G19" s="56"/>
    </row>
    <row r="20" spans="1:7" x14ac:dyDescent="0.25">
      <c r="A20" s="54"/>
      <c r="B20" s="55"/>
      <c r="C20" s="56"/>
      <c r="D20" s="56"/>
      <c r="E20" s="56"/>
      <c r="F20" s="56"/>
      <c r="G20" s="56"/>
    </row>
    <row r="21" spans="1:7" x14ac:dyDescent="0.25">
      <c r="A21" s="54"/>
      <c r="B21" s="44" t="s">
        <v>65</v>
      </c>
      <c r="C21" s="56"/>
      <c r="D21" s="56"/>
      <c r="E21" s="56"/>
      <c r="F21" s="56"/>
      <c r="G21" s="56"/>
    </row>
    <row r="22" spans="1:7" x14ac:dyDescent="0.25">
      <c r="A22" s="54"/>
      <c r="B22" s="55"/>
      <c r="C22" s="56"/>
      <c r="D22" s="56"/>
      <c r="E22" s="56"/>
      <c r="F22" s="56"/>
      <c r="G22" s="56"/>
    </row>
    <row r="23" spans="1:7" x14ac:dyDescent="0.25">
      <c r="A23" s="61"/>
      <c r="B23" s="66" t="s">
        <v>46</v>
      </c>
      <c r="C23" s="67"/>
      <c r="D23" s="68" t="s">
        <v>47</v>
      </c>
      <c r="E23" s="67"/>
      <c r="F23" s="56"/>
      <c r="G23" s="56"/>
    </row>
    <row r="24" spans="1:7" x14ac:dyDescent="0.25">
      <c r="A24" s="69" t="s">
        <v>16</v>
      </c>
      <c r="B24" s="59" t="s">
        <v>65</v>
      </c>
      <c r="C24" s="60" t="s">
        <v>48</v>
      </c>
      <c r="D24" s="60" t="s">
        <v>49</v>
      </c>
      <c r="E24" s="60" t="s">
        <v>47</v>
      </c>
      <c r="F24" s="56" t="s">
        <v>50</v>
      </c>
      <c r="G24" s="56"/>
    </row>
    <row r="25" spans="1:7" x14ac:dyDescent="0.25">
      <c r="A25" s="70">
        <v>20</v>
      </c>
      <c r="B25" s="62" t="s">
        <v>66</v>
      </c>
      <c r="C25" s="63">
        <v>80</v>
      </c>
      <c r="D25" s="63">
        <f>'5.Muestreo 2021-1'!L84</f>
        <v>0</v>
      </c>
      <c r="E25" s="71">
        <f t="shared" ref="E25:E44" si="0">D25/C25</f>
        <v>0</v>
      </c>
      <c r="F25" s="56"/>
      <c r="G25" s="56"/>
    </row>
    <row r="26" spans="1:7" ht="31.5" x14ac:dyDescent="0.25">
      <c r="A26" s="70">
        <v>18</v>
      </c>
      <c r="B26" s="62" t="s">
        <v>68</v>
      </c>
      <c r="C26" s="63">
        <v>989</v>
      </c>
      <c r="D26" s="63">
        <f>'5.Muestreo 2021-1'!N84</f>
        <v>0</v>
      </c>
      <c r="E26" s="71">
        <f t="shared" si="0"/>
        <v>0</v>
      </c>
      <c r="F26" s="56"/>
      <c r="G26" s="56"/>
    </row>
    <row r="27" spans="1:7" ht="31.5" x14ac:dyDescent="0.25">
      <c r="A27" s="72">
        <v>17</v>
      </c>
      <c r="B27" s="62" t="s">
        <v>69</v>
      </c>
      <c r="C27" s="63">
        <v>80</v>
      </c>
      <c r="D27" s="63">
        <f>'5.Muestreo 2021-1'!O84</f>
        <v>0</v>
      </c>
      <c r="E27" s="71">
        <f t="shared" si="0"/>
        <v>0</v>
      </c>
      <c r="F27" s="56"/>
      <c r="G27" s="56"/>
    </row>
    <row r="28" spans="1:7" x14ac:dyDescent="0.25">
      <c r="A28" s="70">
        <v>16</v>
      </c>
      <c r="B28" s="62" t="s">
        <v>70</v>
      </c>
      <c r="C28" s="63">
        <v>80</v>
      </c>
      <c r="D28" s="63">
        <f>'5.Muestreo 2021-1'!P84</f>
        <v>0</v>
      </c>
      <c r="E28" s="71">
        <f t="shared" si="0"/>
        <v>0</v>
      </c>
      <c r="F28" s="56"/>
      <c r="G28" s="56"/>
    </row>
    <row r="29" spans="1:7" ht="31.5" x14ac:dyDescent="0.25">
      <c r="A29" s="70">
        <v>14</v>
      </c>
      <c r="B29" s="62" t="s">
        <v>72</v>
      </c>
      <c r="C29" s="63">
        <v>80</v>
      </c>
      <c r="D29" s="63">
        <f>'5.Muestreo 2021-1'!R84</f>
        <v>0</v>
      </c>
      <c r="E29" s="71">
        <f t="shared" si="0"/>
        <v>0</v>
      </c>
      <c r="F29" s="56"/>
      <c r="G29" s="56"/>
    </row>
    <row r="30" spans="1:7" ht="31.5" x14ac:dyDescent="0.25">
      <c r="A30" s="72">
        <v>13</v>
      </c>
      <c r="B30" s="62" t="s">
        <v>73</v>
      </c>
      <c r="C30" s="63">
        <v>80</v>
      </c>
      <c r="D30" s="63">
        <f>'5.Muestreo 2021-1'!S84</f>
        <v>0</v>
      </c>
      <c r="E30" s="71">
        <f t="shared" si="0"/>
        <v>0</v>
      </c>
      <c r="F30" s="56"/>
      <c r="G30" s="56"/>
    </row>
    <row r="31" spans="1:7" x14ac:dyDescent="0.25">
      <c r="A31" s="70">
        <v>12</v>
      </c>
      <c r="B31" s="62" t="s">
        <v>74</v>
      </c>
      <c r="C31" s="63">
        <v>80</v>
      </c>
      <c r="D31" s="63">
        <f>'5.Muestreo 2021-1'!T84</f>
        <v>0</v>
      </c>
      <c r="E31" s="71">
        <f t="shared" si="0"/>
        <v>0</v>
      </c>
      <c r="F31" s="56"/>
      <c r="G31" s="56"/>
    </row>
    <row r="32" spans="1:7" x14ac:dyDescent="0.25">
      <c r="A32" s="72">
        <v>7</v>
      </c>
      <c r="B32" s="62" t="s">
        <v>79</v>
      </c>
      <c r="C32" s="63">
        <v>80</v>
      </c>
      <c r="D32" s="63">
        <f>'5.Muestreo 2021-1'!Y84</f>
        <v>0</v>
      </c>
      <c r="E32" s="71">
        <f t="shared" si="0"/>
        <v>0</v>
      </c>
      <c r="F32" s="56"/>
      <c r="G32" s="56"/>
    </row>
    <row r="33" spans="1:7" x14ac:dyDescent="0.25">
      <c r="A33" s="70">
        <v>4</v>
      </c>
      <c r="B33" s="62" t="s">
        <v>82</v>
      </c>
      <c r="C33" s="63">
        <v>80</v>
      </c>
      <c r="D33" s="63">
        <f>'5.Muestreo 2021-1'!AB84</f>
        <v>0</v>
      </c>
      <c r="E33" s="71">
        <f t="shared" si="0"/>
        <v>0</v>
      </c>
      <c r="F33" s="56"/>
      <c r="G33" s="56"/>
    </row>
    <row r="34" spans="1:7" x14ac:dyDescent="0.25">
      <c r="A34" s="70">
        <v>2</v>
      </c>
      <c r="B34" s="62" t="s">
        <v>84</v>
      </c>
      <c r="C34" s="63">
        <v>80</v>
      </c>
      <c r="D34" s="63">
        <f>'5.Muestreo 2021-1'!AD84</f>
        <v>0</v>
      </c>
      <c r="E34" s="71">
        <f t="shared" si="0"/>
        <v>0</v>
      </c>
      <c r="F34" s="56"/>
      <c r="G34" s="56"/>
    </row>
    <row r="35" spans="1:7" ht="31.5" x14ac:dyDescent="0.25">
      <c r="A35" s="72">
        <v>1</v>
      </c>
      <c r="B35" s="62" t="s">
        <v>85</v>
      </c>
      <c r="C35" s="63">
        <v>80</v>
      </c>
      <c r="D35" s="63">
        <f>'5.Muestreo 2021-1'!AE84</f>
        <v>0</v>
      </c>
      <c r="E35" s="71">
        <f t="shared" si="0"/>
        <v>0</v>
      </c>
      <c r="F35" s="56"/>
      <c r="G35" s="56"/>
    </row>
    <row r="36" spans="1:7" x14ac:dyDescent="0.25">
      <c r="A36" s="72">
        <v>11</v>
      </c>
      <c r="B36" s="62" t="s">
        <v>75</v>
      </c>
      <c r="C36" s="63">
        <v>80</v>
      </c>
      <c r="D36" s="63">
        <f>'5.Muestreo 2021-1'!U84</f>
        <v>1</v>
      </c>
      <c r="E36" s="71">
        <f t="shared" si="0"/>
        <v>1.2500000000000001E-2</v>
      </c>
      <c r="F36" s="56"/>
      <c r="G36" s="56"/>
    </row>
    <row r="37" spans="1:7" ht="31.5" x14ac:dyDescent="0.25">
      <c r="A37" s="72">
        <v>9</v>
      </c>
      <c r="B37" s="62" t="s">
        <v>77</v>
      </c>
      <c r="C37" s="63">
        <v>80</v>
      </c>
      <c r="D37" s="63">
        <f>'5.Muestreo 2021-1'!W84</f>
        <v>1</v>
      </c>
      <c r="E37" s="71">
        <f t="shared" si="0"/>
        <v>1.2500000000000001E-2</v>
      </c>
      <c r="F37" s="56"/>
      <c r="G37" s="56"/>
    </row>
    <row r="38" spans="1:7" ht="47.25" x14ac:dyDescent="0.25">
      <c r="A38" s="70">
        <v>6</v>
      </c>
      <c r="B38" s="62" t="s">
        <v>80</v>
      </c>
      <c r="C38" s="63">
        <v>80</v>
      </c>
      <c r="D38" s="63">
        <f>'5.Muestreo 2021-1'!Z84</f>
        <v>1</v>
      </c>
      <c r="E38" s="71">
        <f t="shared" si="0"/>
        <v>1.2500000000000001E-2</v>
      </c>
      <c r="F38" s="56"/>
      <c r="G38" s="56"/>
    </row>
    <row r="39" spans="1:7" x14ac:dyDescent="0.25">
      <c r="A39" s="72">
        <v>3</v>
      </c>
      <c r="B39" s="62" t="s">
        <v>83</v>
      </c>
      <c r="C39" s="63">
        <v>80</v>
      </c>
      <c r="D39" s="63">
        <f>'5.Muestreo 2021-1'!AC84</f>
        <v>1</v>
      </c>
      <c r="E39" s="71">
        <f t="shared" si="0"/>
        <v>1.2500000000000001E-2</v>
      </c>
      <c r="F39" s="56"/>
      <c r="G39" s="56"/>
    </row>
    <row r="40" spans="1:7" x14ac:dyDescent="0.25">
      <c r="A40" s="70">
        <v>10</v>
      </c>
      <c r="B40" s="62" t="s">
        <v>76</v>
      </c>
      <c r="C40" s="63">
        <v>80</v>
      </c>
      <c r="D40" s="63">
        <f>'5.Muestreo 2021-1'!V84</f>
        <v>2</v>
      </c>
      <c r="E40" s="71">
        <f t="shared" si="0"/>
        <v>2.5000000000000001E-2</v>
      </c>
      <c r="F40" s="56"/>
      <c r="G40" s="56"/>
    </row>
    <row r="41" spans="1:7" ht="31.5" x14ac:dyDescent="0.25">
      <c r="A41" s="72">
        <v>19</v>
      </c>
      <c r="B41" s="62" t="s">
        <v>67</v>
      </c>
      <c r="C41" s="63">
        <v>989</v>
      </c>
      <c r="D41" s="63">
        <f>'5.Muestreo 2021-1'!M84</f>
        <v>3</v>
      </c>
      <c r="E41" s="71">
        <f t="shared" si="0"/>
        <v>3.0333670374115269E-3</v>
      </c>
      <c r="F41" s="56"/>
      <c r="G41" s="56"/>
    </row>
    <row r="42" spans="1:7" x14ac:dyDescent="0.25">
      <c r="A42" s="70">
        <v>8</v>
      </c>
      <c r="B42" s="62" t="s">
        <v>78</v>
      </c>
      <c r="C42" s="63">
        <v>80</v>
      </c>
      <c r="D42" s="63">
        <f>'5.Muestreo 2021-1'!X84</f>
        <v>3</v>
      </c>
      <c r="E42" s="71">
        <f t="shared" si="0"/>
        <v>3.7499999999999999E-2</v>
      </c>
      <c r="F42" s="56"/>
      <c r="G42" s="56"/>
    </row>
    <row r="43" spans="1:7" x14ac:dyDescent="0.25">
      <c r="A43" s="72">
        <v>5</v>
      </c>
      <c r="B43" s="62" t="s">
        <v>81</v>
      </c>
      <c r="C43" s="63">
        <v>80</v>
      </c>
      <c r="D43" s="63">
        <f>'5.Muestreo 2021-1'!AA84</f>
        <v>3</v>
      </c>
      <c r="E43" s="71">
        <f t="shared" si="0"/>
        <v>3.7499999999999999E-2</v>
      </c>
      <c r="F43" s="56"/>
      <c r="G43" s="56"/>
    </row>
    <row r="44" spans="1:7" ht="31.5" x14ac:dyDescent="0.25">
      <c r="A44" s="72">
        <v>15</v>
      </c>
      <c r="B44" s="62" t="s">
        <v>71</v>
      </c>
      <c r="C44" s="63">
        <v>80</v>
      </c>
      <c r="D44" s="63">
        <f>'5.Muestreo 2021-1'!Q84</f>
        <v>50</v>
      </c>
      <c r="E44" s="71">
        <f t="shared" si="0"/>
        <v>0.625</v>
      </c>
      <c r="F44" s="56"/>
      <c r="G44" s="56"/>
    </row>
  </sheetData>
  <sortState xmlns:xlrd2="http://schemas.microsoft.com/office/spreadsheetml/2017/richdata2" ref="A7:F18">
    <sortCondition ref="D12"/>
  </sortState>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T84"/>
  <sheetViews>
    <sheetView topLeftCell="L1" zoomScale="80" zoomScaleNormal="80" workbookViewId="0">
      <selection activeCell="N25" sqref="N25"/>
    </sheetView>
  </sheetViews>
  <sheetFormatPr baseColWidth="10" defaultColWidth="11.42578125" defaultRowHeight="15.75" x14ac:dyDescent="0.25"/>
  <cols>
    <col min="1" max="1" width="6.85546875" style="43" customWidth="1"/>
    <col min="2" max="2" width="5.7109375" style="43" customWidth="1"/>
    <col min="3" max="3" width="11.28515625" style="43" customWidth="1"/>
    <col min="4" max="4" width="21.7109375" style="43" customWidth="1"/>
    <col min="5" max="5" width="12.7109375" style="43" customWidth="1"/>
    <col min="6" max="6" width="11.7109375" style="43" customWidth="1"/>
    <col min="7" max="7" width="15.28515625" style="43" customWidth="1"/>
    <col min="8" max="8" width="9.5703125" style="43" customWidth="1"/>
    <col min="9" max="9" width="13.7109375" style="43" customWidth="1"/>
    <col min="10" max="10" width="14" style="43" customWidth="1"/>
    <col min="11" max="11" width="16.5703125" style="43" customWidth="1"/>
    <col min="12" max="12" width="18.85546875" style="43" customWidth="1"/>
    <col min="13" max="13" width="23.42578125" style="43" customWidth="1"/>
    <col min="14" max="15" width="11.42578125" style="43"/>
    <col min="16" max="16" width="37.5703125" style="43" bestFit="1" customWidth="1"/>
    <col min="17" max="17" width="22.42578125" style="43" bestFit="1" customWidth="1"/>
    <col min="18" max="18" width="14" style="43" bestFit="1" customWidth="1"/>
    <col min="19" max="19" width="9.42578125" style="43" bestFit="1" customWidth="1"/>
    <col min="20" max="20" width="12.5703125" style="43" bestFit="1" customWidth="1"/>
    <col min="21" max="16384" width="11.42578125" style="43"/>
  </cols>
  <sheetData>
    <row r="4" spans="2:20" ht="63" x14ac:dyDescent="0.25">
      <c r="B4" s="130" t="s">
        <v>86</v>
      </c>
      <c r="C4" s="130" t="s">
        <v>87</v>
      </c>
      <c r="D4" s="130" t="s">
        <v>88</v>
      </c>
      <c r="E4" s="130" t="s">
        <v>89</v>
      </c>
      <c r="F4" s="130" t="s">
        <v>90</v>
      </c>
      <c r="G4" s="130" t="s">
        <v>91</v>
      </c>
      <c r="H4" s="130" t="s">
        <v>92</v>
      </c>
      <c r="I4" s="130" t="s">
        <v>93</v>
      </c>
      <c r="J4" s="130" t="s">
        <v>94</v>
      </c>
      <c r="K4" s="130" t="s">
        <v>95</v>
      </c>
      <c r="L4" s="130" t="s">
        <v>96</v>
      </c>
      <c r="M4" s="130" t="s">
        <v>97</v>
      </c>
      <c r="P4" s="73" t="s">
        <v>98</v>
      </c>
      <c r="Q4" s="73" t="s">
        <v>99</v>
      </c>
    </row>
    <row r="5" spans="2:20" ht="31.5" x14ac:dyDescent="0.25">
      <c r="B5" s="68">
        <v>1</v>
      </c>
      <c r="C5" s="74">
        <v>1</v>
      </c>
      <c r="D5" s="75" t="s">
        <v>100</v>
      </c>
      <c r="E5" s="76">
        <v>44196</v>
      </c>
      <c r="F5" s="68">
        <v>4</v>
      </c>
      <c r="G5" s="76">
        <v>44200</v>
      </c>
      <c r="H5" s="61">
        <v>10</v>
      </c>
      <c r="I5" s="62" t="s">
        <v>101</v>
      </c>
      <c r="J5" s="61" t="s">
        <v>386</v>
      </c>
      <c r="K5" s="61" t="s">
        <v>386</v>
      </c>
      <c r="L5" s="68" t="str">
        <f>IF((_xlfn.DAYS(G5,E5)&lt;=1),"Oportuno","Extemporaneo")</f>
        <v>Extemporaneo</v>
      </c>
      <c r="M5" s="68" t="s">
        <v>386</v>
      </c>
      <c r="P5" s="73" t="s">
        <v>102</v>
      </c>
      <c r="Q5" s="43" t="s">
        <v>103</v>
      </c>
      <c r="R5" s="43" t="s">
        <v>104</v>
      </c>
      <c r="S5" s="43" t="s">
        <v>386</v>
      </c>
      <c r="T5" s="43" t="s">
        <v>105</v>
      </c>
    </row>
    <row r="6" spans="2:20" x14ac:dyDescent="0.25">
      <c r="B6" s="68">
        <v>2</v>
      </c>
      <c r="C6" s="74">
        <v>7</v>
      </c>
      <c r="D6" s="75" t="s">
        <v>106</v>
      </c>
      <c r="E6" s="76">
        <v>44200</v>
      </c>
      <c r="F6" s="68">
        <v>2</v>
      </c>
      <c r="G6" s="76">
        <v>44200</v>
      </c>
      <c r="H6" s="61">
        <v>30</v>
      </c>
      <c r="I6" s="76">
        <v>44202</v>
      </c>
      <c r="J6" s="61">
        <f>_xlfn.DAYS(I6,E6)</f>
        <v>2</v>
      </c>
      <c r="K6" s="61">
        <f t="shared" ref="K6:K69" si="0">_xlfn.DAYS(I6,G6)</f>
        <v>2</v>
      </c>
      <c r="L6" s="68" t="str">
        <f t="shared" ref="L6:L69" si="1">IF((_xlfn.DAYS(G6,E6)&lt;=1),"Oportuno","Extemporaneo")</f>
        <v>Oportuno</v>
      </c>
      <c r="M6" s="68" t="str">
        <f t="shared" ref="M6:M69" si="2">IF((_xlfn.DAYS(I6,E6)&lt;=H6),"Oportuno","Extemporaneo")</f>
        <v>Oportuno</v>
      </c>
      <c r="P6" s="77" t="s">
        <v>107</v>
      </c>
      <c r="Q6" s="78">
        <v>3</v>
      </c>
      <c r="R6" s="78"/>
      <c r="S6" s="78"/>
      <c r="T6" s="78">
        <v>3</v>
      </c>
    </row>
    <row r="7" spans="2:20" ht="31.5" x14ac:dyDescent="0.25">
      <c r="B7" s="68">
        <v>3</v>
      </c>
      <c r="C7" s="74">
        <v>21</v>
      </c>
      <c r="D7" s="75" t="s">
        <v>108</v>
      </c>
      <c r="E7" s="76">
        <v>44203</v>
      </c>
      <c r="F7" s="68">
        <v>2</v>
      </c>
      <c r="G7" s="76">
        <v>44203</v>
      </c>
      <c r="H7" s="61">
        <v>30</v>
      </c>
      <c r="I7" s="76">
        <v>44209</v>
      </c>
      <c r="J7" s="61">
        <f t="shared" ref="J7:J69" si="3">_xlfn.DAYS(I7,E7)</f>
        <v>6</v>
      </c>
      <c r="K7" s="61">
        <f t="shared" si="0"/>
        <v>6</v>
      </c>
      <c r="L7" s="68" t="str">
        <f t="shared" si="1"/>
        <v>Oportuno</v>
      </c>
      <c r="M7" s="68" t="str">
        <f t="shared" si="2"/>
        <v>Oportuno</v>
      </c>
      <c r="P7" s="77" t="s">
        <v>109</v>
      </c>
      <c r="Q7" s="78">
        <v>1</v>
      </c>
      <c r="R7" s="78"/>
      <c r="S7" s="78"/>
      <c r="T7" s="78">
        <v>1</v>
      </c>
    </row>
    <row r="8" spans="2:20" ht="31.5" x14ac:dyDescent="0.25">
      <c r="B8" s="68">
        <v>4</v>
      </c>
      <c r="C8" s="74">
        <v>33</v>
      </c>
      <c r="D8" s="75" t="s">
        <v>108</v>
      </c>
      <c r="E8" s="76">
        <v>44207</v>
      </c>
      <c r="F8" s="68">
        <v>2</v>
      </c>
      <c r="G8" s="76">
        <v>44208</v>
      </c>
      <c r="H8" s="61">
        <v>30</v>
      </c>
      <c r="I8" s="76">
        <v>44214</v>
      </c>
      <c r="J8" s="61">
        <f t="shared" si="3"/>
        <v>7</v>
      </c>
      <c r="K8" s="61">
        <f t="shared" si="0"/>
        <v>6</v>
      </c>
      <c r="L8" s="68" t="str">
        <f t="shared" si="1"/>
        <v>Oportuno</v>
      </c>
      <c r="M8" s="68" t="str">
        <f t="shared" si="2"/>
        <v>Oportuno</v>
      </c>
      <c r="P8" s="77" t="s">
        <v>110</v>
      </c>
      <c r="Q8" s="78"/>
      <c r="R8" s="78">
        <v>1</v>
      </c>
      <c r="S8" s="78"/>
      <c r="T8" s="78">
        <v>1</v>
      </c>
    </row>
    <row r="9" spans="2:20" ht="31.5" x14ac:dyDescent="0.25">
      <c r="B9" s="68">
        <v>5</v>
      </c>
      <c r="C9" s="74">
        <v>43</v>
      </c>
      <c r="D9" s="75" t="s">
        <v>108</v>
      </c>
      <c r="E9" s="76">
        <v>44209</v>
      </c>
      <c r="F9" s="68">
        <v>2</v>
      </c>
      <c r="G9" s="76">
        <v>44209</v>
      </c>
      <c r="H9" s="61">
        <v>30</v>
      </c>
      <c r="I9" s="76">
        <v>44210</v>
      </c>
      <c r="J9" s="61">
        <f t="shared" si="3"/>
        <v>1</v>
      </c>
      <c r="K9" s="61">
        <f t="shared" si="0"/>
        <v>1</v>
      </c>
      <c r="L9" s="68" t="str">
        <f t="shared" si="1"/>
        <v>Oportuno</v>
      </c>
      <c r="M9" s="68" t="str">
        <f t="shared" si="2"/>
        <v>Oportuno</v>
      </c>
      <c r="P9" s="77" t="s">
        <v>111</v>
      </c>
      <c r="Q9" s="78">
        <v>2</v>
      </c>
      <c r="R9" s="78"/>
      <c r="S9" s="78"/>
      <c r="T9" s="78">
        <v>2</v>
      </c>
    </row>
    <row r="10" spans="2:20" ht="31.5" x14ac:dyDescent="0.25">
      <c r="B10" s="68">
        <v>6</v>
      </c>
      <c r="C10" s="74">
        <v>51</v>
      </c>
      <c r="D10" s="75" t="s">
        <v>108</v>
      </c>
      <c r="E10" s="76">
        <v>44210</v>
      </c>
      <c r="F10" s="68">
        <v>2</v>
      </c>
      <c r="G10" s="76">
        <v>44211</v>
      </c>
      <c r="H10" s="61">
        <v>30</v>
      </c>
      <c r="I10" s="76">
        <v>44228</v>
      </c>
      <c r="J10" s="61">
        <f t="shared" si="3"/>
        <v>18</v>
      </c>
      <c r="K10" s="61">
        <f t="shared" si="0"/>
        <v>17</v>
      </c>
      <c r="L10" s="68" t="str">
        <f t="shared" si="1"/>
        <v>Oportuno</v>
      </c>
      <c r="M10" s="68" t="str">
        <f t="shared" si="2"/>
        <v>Oportuno</v>
      </c>
      <c r="P10" s="77" t="s">
        <v>112</v>
      </c>
      <c r="Q10" s="78">
        <v>1</v>
      </c>
      <c r="R10" s="78">
        <v>1</v>
      </c>
      <c r="S10" s="78"/>
      <c r="T10" s="78">
        <v>2</v>
      </c>
    </row>
    <row r="11" spans="2:20" ht="31.5" x14ac:dyDescent="0.25">
      <c r="B11" s="68">
        <v>7</v>
      </c>
      <c r="C11" s="74">
        <v>60</v>
      </c>
      <c r="D11" s="75" t="s">
        <v>108</v>
      </c>
      <c r="E11" s="76">
        <v>44214</v>
      </c>
      <c r="F11" s="68">
        <v>1</v>
      </c>
      <c r="G11" s="76">
        <v>44214</v>
      </c>
      <c r="H11" s="61">
        <v>30</v>
      </c>
      <c r="I11" s="76">
        <v>44215</v>
      </c>
      <c r="J11" s="61">
        <f t="shared" si="3"/>
        <v>1</v>
      </c>
      <c r="K11" s="61">
        <f t="shared" si="0"/>
        <v>1</v>
      </c>
      <c r="L11" s="68" t="str">
        <f t="shared" si="1"/>
        <v>Oportuno</v>
      </c>
      <c r="M11" s="68" t="str">
        <f t="shared" si="2"/>
        <v>Oportuno</v>
      </c>
      <c r="P11" s="77" t="s">
        <v>113</v>
      </c>
      <c r="Q11" s="78">
        <v>3</v>
      </c>
      <c r="R11" s="78"/>
      <c r="S11" s="78"/>
      <c r="T11" s="78">
        <v>3</v>
      </c>
    </row>
    <row r="12" spans="2:20" x14ac:dyDescent="0.25">
      <c r="B12" s="68">
        <v>8</v>
      </c>
      <c r="C12" s="74">
        <v>80</v>
      </c>
      <c r="D12" s="75" t="s">
        <v>114</v>
      </c>
      <c r="E12" s="76">
        <v>44216</v>
      </c>
      <c r="F12" s="68">
        <v>1</v>
      </c>
      <c r="G12" s="76">
        <v>44216</v>
      </c>
      <c r="H12" s="61">
        <v>30</v>
      </c>
      <c r="I12" s="76">
        <v>44216</v>
      </c>
      <c r="J12" s="61">
        <f t="shared" si="3"/>
        <v>0</v>
      </c>
      <c r="K12" s="61">
        <f t="shared" si="0"/>
        <v>0</v>
      </c>
      <c r="L12" s="68" t="str">
        <f t="shared" si="1"/>
        <v>Oportuno</v>
      </c>
      <c r="M12" s="68" t="str">
        <f t="shared" si="2"/>
        <v>Oportuno</v>
      </c>
      <c r="P12" s="77" t="s">
        <v>115</v>
      </c>
      <c r="Q12" s="78">
        <v>1</v>
      </c>
      <c r="R12" s="78"/>
      <c r="S12" s="78"/>
      <c r="T12" s="78">
        <v>1</v>
      </c>
    </row>
    <row r="13" spans="2:20" ht="31.5" x14ac:dyDescent="0.25">
      <c r="B13" s="68">
        <v>9</v>
      </c>
      <c r="C13" s="74">
        <v>86</v>
      </c>
      <c r="D13" s="75" t="s">
        <v>108</v>
      </c>
      <c r="E13" s="76">
        <v>44216</v>
      </c>
      <c r="F13" s="68">
        <v>1</v>
      </c>
      <c r="G13" s="76">
        <v>44217</v>
      </c>
      <c r="H13" s="61">
        <v>30</v>
      </c>
      <c r="I13" s="76">
        <v>44218</v>
      </c>
      <c r="J13" s="61">
        <f t="shared" si="3"/>
        <v>2</v>
      </c>
      <c r="K13" s="61">
        <f t="shared" si="0"/>
        <v>1</v>
      </c>
      <c r="L13" s="68" t="str">
        <f t="shared" si="1"/>
        <v>Oportuno</v>
      </c>
      <c r="M13" s="68" t="str">
        <f t="shared" si="2"/>
        <v>Oportuno</v>
      </c>
      <c r="P13" s="77" t="s">
        <v>116</v>
      </c>
      <c r="Q13" s="78">
        <v>2</v>
      </c>
      <c r="R13" s="78"/>
      <c r="S13" s="78"/>
      <c r="T13" s="78">
        <v>2</v>
      </c>
    </row>
    <row r="14" spans="2:20" ht="31.5" x14ac:dyDescent="0.25">
      <c r="B14" s="68">
        <v>10</v>
      </c>
      <c r="C14" s="74">
        <v>100</v>
      </c>
      <c r="D14" s="75" t="s">
        <v>108</v>
      </c>
      <c r="E14" s="76">
        <v>44221</v>
      </c>
      <c r="F14" s="68">
        <v>1</v>
      </c>
      <c r="G14" s="76">
        <v>44221</v>
      </c>
      <c r="H14" s="61">
        <v>30</v>
      </c>
      <c r="I14" s="76">
        <v>44229</v>
      </c>
      <c r="J14" s="61">
        <f t="shared" si="3"/>
        <v>8</v>
      </c>
      <c r="K14" s="61">
        <f t="shared" si="0"/>
        <v>8</v>
      </c>
      <c r="L14" s="68" t="str">
        <f t="shared" si="1"/>
        <v>Oportuno</v>
      </c>
      <c r="M14" s="68" t="str">
        <f t="shared" si="2"/>
        <v>Oportuno</v>
      </c>
      <c r="P14" s="77" t="s">
        <v>117</v>
      </c>
      <c r="Q14" s="78">
        <v>1</v>
      </c>
      <c r="R14" s="78"/>
      <c r="S14" s="78"/>
      <c r="T14" s="78">
        <v>1</v>
      </c>
    </row>
    <row r="15" spans="2:20" x14ac:dyDescent="0.25">
      <c r="B15" s="68">
        <v>11</v>
      </c>
      <c r="C15" s="74">
        <v>106</v>
      </c>
      <c r="D15" s="75" t="s">
        <v>107</v>
      </c>
      <c r="E15" s="76">
        <v>44221</v>
      </c>
      <c r="F15" s="68">
        <v>1</v>
      </c>
      <c r="G15" s="76">
        <v>44222</v>
      </c>
      <c r="H15" s="61">
        <v>30</v>
      </c>
      <c r="I15" s="76">
        <v>44232</v>
      </c>
      <c r="J15" s="61">
        <f t="shared" si="3"/>
        <v>11</v>
      </c>
      <c r="K15" s="61">
        <f t="shared" si="0"/>
        <v>10</v>
      </c>
      <c r="L15" s="68" t="str">
        <f t="shared" si="1"/>
        <v>Oportuno</v>
      </c>
      <c r="M15" s="68" t="str">
        <f t="shared" si="2"/>
        <v>Oportuno</v>
      </c>
      <c r="P15" s="77" t="s">
        <v>118</v>
      </c>
      <c r="Q15" s="78">
        <v>1</v>
      </c>
      <c r="R15" s="78"/>
      <c r="S15" s="78"/>
      <c r="T15" s="78">
        <v>1</v>
      </c>
    </row>
    <row r="16" spans="2:20" x14ac:dyDescent="0.25">
      <c r="B16" s="68">
        <v>12</v>
      </c>
      <c r="C16" s="74">
        <v>117</v>
      </c>
      <c r="D16" s="75" t="s">
        <v>106</v>
      </c>
      <c r="E16" s="76">
        <v>44223</v>
      </c>
      <c r="F16" s="68">
        <v>1</v>
      </c>
      <c r="G16" s="76">
        <v>44224</v>
      </c>
      <c r="H16" s="61">
        <v>30</v>
      </c>
      <c r="I16" s="76">
        <v>44235</v>
      </c>
      <c r="J16" s="61">
        <f t="shared" si="3"/>
        <v>12</v>
      </c>
      <c r="K16" s="61">
        <f t="shared" si="0"/>
        <v>11</v>
      </c>
      <c r="L16" s="68" t="str">
        <f t="shared" si="1"/>
        <v>Oportuno</v>
      </c>
      <c r="M16" s="68" t="str">
        <f t="shared" si="2"/>
        <v>Oportuno</v>
      </c>
      <c r="P16" s="77" t="s">
        <v>119</v>
      </c>
      <c r="Q16" s="78">
        <v>1</v>
      </c>
      <c r="R16" s="78"/>
      <c r="S16" s="78"/>
      <c r="T16" s="78">
        <v>1</v>
      </c>
    </row>
    <row r="17" spans="2:20" x14ac:dyDescent="0.25">
      <c r="B17" s="68">
        <v>13</v>
      </c>
      <c r="C17" s="74">
        <v>124</v>
      </c>
      <c r="D17" s="75" t="s">
        <v>106</v>
      </c>
      <c r="E17" s="76">
        <v>44225</v>
      </c>
      <c r="F17" s="68">
        <v>3</v>
      </c>
      <c r="G17" s="76">
        <v>44225</v>
      </c>
      <c r="H17" s="61">
        <v>30</v>
      </c>
      <c r="I17" s="76">
        <v>44230</v>
      </c>
      <c r="J17" s="61">
        <f t="shared" si="3"/>
        <v>5</v>
      </c>
      <c r="K17" s="61">
        <f t="shared" si="0"/>
        <v>5</v>
      </c>
      <c r="L17" s="68" t="str">
        <f t="shared" si="1"/>
        <v>Oportuno</v>
      </c>
      <c r="M17" s="68" t="str">
        <f t="shared" si="2"/>
        <v>Oportuno</v>
      </c>
      <c r="P17" s="77" t="s">
        <v>106</v>
      </c>
      <c r="Q17" s="78">
        <v>7</v>
      </c>
      <c r="R17" s="78"/>
      <c r="S17" s="78"/>
      <c r="T17" s="78">
        <v>7</v>
      </c>
    </row>
    <row r="18" spans="2:20" ht="31.5" x14ac:dyDescent="0.25">
      <c r="B18" s="68">
        <v>14</v>
      </c>
      <c r="C18" s="74">
        <v>135</v>
      </c>
      <c r="D18" s="75" t="s">
        <v>108</v>
      </c>
      <c r="E18" s="76">
        <v>44228</v>
      </c>
      <c r="F18" s="68">
        <v>1</v>
      </c>
      <c r="G18" s="76">
        <v>44228</v>
      </c>
      <c r="H18" s="61">
        <v>30</v>
      </c>
      <c r="I18" s="76">
        <v>44231</v>
      </c>
      <c r="J18" s="61">
        <f t="shared" si="3"/>
        <v>3</v>
      </c>
      <c r="K18" s="61">
        <f t="shared" si="0"/>
        <v>3</v>
      </c>
      <c r="L18" s="68" t="str">
        <f t="shared" si="1"/>
        <v>Oportuno</v>
      </c>
      <c r="M18" s="68" t="str">
        <f t="shared" si="2"/>
        <v>Oportuno</v>
      </c>
      <c r="P18" s="77" t="s">
        <v>100</v>
      </c>
      <c r="Q18" s="78"/>
      <c r="R18" s="78"/>
      <c r="S18" s="78">
        <v>1</v>
      </c>
      <c r="T18" s="78">
        <v>1</v>
      </c>
    </row>
    <row r="19" spans="2:20" ht="31.5" x14ac:dyDescent="0.25">
      <c r="B19" s="68">
        <v>15</v>
      </c>
      <c r="C19" s="74">
        <v>143</v>
      </c>
      <c r="D19" s="75" t="s">
        <v>108</v>
      </c>
      <c r="E19" s="76">
        <v>44229</v>
      </c>
      <c r="F19" s="68">
        <v>1</v>
      </c>
      <c r="G19" s="76">
        <v>44229</v>
      </c>
      <c r="H19" s="61">
        <v>30</v>
      </c>
      <c r="I19" s="76">
        <v>44231</v>
      </c>
      <c r="J19" s="61">
        <f t="shared" si="3"/>
        <v>2</v>
      </c>
      <c r="K19" s="61">
        <f t="shared" si="0"/>
        <v>2</v>
      </c>
      <c r="L19" s="68" t="str">
        <f t="shared" si="1"/>
        <v>Oportuno</v>
      </c>
      <c r="M19" s="68" t="str">
        <f t="shared" si="2"/>
        <v>Oportuno</v>
      </c>
      <c r="P19" s="77" t="s">
        <v>108</v>
      </c>
      <c r="Q19" s="78">
        <v>41</v>
      </c>
      <c r="R19" s="78">
        <v>2</v>
      </c>
      <c r="S19" s="78"/>
      <c r="T19" s="78">
        <v>43</v>
      </c>
    </row>
    <row r="20" spans="2:20" ht="31.5" x14ac:dyDescent="0.25">
      <c r="B20" s="68">
        <v>16</v>
      </c>
      <c r="C20" s="74">
        <v>153</v>
      </c>
      <c r="D20" s="75" t="s">
        <v>108</v>
      </c>
      <c r="E20" s="76">
        <v>44231</v>
      </c>
      <c r="F20" s="68">
        <v>1</v>
      </c>
      <c r="G20" s="76">
        <v>44231</v>
      </c>
      <c r="H20" s="61">
        <v>30</v>
      </c>
      <c r="I20" s="76">
        <v>44232</v>
      </c>
      <c r="J20" s="61">
        <f t="shared" si="3"/>
        <v>1</v>
      </c>
      <c r="K20" s="61">
        <f t="shared" si="0"/>
        <v>1</v>
      </c>
      <c r="L20" s="68" t="str">
        <f t="shared" si="1"/>
        <v>Oportuno</v>
      </c>
      <c r="M20" s="68" t="str">
        <f t="shared" si="2"/>
        <v>Oportuno</v>
      </c>
      <c r="P20" s="77" t="s">
        <v>120</v>
      </c>
      <c r="Q20" s="78">
        <v>1</v>
      </c>
      <c r="R20" s="78"/>
      <c r="S20" s="78"/>
      <c r="T20" s="78">
        <v>1</v>
      </c>
    </row>
    <row r="21" spans="2:20" x14ac:dyDescent="0.25">
      <c r="B21" s="68">
        <v>17</v>
      </c>
      <c r="C21" s="74">
        <v>160</v>
      </c>
      <c r="D21" s="75" t="s">
        <v>113</v>
      </c>
      <c r="E21" s="76">
        <v>44235</v>
      </c>
      <c r="F21" s="68">
        <v>1</v>
      </c>
      <c r="G21" s="76">
        <v>44235</v>
      </c>
      <c r="H21" s="61">
        <v>30</v>
      </c>
      <c r="I21" s="76">
        <v>44235</v>
      </c>
      <c r="J21" s="61">
        <f t="shared" si="3"/>
        <v>0</v>
      </c>
      <c r="K21" s="61">
        <f t="shared" si="0"/>
        <v>0</v>
      </c>
      <c r="L21" s="68" t="str">
        <f t="shared" si="1"/>
        <v>Oportuno</v>
      </c>
      <c r="M21" s="68" t="str">
        <f t="shared" si="2"/>
        <v>Oportuno</v>
      </c>
      <c r="P21" s="77" t="s">
        <v>114</v>
      </c>
      <c r="Q21" s="78">
        <v>7</v>
      </c>
      <c r="R21" s="78">
        <v>2</v>
      </c>
      <c r="S21" s="78">
        <v>1</v>
      </c>
      <c r="T21" s="78">
        <v>10</v>
      </c>
    </row>
    <row r="22" spans="2:20" x14ac:dyDescent="0.25">
      <c r="B22" s="68">
        <v>18</v>
      </c>
      <c r="C22" s="74">
        <v>167</v>
      </c>
      <c r="D22" s="75" t="s">
        <v>112</v>
      </c>
      <c r="E22" s="76">
        <v>44235</v>
      </c>
      <c r="F22" s="68">
        <v>1</v>
      </c>
      <c r="G22" s="76">
        <v>44236</v>
      </c>
      <c r="H22" s="61">
        <v>30</v>
      </c>
      <c r="I22" s="76">
        <v>44278</v>
      </c>
      <c r="J22" s="61">
        <f t="shared" si="3"/>
        <v>43</v>
      </c>
      <c r="K22" s="61">
        <f t="shared" si="0"/>
        <v>42</v>
      </c>
      <c r="L22" s="68" t="str">
        <f t="shared" si="1"/>
        <v>Oportuno</v>
      </c>
      <c r="M22" s="68" t="str">
        <f t="shared" si="2"/>
        <v>Extemporaneo</v>
      </c>
      <c r="P22" s="45" t="s">
        <v>105</v>
      </c>
      <c r="Q22" s="79">
        <v>72</v>
      </c>
      <c r="R22" s="79">
        <v>6</v>
      </c>
      <c r="S22" s="79">
        <v>2</v>
      </c>
      <c r="T22" s="79">
        <v>80</v>
      </c>
    </row>
    <row r="23" spans="2:20" ht="31.5" x14ac:dyDescent="0.25">
      <c r="B23" s="68">
        <v>19</v>
      </c>
      <c r="C23" s="74">
        <v>174</v>
      </c>
      <c r="D23" s="75" t="s">
        <v>118</v>
      </c>
      <c r="E23" s="80">
        <v>44236</v>
      </c>
      <c r="F23" s="68">
        <v>1</v>
      </c>
      <c r="G23" s="80">
        <v>44236</v>
      </c>
      <c r="H23" s="61">
        <v>5</v>
      </c>
      <c r="I23" s="80">
        <v>44237</v>
      </c>
      <c r="J23" s="61">
        <f t="shared" si="3"/>
        <v>1</v>
      </c>
      <c r="K23" s="61">
        <f t="shared" si="0"/>
        <v>1</v>
      </c>
      <c r="L23" s="68" t="str">
        <f t="shared" si="1"/>
        <v>Oportuno</v>
      </c>
      <c r="M23" s="68" t="str">
        <f t="shared" si="2"/>
        <v>Oportuno</v>
      </c>
    </row>
    <row r="24" spans="2:20" x14ac:dyDescent="0.25">
      <c r="B24" s="68">
        <v>20</v>
      </c>
      <c r="C24" s="74">
        <v>194</v>
      </c>
      <c r="D24" s="75" t="s">
        <v>106</v>
      </c>
      <c r="E24" s="76">
        <v>44237</v>
      </c>
      <c r="F24" s="68">
        <v>1</v>
      </c>
      <c r="G24" s="76">
        <v>44238</v>
      </c>
      <c r="H24" s="61">
        <v>30</v>
      </c>
      <c r="I24" s="76">
        <v>44238</v>
      </c>
      <c r="J24" s="61">
        <f t="shared" si="3"/>
        <v>1</v>
      </c>
      <c r="K24" s="61">
        <f t="shared" si="0"/>
        <v>0</v>
      </c>
      <c r="L24" s="68" t="str">
        <f t="shared" si="1"/>
        <v>Oportuno</v>
      </c>
      <c r="M24" s="68" t="str">
        <f t="shared" si="2"/>
        <v>Oportuno</v>
      </c>
    </row>
    <row r="25" spans="2:20" ht="31.5" x14ac:dyDescent="0.25">
      <c r="B25" s="68">
        <v>21</v>
      </c>
      <c r="C25" s="74">
        <v>204</v>
      </c>
      <c r="D25" s="75" t="s">
        <v>108</v>
      </c>
      <c r="E25" s="76">
        <v>44239</v>
      </c>
      <c r="F25" s="68">
        <v>3</v>
      </c>
      <c r="G25" s="76">
        <v>44239</v>
      </c>
      <c r="H25" s="61">
        <v>30</v>
      </c>
      <c r="I25" s="76">
        <v>44239</v>
      </c>
      <c r="J25" s="61">
        <f t="shared" si="3"/>
        <v>0</v>
      </c>
      <c r="K25" s="61">
        <f t="shared" si="0"/>
        <v>0</v>
      </c>
      <c r="L25" s="68" t="str">
        <f t="shared" si="1"/>
        <v>Oportuno</v>
      </c>
      <c r="M25" s="68" t="str">
        <f t="shared" si="2"/>
        <v>Oportuno</v>
      </c>
    </row>
    <row r="26" spans="2:20" ht="31.5" x14ac:dyDescent="0.25">
      <c r="B26" s="68">
        <v>22</v>
      </c>
      <c r="C26" s="74">
        <v>209</v>
      </c>
      <c r="D26" s="75" t="s">
        <v>108</v>
      </c>
      <c r="E26" s="76">
        <v>44239</v>
      </c>
      <c r="F26" s="68">
        <v>3</v>
      </c>
      <c r="G26" s="76">
        <v>44239</v>
      </c>
      <c r="H26" s="61">
        <v>30</v>
      </c>
      <c r="I26" s="76">
        <v>44239</v>
      </c>
      <c r="J26" s="61">
        <f t="shared" si="3"/>
        <v>0</v>
      </c>
      <c r="K26" s="61">
        <f t="shared" si="0"/>
        <v>0</v>
      </c>
      <c r="L26" s="68" t="str">
        <f t="shared" si="1"/>
        <v>Oportuno</v>
      </c>
      <c r="M26" s="68" t="str">
        <f t="shared" si="2"/>
        <v>Oportuno</v>
      </c>
    </row>
    <row r="27" spans="2:20" ht="31.5" x14ac:dyDescent="0.25">
      <c r="B27" s="68">
        <v>23</v>
      </c>
      <c r="C27" s="74">
        <v>219</v>
      </c>
      <c r="D27" s="75" t="s">
        <v>108</v>
      </c>
      <c r="E27" s="76">
        <v>44242</v>
      </c>
      <c r="F27" s="68">
        <v>1</v>
      </c>
      <c r="G27" s="76">
        <v>44242</v>
      </c>
      <c r="H27" s="61">
        <v>30</v>
      </c>
      <c r="I27" s="76">
        <v>44242</v>
      </c>
      <c r="J27" s="61">
        <f t="shared" si="3"/>
        <v>0</v>
      </c>
      <c r="K27" s="61">
        <f t="shared" si="0"/>
        <v>0</v>
      </c>
      <c r="L27" s="68" t="str">
        <f t="shared" si="1"/>
        <v>Oportuno</v>
      </c>
      <c r="M27" s="68" t="str">
        <f t="shared" si="2"/>
        <v>Oportuno</v>
      </c>
    </row>
    <row r="28" spans="2:20" ht="31.5" x14ac:dyDescent="0.25">
      <c r="B28" s="68">
        <v>24</v>
      </c>
      <c r="C28" s="74">
        <v>233</v>
      </c>
      <c r="D28" s="75" t="s">
        <v>108</v>
      </c>
      <c r="E28" s="76">
        <v>44245</v>
      </c>
      <c r="F28" s="68">
        <v>1</v>
      </c>
      <c r="G28" s="76">
        <v>44245</v>
      </c>
      <c r="H28" s="61">
        <v>30</v>
      </c>
      <c r="I28" s="76">
        <v>44245</v>
      </c>
      <c r="J28" s="61">
        <f t="shared" si="3"/>
        <v>0</v>
      </c>
      <c r="K28" s="61">
        <f t="shared" si="0"/>
        <v>0</v>
      </c>
      <c r="L28" s="68" t="str">
        <f t="shared" si="1"/>
        <v>Oportuno</v>
      </c>
      <c r="M28" s="68" t="str">
        <f t="shared" si="2"/>
        <v>Oportuno</v>
      </c>
    </row>
    <row r="29" spans="2:20" ht="31.5" x14ac:dyDescent="0.25">
      <c r="B29" s="68">
        <v>25</v>
      </c>
      <c r="C29" s="74">
        <v>239</v>
      </c>
      <c r="D29" s="75" t="s">
        <v>108</v>
      </c>
      <c r="E29" s="76">
        <v>44246</v>
      </c>
      <c r="F29" s="68">
        <v>3</v>
      </c>
      <c r="G29" s="76">
        <v>44246</v>
      </c>
      <c r="H29" s="61">
        <v>30</v>
      </c>
      <c r="I29" s="76">
        <v>44246</v>
      </c>
      <c r="J29" s="61">
        <f t="shared" si="3"/>
        <v>0</v>
      </c>
      <c r="K29" s="61">
        <f t="shared" si="0"/>
        <v>0</v>
      </c>
      <c r="L29" s="68" t="str">
        <f t="shared" si="1"/>
        <v>Oportuno</v>
      </c>
      <c r="M29" s="68" t="str">
        <f t="shared" si="2"/>
        <v>Oportuno</v>
      </c>
    </row>
    <row r="30" spans="2:20" x14ac:dyDescent="0.25">
      <c r="B30" s="68">
        <v>26</v>
      </c>
      <c r="C30" s="74">
        <v>248</v>
      </c>
      <c r="D30" s="75" t="s">
        <v>112</v>
      </c>
      <c r="E30" s="76">
        <v>44246</v>
      </c>
      <c r="F30" s="68">
        <v>3</v>
      </c>
      <c r="G30" s="76">
        <v>44249</v>
      </c>
      <c r="H30" s="61">
        <v>30</v>
      </c>
      <c r="I30" s="76">
        <v>44260</v>
      </c>
      <c r="J30" s="61">
        <f t="shared" si="3"/>
        <v>14</v>
      </c>
      <c r="K30" s="61">
        <f t="shared" si="0"/>
        <v>11</v>
      </c>
      <c r="L30" s="68" t="str">
        <f t="shared" si="1"/>
        <v>Extemporaneo</v>
      </c>
      <c r="M30" s="68" t="str">
        <f t="shared" si="2"/>
        <v>Oportuno</v>
      </c>
    </row>
    <row r="31" spans="2:20" x14ac:dyDescent="0.25">
      <c r="B31" s="68">
        <v>27</v>
      </c>
      <c r="C31" s="74">
        <v>252</v>
      </c>
      <c r="D31" s="75" t="s">
        <v>114</v>
      </c>
      <c r="E31" s="76">
        <v>44248</v>
      </c>
      <c r="F31" s="68">
        <v>2</v>
      </c>
      <c r="G31" s="76">
        <v>44249</v>
      </c>
      <c r="H31" s="61">
        <v>30</v>
      </c>
      <c r="I31" s="76">
        <v>44250</v>
      </c>
      <c r="J31" s="61">
        <f t="shared" si="3"/>
        <v>2</v>
      </c>
      <c r="K31" s="61">
        <f t="shared" si="0"/>
        <v>1</v>
      </c>
      <c r="L31" s="68" t="str">
        <f t="shared" si="1"/>
        <v>Oportuno</v>
      </c>
      <c r="M31" s="68" t="str">
        <f t="shared" si="2"/>
        <v>Oportuno</v>
      </c>
    </row>
    <row r="32" spans="2:20" ht="31.5" x14ac:dyDescent="0.25">
      <c r="B32" s="68">
        <v>28</v>
      </c>
      <c r="C32" s="74">
        <v>259</v>
      </c>
      <c r="D32" s="75" t="s">
        <v>108</v>
      </c>
      <c r="E32" s="76">
        <v>44249</v>
      </c>
      <c r="F32" s="68">
        <v>1</v>
      </c>
      <c r="G32" s="76">
        <v>44249</v>
      </c>
      <c r="H32" s="61">
        <v>30</v>
      </c>
      <c r="I32" s="76">
        <v>44249</v>
      </c>
      <c r="J32" s="61">
        <f t="shared" si="3"/>
        <v>0</v>
      </c>
      <c r="K32" s="61">
        <f t="shared" si="0"/>
        <v>0</v>
      </c>
      <c r="L32" s="68" t="str">
        <f t="shared" si="1"/>
        <v>Oportuno</v>
      </c>
      <c r="M32" s="68" t="str">
        <f t="shared" si="2"/>
        <v>Oportuno</v>
      </c>
    </row>
    <row r="33" spans="2:13" ht="31.5" x14ac:dyDescent="0.25">
      <c r="B33" s="68">
        <v>29</v>
      </c>
      <c r="C33" s="74">
        <v>265</v>
      </c>
      <c r="D33" s="75" t="s">
        <v>108</v>
      </c>
      <c r="E33" s="76">
        <v>44245</v>
      </c>
      <c r="F33" s="68">
        <v>1</v>
      </c>
      <c r="G33" s="76">
        <v>44245</v>
      </c>
      <c r="H33" s="61">
        <v>30</v>
      </c>
      <c r="I33" s="76">
        <v>44250</v>
      </c>
      <c r="J33" s="61">
        <f t="shared" si="3"/>
        <v>5</v>
      </c>
      <c r="K33" s="61">
        <f t="shared" si="0"/>
        <v>5</v>
      </c>
      <c r="L33" s="68" t="str">
        <f t="shared" si="1"/>
        <v>Oportuno</v>
      </c>
      <c r="M33" s="68" t="str">
        <f t="shared" si="2"/>
        <v>Oportuno</v>
      </c>
    </row>
    <row r="34" spans="2:13" x14ac:dyDescent="0.25">
      <c r="B34" s="68">
        <v>30</v>
      </c>
      <c r="C34" s="74">
        <v>277</v>
      </c>
      <c r="D34" s="75" t="s">
        <v>110</v>
      </c>
      <c r="E34" s="76">
        <v>44251</v>
      </c>
      <c r="F34" s="68">
        <v>1</v>
      </c>
      <c r="G34" s="76">
        <v>44251</v>
      </c>
      <c r="H34" s="61">
        <v>15</v>
      </c>
      <c r="I34" s="76">
        <v>44313</v>
      </c>
      <c r="J34" s="61">
        <f t="shared" si="3"/>
        <v>62</v>
      </c>
      <c r="K34" s="61">
        <f t="shared" si="0"/>
        <v>62</v>
      </c>
      <c r="L34" s="68" t="str">
        <f t="shared" si="1"/>
        <v>Oportuno</v>
      </c>
      <c r="M34" s="68" t="str">
        <f t="shared" si="2"/>
        <v>Extemporaneo</v>
      </c>
    </row>
    <row r="35" spans="2:13" x14ac:dyDescent="0.25">
      <c r="B35" s="68">
        <v>31</v>
      </c>
      <c r="C35" s="74">
        <v>287</v>
      </c>
      <c r="D35" s="75" t="s">
        <v>106</v>
      </c>
      <c r="E35" s="76">
        <v>44252</v>
      </c>
      <c r="F35" s="68">
        <v>1</v>
      </c>
      <c r="G35" s="76">
        <v>44253</v>
      </c>
      <c r="H35" s="61">
        <v>30</v>
      </c>
      <c r="I35" s="76">
        <v>44253</v>
      </c>
      <c r="J35" s="61">
        <f t="shared" si="3"/>
        <v>1</v>
      </c>
      <c r="K35" s="61">
        <f t="shared" si="0"/>
        <v>0</v>
      </c>
      <c r="L35" s="68" t="str">
        <f t="shared" si="1"/>
        <v>Oportuno</v>
      </c>
      <c r="M35" s="68" t="str">
        <f t="shared" si="2"/>
        <v>Oportuno</v>
      </c>
    </row>
    <row r="36" spans="2:13" ht="31.5" x14ac:dyDescent="0.25">
      <c r="B36" s="68">
        <v>32</v>
      </c>
      <c r="C36" s="74">
        <v>293</v>
      </c>
      <c r="D36" s="75" t="s">
        <v>108</v>
      </c>
      <c r="E36" s="76">
        <v>44253</v>
      </c>
      <c r="F36" s="68">
        <v>3</v>
      </c>
      <c r="G36" s="76">
        <v>44253</v>
      </c>
      <c r="H36" s="61">
        <v>30</v>
      </c>
      <c r="I36" s="76">
        <v>44256</v>
      </c>
      <c r="J36" s="61">
        <f t="shared" si="3"/>
        <v>3</v>
      </c>
      <c r="K36" s="61">
        <f t="shared" si="0"/>
        <v>3</v>
      </c>
      <c r="L36" s="68" t="str">
        <f t="shared" si="1"/>
        <v>Oportuno</v>
      </c>
      <c r="M36" s="68" t="str">
        <f t="shared" si="2"/>
        <v>Oportuno</v>
      </c>
    </row>
    <row r="37" spans="2:13" ht="31.5" x14ac:dyDescent="0.25">
      <c r="B37" s="68">
        <v>33</v>
      </c>
      <c r="C37" s="74">
        <v>299</v>
      </c>
      <c r="D37" s="75" t="s">
        <v>108</v>
      </c>
      <c r="E37" s="76">
        <v>44254</v>
      </c>
      <c r="F37" s="68">
        <v>2</v>
      </c>
      <c r="G37" s="76">
        <v>44256</v>
      </c>
      <c r="H37" s="61">
        <v>30</v>
      </c>
      <c r="I37" s="76">
        <v>44257</v>
      </c>
      <c r="J37" s="61">
        <f t="shared" si="3"/>
        <v>3</v>
      </c>
      <c r="K37" s="61">
        <f t="shared" si="0"/>
        <v>1</v>
      </c>
      <c r="L37" s="68" t="str">
        <f t="shared" si="1"/>
        <v>Extemporaneo</v>
      </c>
      <c r="M37" s="68" t="str">
        <f t="shared" si="2"/>
        <v>Oportuno</v>
      </c>
    </row>
    <row r="38" spans="2:13" ht="31.5" x14ac:dyDescent="0.25">
      <c r="B38" s="68">
        <v>34</v>
      </c>
      <c r="C38" s="74">
        <v>306</v>
      </c>
      <c r="D38" s="75" t="s">
        <v>108</v>
      </c>
      <c r="E38" s="76">
        <v>44256</v>
      </c>
      <c r="F38" s="68">
        <v>1</v>
      </c>
      <c r="G38" s="76">
        <v>44256</v>
      </c>
      <c r="H38" s="61">
        <v>30</v>
      </c>
      <c r="I38" s="76">
        <v>44257</v>
      </c>
      <c r="J38" s="61">
        <f t="shared" si="3"/>
        <v>1</v>
      </c>
      <c r="K38" s="61">
        <f t="shared" si="0"/>
        <v>1</v>
      </c>
      <c r="L38" s="68" t="str">
        <f t="shared" si="1"/>
        <v>Oportuno</v>
      </c>
      <c r="M38" s="68" t="str">
        <f t="shared" si="2"/>
        <v>Oportuno</v>
      </c>
    </row>
    <row r="39" spans="2:13" ht="47.25" x14ac:dyDescent="0.25">
      <c r="B39" s="68">
        <v>35</v>
      </c>
      <c r="C39" s="74">
        <v>318</v>
      </c>
      <c r="D39" s="75" t="s">
        <v>120</v>
      </c>
      <c r="E39" s="76">
        <v>44257</v>
      </c>
      <c r="F39" s="68">
        <v>1</v>
      </c>
      <c r="G39" s="76">
        <v>44257</v>
      </c>
      <c r="H39" s="61">
        <v>30</v>
      </c>
      <c r="I39" s="76">
        <v>44258</v>
      </c>
      <c r="J39" s="61">
        <f t="shared" si="3"/>
        <v>1</v>
      </c>
      <c r="K39" s="61">
        <f t="shared" si="0"/>
        <v>1</v>
      </c>
      <c r="L39" s="68" t="str">
        <f t="shared" si="1"/>
        <v>Oportuno</v>
      </c>
      <c r="M39" s="68" t="str">
        <f t="shared" si="2"/>
        <v>Oportuno</v>
      </c>
    </row>
    <row r="40" spans="2:13" ht="31.5" x14ac:dyDescent="0.25">
      <c r="B40" s="68">
        <v>36</v>
      </c>
      <c r="C40" s="74">
        <v>329</v>
      </c>
      <c r="D40" s="75" t="s">
        <v>108</v>
      </c>
      <c r="E40" s="76">
        <v>44258</v>
      </c>
      <c r="F40" s="68">
        <v>1</v>
      </c>
      <c r="G40" s="76">
        <v>44258</v>
      </c>
      <c r="H40" s="61">
        <v>30</v>
      </c>
      <c r="I40" s="76">
        <v>44260</v>
      </c>
      <c r="J40" s="61">
        <f t="shared" si="3"/>
        <v>2</v>
      </c>
      <c r="K40" s="61">
        <f t="shared" si="0"/>
        <v>2</v>
      </c>
      <c r="L40" s="68" t="str">
        <f t="shared" si="1"/>
        <v>Oportuno</v>
      </c>
      <c r="M40" s="68" t="str">
        <f t="shared" si="2"/>
        <v>Oportuno</v>
      </c>
    </row>
    <row r="41" spans="2:13" x14ac:dyDescent="0.25">
      <c r="B41" s="68">
        <v>37</v>
      </c>
      <c r="C41" s="74">
        <v>337</v>
      </c>
      <c r="D41" s="75" t="s">
        <v>107</v>
      </c>
      <c r="E41" s="76">
        <v>44259</v>
      </c>
      <c r="F41" s="68">
        <v>1</v>
      </c>
      <c r="G41" s="76">
        <v>44259</v>
      </c>
      <c r="H41" s="61">
        <v>30</v>
      </c>
      <c r="I41" s="76">
        <v>44259</v>
      </c>
      <c r="J41" s="61">
        <f t="shared" si="3"/>
        <v>0</v>
      </c>
      <c r="K41" s="61">
        <f t="shared" si="0"/>
        <v>0</v>
      </c>
      <c r="L41" s="68" t="str">
        <f t="shared" si="1"/>
        <v>Oportuno</v>
      </c>
      <c r="M41" s="68" t="str">
        <f t="shared" si="2"/>
        <v>Oportuno</v>
      </c>
    </row>
    <row r="42" spans="2:13" ht="31.5" x14ac:dyDescent="0.25">
      <c r="B42" s="68">
        <v>38</v>
      </c>
      <c r="C42" s="74">
        <v>346</v>
      </c>
      <c r="D42" s="75" t="s">
        <v>108</v>
      </c>
      <c r="E42" s="76">
        <v>44261</v>
      </c>
      <c r="F42" s="68">
        <v>2</v>
      </c>
      <c r="G42" s="76">
        <v>44263</v>
      </c>
      <c r="H42" s="61">
        <v>30</v>
      </c>
      <c r="I42" s="76">
        <v>44263</v>
      </c>
      <c r="J42" s="61">
        <f t="shared" si="3"/>
        <v>2</v>
      </c>
      <c r="K42" s="61">
        <f t="shared" si="0"/>
        <v>0</v>
      </c>
      <c r="L42" s="68" t="str">
        <f t="shared" si="1"/>
        <v>Extemporaneo</v>
      </c>
      <c r="M42" s="68" t="str">
        <f t="shared" si="2"/>
        <v>Oportuno</v>
      </c>
    </row>
    <row r="43" spans="2:13" ht="31.5" x14ac:dyDescent="0.25">
      <c r="B43" s="68">
        <v>39</v>
      </c>
      <c r="C43" s="74">
        <v>354</v>
      </c>
      <c r="D43" s="75" t="s">
        <v>108</v>
      </c>
      <c r="E43" s="76">
        <v>44264</v>
      </c>
      <c r="F43" s="68">
        <v>1</v>
      </c>
      <c r="G43" s="76">
        <v>44264</v>
      </c>
      <c r="H43" s="61">
        <v>30</v>
      </c>
      <c r="I43" s="76">
        <v>44264</v>
      </c>
      <c r="J43" s="61">
        <f t="shared" si="3"/>
        <v>0</v>
      </c>
      <c r="K43" s="61">
        <f t="shared" si="0"/>
        <v>0</v>
      </c>
      <c r="L43" s="68" t="str">
        <f t="shared" si="1"/>
        <v>Oportuno</v>
      </c>
      <c r="M43" s="68" t="str">
        <f t="shared" si="2"/>
        <v>Oportuno</v>
      </c>
    </row>
    <row r="44" spans="2:13" x14ac:dyDescent="0.25">
      <c r="B44" s="68">
        <v>40</v>
      </c>
      <c r="C44" s="74">
        <v>364</v>
      </c>
      <c r="D44" s="75" t="s">
        <v>111</v>
      </c>
      <c r="E44" s="76">
        <v>44265</v>
      </c>
      <c r="F44" s="68">
        <v>1</v>
      </c>
      <c r="G44" s="76">
        <v>44265</v>
      </c>
      <c r="H44" s="61">
        <v>30</v>
      </c>
      <c r="I44" s="76">
        <v>44285</v>
      </c>
      <c r="J44" s="61">
        <f t="shared" si="3"/>
        <v>20</v>
      </c>
      <c r="K44" s="61">
        <f t="shared" si="0"/>
        <v>20</v>
      </c>
      <c r="L44" s="68" t="str">
        <f t="shared" si="1"/>
        <v>Oportuno</v>
      </c>
      <c r="M44" s="68" t="str">
        <f t="shared" si="2"/>
        <v>Oportuno</v>
      </c>
    </row>
    <row r="45" spans="2:13" x14ac:dyDescent="0.25">
      <c r="B45" s="68">
        <v>41</v>
      </c>
      <c r="C45" s="74">
        <v>381</v>
      </c>
      <c r="D45" s="75" t="s">
        <v>116</v>
      </c>
      <c r="E45" s="76">
        <v>44270</v>
      </c>
      <c r="F45" s="68">
        <v>1</v>
      </c>
      <c r="G45" s="76">
        <v>44270</v>
      </c>
      <c r="H45" s="61">
        <v>30</v>
      </c>
      <c r="I45" s="76">
        <v>44270</v>
      </c>
      <c r="J45" s="61">
        <f t="shared" si="3"/>
        <v>0</v>
      </c>
      <c r="K45" s="61">
        <f t="shared" si="0"/>
        <v>0</v>
      </c>
      <c r="L45" s="68" t="str">
        <f t="shared" si="1"/>
        <v>Oportuno</v>
      </c>
      <c r="M45" s="68" t="str">
        <f t="shared" si="2"/>
        <v>Oportuno</v>
      </c>
    </row>
    <row r="46" spans="2:13" x14ac:dyDescent="0.25">
      <c r="B46" s="68">
        <v>42</v>
      </c>
      <c r="C46" s="74">
        <v>396</v>
      </c>
      <c r="D46" s="75" t="s">
        <v>114</v>
      </c>
      <c r="E46" s="76">
        <v>44272</v>
      </c>
      <c r="F46" s="68">
        <v>1</v>
      </c>
      <c r="G46" s="76">
        <v>44272</v>
      </c>
      <c r="H46" s="61">
        <v>30</v>
      </c>
      <c r="I46" s="76">
        <v>44272</v>
      </c>
      <c r="J46" s="61">
        <f t="shared" si="3"/>
        <v>0</v>
      </c>
      <c r="K46" s="61">
        <f t="shared" si="0"/>
        <v>0</v>
      </c>
      <c r="L46" s="68" t="str">
        <f t="shared" si="1"/>
        <v>Oportuno</v>
      </c>
      <c r="M46" s="68" t="str">
        <f t="shared" si="2"/>
        <v>Oportuno</v>
      </c>
    </row>
    <row r="47" spans="2:13" ht="31.5" x14ac:dyDescent="0.25">
      <c r="B47" s="68">
        <v>43</v>
      </c>
      <c r="C47" s="74">
        <v>403</v>
      </c>
      <c r="D47" s="75" t="s">
        <v>108</v>
      </c>
      <c r="E47" s="76">
        <v>44273</v>
      </c>
      <c r="F47" s="68">
        <v>1</v>
      </c>
      <c r="G47" s="76">
        <v>44273</v>
      </c>
      <c r="H47" s="61">
        <v>30</v>
      </c>
      <c r="I47" s="76">
        <v>44274</v>
      </c>
      <c r="J47" s="61">
        <f t="shared" si="3"/>
        <v>1</v>
      </c>
      <c r="K47" s="61">
        <f t="shared" si="0"/>
        <v>1</v>
      </c>
      <c r="L47" s="68" t="str">
        <f t="shared" si="1"/>
        <v>Oportuno</v>
      </c>
      <c r="M47" s="68" t="str">
        <f t="shared" si="2"/>
        <v>Oportuno</v>
      </c>
    </row>
    <row r="48" spans="2:13" ht="31.5" x14ac:dyDescent="0.25">
      <c r="B48" s="68">
        <v>44</v>
      </c>
      <c r="C48" s="74">
        <v>413</v>
      </c>
      <c r="D48" s="75" t="s">
        <v>108</v>
      </c>
      <c r="E48" s="76">
        <v>44276</v>
      </c>
      <c r="F48" s="68">
        <v>2</v>
      </c>
      <c r="G48" s="76">
        <v>44278</v>
      </c>
      <c r="H48" s="61">
        <v>30</v>
      </c>
      <c r="I48" s="76">
        <v>44280</v>
      </c>
      <c r="J48" s="61">
        <f t="shared" si="3"/>
        <v>4</v>
      </c>
      <c r="K48" s="61">
        <f t="shared" si="0"/>
        <v>2</v>
      </c>
      <c r="L48" s="68" t="str">
        <f t="shared" si="1"/>
        <v>Extemporaneo</v>
      </c>
      <c r="M48" s="68" t="str">
        <f t="shared" si="2"/>
        <v>Oportuno</v>
      </c>
    </row>
    <row r="49" spans="2:13" ht="31.5" x14ac:dyDescent="0.25">
      <c r="B49" s="68">
        <v>45</v>
      </c>
      <c r="C49" s="74">
        <v>422</v>
      </c>
      <c r="D49" s="75" t="s">
        <v>108</v>
      </c>
      <c r="E49" s="76">
        <v>44279</v>
      </c>
      <c r="F49" s="68">
        <v>1</v>
      </c>
      <c r="G49" s="76">
        <v>44279</v>
      </c>
      <c r="H49" s="61">
        <v>30</v>
      </c>
      <c r="I49" s="76">
        <v>44322</v>
      </c>
      <c r="J49" s="61">
        <f t="shared" si="3"/>
        <v>43</v>
      </c>
      <c r="K49" s="61">
        <f t="shared" si="0"/>
        <v>43</v>
      </c>
      <c r="L49" s="68" t="str">
        <f t="shared" si="1"/>
        <v>Oportuno</v>
      </c>
      <c r="M49" s="68" t="str">
        <f t="shared" si="2"/>
        <v>Extemporaneo</v>
      </c>
    </row>
    <row r="50" spans="2:13" ht="31.5" x14ac:dyDescent="0.25">
      <c r="B50" s="68">
        <v>46</v>
      </c>
      <c r="C50" s="74">
        <v>434</v>
      </c>
      <c r="D50" s="75" t="s">
        <v>108</v>
      </c>
      <c r="E50" s="76">
        <v>44284</v>
      </c>
      <c r="F50" s="68">
        <v>1</v>
      </c>
      <c r="G50" s="76">
        <v>44284</v>
      </c>
      <c r="H50" s="61">
        <v>30</v>
      </c>
      <c r="I50" s="76">
        <v>44284</v>
      </c>
      <c r="J50" s="61">
        <f t="shared" si="3"/>
        <v>0</v>
      </c>
      <c r="K50" s="61">
        <f t="shared" si="0"/>
        <v>0</v>
      </c>
      <c r="L50" s="68" t="str">
        <f t="shared" si="1"/>
        <v>Oportuno</v>
      </c>
      <c r="M50" s="68" t="str">
        <f t="shared" si="2"/>
        <v>Oportuno</v>
      </c>
    </row>
    <row r="51" spans="2:13" x14ac:dyDescent="0.25">
      <c r="B51" s="68">
        <v>47</v>
      </c>
      <c r="C51" s="74">
        <v>440</v>
      </c>
      <c r="D51" s="75" t="s">
        <v>114</v>
      </c>
      <c r="E51" s="76">
        <v>44285</v>
      </c>
      <c r="F51" s="68">
        <v>1</v>
      </c>
      <c r="G51" s="76">
        <v>44285</v>
      </c>
      <c r="H51" s="61">
        <v>30</v>
      </c>
      <c r="I51" s="76">
        <v>44295</v>
      </c>
      <c r="J51" s="61">
        <f t="shared" si="3"/>
        <v>10</v>
      </c>
      <c r="K51" s="61">
        <f t="shared" si="0"/>
        <v>10</v>
      </c>
      <c r="L51" s="68" t="str">
        <f t="shared" si="1"/>
        <v>Oportuno</v>
      </c>
      <c r="M51" s="68" t="str">
        <f t="shared" si="2"/>
        <v>Oportuno</v>
      </c>
    </row>
    <row r="52" spans="2:13" x14ac:dyDescent="0.25">
      <c r="B52" s="68">
        <v>48</v>
      </c>
      <c r="C52" s="74">
        <v>448</v>
      </c>
      <c r="D52" s="75" t="s">
        <v>117</v>
      </c>
      <c r="E52" s="76">
        <v>44287</v>
      </c>
      <c r="F52" s="68">
        <v>4</v>
      </c>
      <c r="G52" s="76">
        <v>44291</v>
      </c>
      <c r="H52" s="61">
        <v>30</v>
      </c>
      <c r="I52" s="76">
        <v>44291</v>
      </c>
      <c r="J52" s="61">
        <f t="shared" si="3"/>
        <v>4</v>
      </c>
      <c r="K52" s="61">
        <f t="shared" si="0"/>
        <v>0</v>
      </c>
      <c r="L52" s="68" t="str">
        <f t="shared" si="1"/>
        <v>Extemporaneo</v>
      </c>
      <c r="M52" s="68" t="str">
        <f t="shared" si="2"/>
        <v>Oportuno</v>
      </c>
    </row>
    <row r="53" spans="2:13" ht="31.5" x14ac:dyDescent="0.25">
      <c r="B53" s="68">
        <v>49</v>
      </c>
      <c r="C53" s="74">
        <v>450</v>
      </c>
      <c r="D53" s="75" t="s">
        <v>108</v>
      </c>
      <c r="E53" s="76">
        <v>44288</v>
      </c>
      <c r="F53" s="68">
        <v>3</v>
      </c>
      <c r="G53" s="76">
        <v>44291</v>
      </c>
      <c r="H53" s="61">
        <v>30</v>
      </c>
      <c r="I53" s="76">
        <v>44295</v>
      </c>
      <c r="J53" s="61">
        <f t="shared" si="3"/>
        <v>7</v>
      </c>
      <c r="K53" s="61">
        <f t="shared" si="0"/>
        <v>4</v>
      </c>
      <c r="L53" s="68" t="str">
        <f t="shared" si="1"/>
        <v>Extemporaneo</v>
      </c>
      <c r="M53" s="68" t="str">
        <f t="shared" si="2"/>
        <v>Oportuno</v>
      </c>
    </row>
    <row r="54" spans="2:13" x14ac:dyDescent="0.25">
      <c r="B54" s="68">
        <v>50</v>
      </c>
      <c r="C54" s="74">
        <v>458</v>
      </c>
      <c r="D54" s="75" t="s">
        <v>106</v>
      </c>
      <c r="E54" s="76">
        <v>44292</v>
      </c>
      <c r="F54" s="68">
        <v>1</v>
      </c>
      <c r="G54" s="76">
        <v>44292</v>
      </c>
      <c r="H54" s="61">
        <v>30</v>
      </c>
      <c r="I54" s="76">
        <v>44293</v>
      </c>
      <c r="J54" s="61">
        <f t="shared" si="3"/>
        <v>1</v>
      </c>
      <c r="K54" s="61">
        <f t="shared" si="0"/>
        <v>1</v>
      </c>
      <c r="L54" s="68" t="str">
        <f t="shared" si="1"/>
        <v>Oportuno</v>
      </c>
      <c r="M54" s="68" t="str">
        <f t="shared" si="2"/>
        <v>Oportuno</v>
      </c>
    </row>
    <row r="55" spans="2:13" ht="31.5" x14ac:dyDescent="0.25">
      <c r="B55" s="68">
        <v>51</v>
      </c>
      <c r="C55" s="74">
        <v>463</v>
      </c>
      <c r="D55" s="75" t="s">
        <v>108</v>
      </c>
      <c r="E55" s="76">
        <v>44293</v>
      </c>
      <c r="F55" s="68">
        <v>1</v>
      </c>
      <c r="G55" s="76">
        <v>44293</v>
      </c>
      <c r="H55" s="61">
        <v>30</v>
      </c>
      <c r="I55" s="76">
        <v>44294</v>
      </c>
      <c r="J55" s="61">
        <f t="shared" si="3"/>
        <v>1</v>
      </c>
      <c r="K55" s="61">
        <f t="shared" si="0"/>
        <v>1</v>
      </c>
      <c r="L55" s="68" t="str">
        <f t="shared" si="1"/>
        <v>Oportuno</v>
      </c>
      <c r="M55" s="68" t="str">
        <f t="shared" si="2"/>
        <v>Oportuno</v>
      </c>
    </row>
    <row r="56" spans="2:13" x14ac:dyDescent="0.25">
      <c r="B56" s="68">
        <v>52</v>
      </c>
      <c r="C56" s="74">
        <v>469</v>
      </c>
      <c r="D56" s="75" t="s">
        <v>107</v>
      </c>
      <c r="E56" s="76">
        <v>44294</v>
      </c>
      <c r="F56" s="68">
        <v>1</v>
      </c>
      <c r="G56" s="76">
        <v>44294</v>
      </c>
      <c r="H56" s="61">
        <v>30</v>
      </c>
      <c r="I56" s="76">
        <v>44307</v>
      </c>
      <c r="J56" s="61">
        <f t="shared" si="3"/>
        <v>13</v>
      </c>
      <c r="K56" s="61">
        <f t="shared" si="0"/>
        <v>13</v>
      </c>
      <c r="L56" s="68" t="str">
        <f t="shared" si="1"/>
        <v>Oportuno</v>
      </c>
      <c r="M56" s="68" t="str">
        <f t="shared" si="2"/>
        <v>Oportuno</v>
      </c>
    </row>
    <row r="57" spans="2:13" x14ac:dyDescent="0.25">
      <c r="B57" s="68">
        <v>53</v>
      </c>
      <c r="C57" s="74">
        <v>482</v>
      </c>
      <c r="D57" s="75" t="s">
        <v>113</v>
      </c>
      <c r="E57" s="76">
        <v>44296</v>
      </c>
      <c r="F57" s="68">
        <v>2</v>
      </c>
      <c r="G57" s="76">
        <v>44298</v>
      </c>
      <c r="H57" s="61">
        <v>30</v>
      </c>
      <c r="I57" s="76">
        <v>44298</v>
      </c>
      <c r="J57" s="61">
        <f t="shared" si="3"/>
        <v>2</v>
      </c>
      <c r="K57" s="61">
        <f t="shared" si="0"/>
        <v>0</v>
      </c>
      <c r="L57" s="68" t="str">
        <f t="shared" si="1"/>
        <v>Extemporaneo</v>
      </c>
      <c r="M57" s="68" t="str">
        <f t="shared" si="2"/>
        <v>Oportuno</v>
      </c>
    </row>
    <row r="58" spans="2:13" ht="31.5" x14ac:dyDescent="0.25">
      <c r="B58" s="68">
        <v>54</v>
      </c>
      <c r="C58" s="74">
        <v>486</v>
      </c>
      <c r="D58" s="75" t="s">
        <v>108</v>
      </c>
      <c r="E58" s="76">
        <v>44298</v>
      </c>
      <c r="F58" s="68">
        <v>1</v>
      </c>
      <c r="G58" s="76">
        <v>44298</v>
      </c>
      <c r="H58" s="61">
        <v>30</v>
      </c>
      <c r="I58" s="76">
        <v>44300</v>
      </c>
      <c r="J58" s="61">
        <f t="shared" si="3"/>
        <v>2</v>
      </c>
      <c r="K58" s="61">
        <f t="shared" si="0"/>
        <v>2</v>
      </c>
      <c r="L58" s="68" t="str">
        <f t="shared" si="1"/>
        <v>Oportuno</v>
      </c>
      <c r="M58" s="68" t="str">
        <f t="shared" si="2"/>
        <v>Oportuno</v>
      </c>
    </row>
    <row r="59" spans="2:13" x14ac:dyDescent="0.25">
      <c r="B59" s="68">
        <v>55</v>
      </c>
      <c r="C59" s="74">
        <v>489</v>
      </c>
      <c r="D59" s="75" t="s">
        <v>114</v>
      </c>
      <c r="E59" s="76">
        <v>44299</v>
      </c>
      <c r="F59" s="68">
        <v>1</v>
      </c>
      <c r="G59" s="76">
        <v>44299</v>
      </c>
      <c r="H59" s="61">
        <v>30</v>
      </c>
      <c r="I59" s="76">
        <v>44306</v>
      </c>
      <c r="J59" s="61">
        <f t="shared" si="3"/>
        <v>7</v>
      </c>
      <c r="K59" s="61">
        <f t="shared" si="0"/>
        <v>7</v>
      </c>
      <c r="L59" s="68" t="str">
        <f t="shared" si="1"/>
        <v>Oportuno</v>
      </c>
      <c r="M59" s="68" t="str">
        <f t="shared" si="2"/>
        <v>Oportuno</v>
      </c>
    </row>
    <row r="60" spans="2:13" ht="31.5" x14ac:dyDescent="0.25">
      <c r="B60" s="68">
        <v>56</v>
      </c>
      <c r="C60" s="74">
        <v>500</v>
      </c>
      <c r="D60" s="75" t="s">
        <v>108</v>
      </c>
      <c r="E60" s="76">
        <v>44301</v>
      </c>
      <c r="F60" s="68">
        <v>1</v>
      </c>
      <c r="G60" s="76">
        <v>44301</v>
      </c>
      <c r="H60" s="61">
        <v>30</v>
      </c>
      <c r="I60" s="76">
        <v>44301</v>
      </c>
      <c r="J60" s="61">
        <f t="shared" si="3"/>
        <v>0</v>
      </c>
      <c r="K60" s="61">
        <f t="shared" si="0"/>
        <v>0</v>
      </c>
      <c r="L60" s="68" t="str">
        <f t="shared" si="1"/>
        <v>Oportuno</v>
      </c>
      <c r="M60" s="68" t="str">
        <f t="shared" si="2"/>
        <v>Oportuno</v>
      </c>
    </row>
    <row r="61" spans="2:13" x14ac:dyDescent="0.25">
      <c r="B61" s="68">
        <v>57</v>
      </c>
      <c r="C61" s="74">
        <v>506</v>
      </c>
      <c r="D61" s="75" t="s">
        <v>109</v>
      </c>
      <c r="E61" s="76">
        <v>44302</v>
      </c>
      <c r="F61" s="68">
        <v>3</v>
      </c>
      <c r="G61" s="76">
        <v>44302</v>
      </c>
      <c r="H61" s="61">
        <v>30</v>
      </c>
      <c r="I61" s="76">
        <v>44330</v>
      </c>
      <c r="J61" s="61">
        <f t="shared" si="3"/>
        <v>28</v>
      </c>
      <c r="K61" s="61">
        <f t="shared" si="0"/>
        <v>28</v>
      </c>
      <c r="L61" s="68" t="str">
        <f t="shared" si="1"/>
        <v>Oportuno</v>
      </c>
      <c r="M61" s="68" t="str">
        <f t="shared" si="2"/>
        <v>Oportuno</v>
      </c>
    </row>
    <row r="62" spans="2:13" ht="31.5" x14ac:dyDescent="0.25">
      <c r="B62" s="68">
        <v>58</v>
      </c>
      <c r="C62" s="74">
        <v>515</v>
      </c>
      <c r="D62" s="75" t="s">
        <v>108</v>
      </c>
      <c r="E62" s="76">
        <v>44304</v>
      </c>
      <c r="F62" s="68">
        <v>1</v>
      </c>
      <c r="G62" s="76">
        <v>44305</v>
      </c>
      <c r="H62" s="61">
        <v>30</v>
      </c>
      <c r="I62" s="76">
        <v>44312</v>
      </c>
      <c r="J62" s="61">
        <f t="shared" si="3"/>
        <v>8</v>
      </c>
      <c r="K62" s="61">
        <f t="shared" si="0"/>
        <v>7</v>
      </c>
      <c r="L62" s="68" t="str">
        <f t="shared" si="1"/>
        <v>Oportuno</v>
      </c>
      <c r="M62" s="68" t="str">
        <f t="shared" si="2"/>
        <v>Oportuno</v>
      </c>
    </row>
    <row r="63" spans="2:13" ht="31.5" x14ac:dyDescent="0.25">
      <c r="B63" s="68">
        <v>59</v>
      </c>
      <c r="C63" s="74">
        <v>517</v>
      </c>
      <c r="D63" s="75" t="s">
        <v>108</v>
      </c>
      <c r="E63" s="76">
        <v>44305</v>
      </c>
      <c r="F63" s="68">
        <v>1</v>
      </c>
      <c r="G63" s="76">
        <v>44305</v>
      </c>
      <c r="H63" s="61">
        <v>30</v>
      </c>
      <c r="I63" s="76">
        <v>44306</v>
      </c>
      <c r="J63" s="61">
        <f t="shared" si="3"/>
        <v>1</v>
      </c>
      <c r="K63" s="61">
        <f t="shared" si="0"/>
        <v>1</v>
      </c>
      <c r="L63" s="68" t="str">
        <f t="shared" si="1"/>
        <v>Oportuno</v>
      </c>
      <c r="M63" s="68" t="str">
        <f t="shared" si="2"/>
        <v>Oportuno</v>
      </c>
    </row>
    <row r="64" spans="2:13" x14ac:dyDescent="0.25">
      <c r="B64" s="68">
        <v>60</v>
      </c>
      <c r="C64" s="74">
        <v>531</v>
      </c>
      <c r="D64" s="75" t="s">
        <v>113</v>
      </c>
      <c r="E64" s="76">
        <v>44307</v>
      </c>
      <c r="F64" s="68">
        <v>1</v>
      </c>
      <c r="G64" s="76">
        <v>44307</v>
      </c>
      <c r="H64" s="61">
        <v>30</v>
      </c>
      <c r="I64" s="76">
        <v>44307</v>
      </c>
      <c r="J64" s="61">
        <f t="shared" si="3"/>
        <v>0</v>
      </c>
      <c r="K64" s="61">
        <f t="shared" si="0"/>
        <v>0</v>
      </c>
      <c r="L64" s="68" t="str">
        <f t="shared" si="1"/>
        <v>Oportuno</v>
      </c>
      <c r="M64" s="68" t="str">
        <f t="shared" si="2"/>
        <v>Oportuno</v>
      </c>
    </row>
    <row r="65" spans="2:13" ht="31.5" x14ac:dyDescent="0.25">
      <c r="B65" s="68">
        <v>61</v>
      </c>
      <c r="C65" s="74">
        <v>547</v>
      </c>
      <c r="D65" s="75" t="s">
        <v>108</v>
      </c>
      <c r="E65" s="76">
        <v>44309</v>
      </c>
      <c r="F65" s="68">
        <v>3</v>
      </c>
      <c r="G65" s="76">
        <v>44309</v>
      </c>
      <c r="H65" s="61">
        <v>30</v>
      </c>
      <c r="I65" s="76">
        <v>44312</v>
      </c>
      <c r="J65" s="61">
        <f t="shared" si="3"/>
        <v>3</v>
      </c>
      <c r="K65" s="61">
        <f t="shared" si="0"/>
        <v>3</v>
      </c>
      <c r="L65" s="68" t="str">
        <f t="shared" si="1"/>
        <v>Oportuno</v>
      </c>
      <c r="M65" s="68" t="str">
        <f t="shared" si="2"/>
        <v>Oportuno</v>
      </c>
    </row>
    <row r="66" spans="2:13" ht="31.5" x14ac:dyDescent="0.25">
      <c r="B66" s="68">
        <v>62</v>
      </c>
      <c r="C66" s="74">
        <v>555</v>
      </c>
      <c r="D66" s="75" t="s">
        <v>108</v>
      </c>
      <c r="E66" s="76">
        <v>44312</v>
      </c>
      <c r="F66" s="68">
        <v>1</v>
      </c>
      <c r="G66" s="76">
        <v>44312</v>
      </c>
      <c r="H66" s="61">
        <v>30</v>
      </c>
      <c r="I66" s="76">
        <v>44313</v>
      </c>
      <c r="J66" s="61">
        <f t="shared" si="3"/>
        <v>1</v>
      </c>
      <c r="K66" s="61">
        <f t="shared" si="0"/>
        <v>1</v>
      </c>
      <c r="L66" s="68" t="str">
        <f t="shared" si="1"/>
        <v>Oportuno</v>
      </c>
      <c r="M66" s="68" t="str">
        <f t="shared" si="2"/>
        <v>Oportuno</v>
      </c>
    </row>
    <row r="67" spans="2:13" x14ac:dyDescent="0.25">
      <c r="B67" s="68">
        <v>63</v>
      </c>
      <c r="C67" s="74">
        <v>561</v>
      </c>
      <c r="D67" s="75" t="s">
        <v>114</v>
      </c>
      <c r="E67" s="76">
        <v>44314</v>
      </c>
      <c r="F67" s="68">
        <v>1</v>
      </c>
      <c r="G67" s="76">
        <v>44314</v>
      </c>
      <c r="H67" s="61">
        <v>30</v>
      </c>
      <c r="I67" s="76">
        <v>44320</v>
      </c>
      <c r="J67" s="61">
        <f t="shared" si="3"/>
        <v>6</v>
      </c>
      <c r="K67" s="61">
        <f t="shared" si="0"/>
        <v>6</v>
      </c>
      <c r="L67" s="68" t="str">
        <f t="shared" si="1"/>
        <v>Oportuno</v>
      </c>
      <c r="M67" s="68" t="str">
        <f t="shared" si="2"/>
        <v>Oportuno</v>
      </c>
    </row>
    <row r="68" spans="2:13" x14ac:dyDescent="0.25">
      <c r="B68" s="68">
        <v>64</v>
      </c>
      <c r="C68" s="74">
        <v>569</v>
      </c>
      <c r="D68" s="75" t="s">
        <v>114</v>
      </c>
      <c r="E68" s="76">
        <v>44316</v>
      </c>
      <c r="F68" s="68">
        <v>3</v>
      </c>
      <c r="G68" s="76">
        <v>44319</v>
      </c>
      <c r="H68" s="61">
        <v>30</v>
      </c>
      <c r="I68" s="76">
        <v>44356</v>
      </c>
      <c r="J68" s="61">
        <f t="shared" si="3"/>
        <v>40</v>
      </c>
      <c r="K68" s="61">
        <f t="shared" si="0"/>
        <v>37</v>
      </c>
      <c r="L68" s="68" t="str">
        <f t="shared" si="1"/>
        <v>Extemporaneo</v>
      </c>
      <c r="M68" s="68" t="str">
        <f t="shared" si="2"/>
        <v>Extemporaneo</v>
      </c>
    </row>
    <row r="69" spans="2:13" ht="31.5" x14ac:dyDescent="0.25">
      <c r="B69" s="68">
        <v>65</v>
      </c>
      <c r="C69" s="74">
        <v>583</v>
      </c>
      <c r="D69" s="75" t="s">
        <v>108</v>
      </c>
      <c r="E69" s="76">
        <v>44321</v>
      </c>
      <c r="F69" s="68">
        <v>1</v>
      </c>
      <c r="G69" s="76">
        <v>44321</v>
      </c>
      <c r="H69" s="61">
        <v>30</v>
      </c>
      <c r="I69" s="76">
        <v>44323</v>
      </c>
      <c r="J69" s="61">
        <f t="shared" si="3"/>
        <v>2</v>
      </c>
      <c r="K69" s="61">
        <f t="shared" si="0"/>
        <v>2</v>
      </c>
      <c r="L69" s="68" t="str">
        <f t="shared" si="1"/>
        <v>Oportuno</v>
      </c>
      <c r="M69" s="68" t="str">
        <f t="shared" si="2"/>
        <v>Oportuno</v>
      </c>
    </row>
    <row r="70" spans="2:13" x14ac:dyDescent="0.25">
      <c r="B70" s="68">
        <v>66</v>
      </c>
      <c r="C70" s="74">
        <v>585</v>
      </c>
      <c r="D70" s="75" t="s">
        <v>106</v>
      </c>
      <c r="E70" s="76">
        <v>44321</v>
      </c>
      <c r="F70" s="68">
        <v>1</v>
      </c>
      <c r="G70" s="76">
        <v>44321</v>
      </c>
      <c r="H70" s="61">
        <v>30</v>
      </c>
      <c r="I70" s="76">
        <v>44321</v>
      </c>
      <c r="J70" s="61">
        <f t="shared" ref="J70:J84" si="4">_xlfn.DAYS(I70,E70)</f>
        <v>0</v>
      </c>
      <c r="K70" s="61">
        <f t="shared" ref="K70:K84" si="5">_xlfn.DAYS(I70,G70)</f>
        <v>0</v>
      </c>
      <c r="L70" s="68" t="str">
        <f t="shared" ref="L70:L84" si="6">IF((_xlfn.DAYS(G70,E70)&lt;=1),"Oportuno","Extemporaneo")</f>
        <v>Oportuno</v>
      </c>
      <c r="M70" s="68" t="str">
        <f t="shared" ref="M70:M84" si="7">IF((_xlfn.DAYS(I70,E70)&lt;=H70),"Oportuno","Extemporaneo")</f>
        <v>Oportuno</v>
      </c>
    </row>
    <row r="71" spans="2:13" x14ac:dyDescent="0.25">
      <c r="B71" s="68">
        <v>67</v>
      </c>
      <c r="C71" s="74">
        <v>592</v>
      </c>
      <c r="D71" s="75" t="s">
        <v>115</v>
      </c>
      <c r="E71" s="76">
        <v>44322</v>
      </c>
      <c r="F71" s="68">
        <v>1</v>
      </c>
      <c r="G71" s="76">
        <v>44322</v>
      </c>
      <c r="H71" s="61">
        <v>30</v>
      </c>
      <c r="I71" s="76">
        <v>44327</v>
      </c>
      <c r="J71" s="61">
        <f t="shared" si="4"/>
        <v>5</v>
      </c>
      <c r="K71" s="61">
        <f t="shared" si="5"/>
        <v>5</v>
      </c>
      <c r="L71" s="68" t="str">
        <f t="shared" si="6"/>
        <v>Oportuno</v>
      </c>
      <c r="M71" s="68" t="str">
        <f t="shared" si="7"/>
        <v>Oportuno</v>
      </c>
    </row>
    <row r="72" spans="2:13" x14ac:dyDescent="0.25">
      <c r="B72" s="68">
        <v>68</v>
      </c>
      <c r="C72" s="74">
        <v>601</v>
      </c>
      <c r="D72" s="75" t="s">
        <v>116</v>
      </c>
      <c r="E72" s="76">
        <v>44326</v>
      </c>
      <c r="F72" s="68">
        <v>1</v>
      </c>
      <c r="G72" s="76">
        <v>44326</v>
      </c>
      <c r="H72" s="61">
        <v>30</v>
      </c>
      <c r="I72" s="76">
        <v>44327</v>
      </c>
      <c r="J72" s="61">
        <f t="shared" si="4"/>
        <v>1</v>
      </c>
      <c r="K72" s="61">
        <f t="shared" si="5"/>
        <v>1</v>
      </c>
      <c r="L72" s="68" t="str">
        <f t="shared" si="6"/>
        <v>Oportuno</v>
      </c>
      <c r="M72" s="68" t="str">
        <f t="shared" si="7"/>
        <v>Oportuno</v>
      </c>
    </row>
    <row r="73" spans="2:13" ht="31.5" x14ac:dyDescent="0.25">
      <c r="B73" s="68">
        <v>69</v>
      </c>
      <c r="C73" s="74">
        <v>606</v>
      </c>
      <c r="D73" s="75" t="s">
        <v>108</v>
      </c>
      <c r="E73" s="76">
        <v>44328</v>
      </c>
      <c r="F73" s="68">
        <v>1</v>
      </c>
      <c r="G73" s="76">
        <v>44328</v>
      </c>
      <c r="H73" s="61">
        <v>30</v>
      </c>
      <c r="I73" s="76">
        <v>44329</v>
      </c>
      <c r="J73" s="61">
        <f t="shared" si="4"/>
        <v>1</v>
      </c>
      <c r="K73" s="61">
        <f t="shared" si="5"/>
        <v>1</v>
      </c>
      <c r="L73" s="68" t="str">
        <f t="shared" si="6"/>
        <v>Oportuno</v>
      </c>
      <c r="M73" s="68" t="str">
        <f t="shared" si="7"/>
        <v>Oportuno</v>
      </c>
    </row>
    <row r="74" spans="2:13" ht="31.5" x14ac:dyDescent="0.25">
      <c r="B74" s="68">
        <v>70</v>
      </c>
      <c r="C74" s="74">
        <v>614</v>
      </c>
      <c r="D74" s="75" t="s">
        <v>114</v>
      </c>
      <c r="E74" s="76">
        <v>44329</v>
      </c>
      <c r="F74" s="68">
        <v>1</v>
      </c>
      <c r="G74" s="76">
        <v>44329</v>
      </c>
      <c r="H74" s="61">
        <v>30</v>
      </c>
      <c r="I74" s="62" t="s">
        <v>101</v>
      </c>
      <c r="J74" s="61" t="s">
        <v>386</v>
      </c>
      <c r="K74" s="61" t="s">
        <v>386</v>
      </c>
      <c r="L74" s="68" t="str">
        <f t="shared" si="6"/>
        <v>Oportuno</v>
      </c>
      <c r="M74" s="68" t="s">
        <v>386</v>
      </c>
    </row>
    <row r="75" spans="2:13" ht="31.5" x14ac:dyDescent="0.25">
      <c r="B75" s="68">
        <v>71</v>
      </c>
      <c r="C75" s="74">
        <v>623</v>
      </c>
      <c r="D75" s="75" t="s">
        <v>108</v>
      </c>
      <c r="E75" s="76">
        <v>44330</v>
      </c>
      <c r="F75" s="68">
        <v>4</v>
      </c>
      <c r="G75" s="76">
        <v>44335</v>
      </c>
      <c r="H75" s="61">
        <v>30</v>
      </c>
      <c r="I75" s="76">
        <v>44335</v>
      </c>
      <c r="J75" s="61">
        <f t="shared" si="4"/>
        <v>5</v>
      </c>
      <c r="K75" s="61">
        <f t="shared" si="5"/>
        <v>0</v>
      </c>
      <c r="L75" s="68" t="str">
        <f t="shared" si="6"/>
        <v>Extemporaneo</v>
      </c>
      <c r="M75" s="68" t="str">
        <f t="shared" si="7"/>
        <v>Oportuno</v>
      </c>
    </row>
    <row r="76" spans="2:13" x14ac:dyDescent="0.25">
      <c r="B76" s="68">
        <v>72</v>
      </c>
      <c r="C76" s="74">
        <v>1652</v>
      </c>
      <c r="D76" s="75" t="s">
        <v>111</v>
      </c>
      <c r="E76" s="76">
        <v>44167</v>
      </c>
      <c r="F76" s="68">
        <v>1</v>
      </c>
      <c r="G76" s="76">
        <v>44168</v>
      </c>
      <c r="H76" s="61">
        <v>30</v>
      </c>
      <c r="I76" s="76">
        <v>44168</v>
      </c>
      <c r="J76" s="61">
        <f t="shared" si="4"/>
        <v>1</v>
      </c>
      <c r="K76" s="61">
        <f t="shared" si="5"/>
        <v>0</v>
      </c>
      <c r="L76" s="68" t="str">
        <f t="shared" si="6"/>
        <v>Oportuno</v>
      </c>
      <c r="M76" s="68" t="str">
        <f t="shared" si="7"/>
        <v>Oportuno</v>
      </c>
    </row>
    <row r="77" spans="2:13" x14ac:dyDescent="0.25">
      <c r="B77" s="68">
        <v>73</v>
      </c>
      <c r="C77" s="74">
        <v>1681</v>
      </c>
      <c r="D77" s="75" t="s">
        <v>114</v>
      </c>
      <c r="E77" s="76">
        <v>44176</v>
      </c>
      <c r="F77" s="68">
        <v>3</v>
      </c>
      <c r="G77" s="76">
        <v>44176</v>
      </c>
      <c r="H77" s="61">
        <v>30</v>
      </c>
      <c r="I77" s="76">
        <v>44177</v>
      </c>
      <c r="J77" s="61">
        <f t="shared" si="4"/>
        <v>1</v>
      </c>
      <c r="K77" s="61">
        <f t="shared" si="5"/>
        <v>1</v>
      </c>
      <c r="L77" s="68" t="str">
        <f t="shared" si="6"/>
        <v>Oportuno</v>
      </c>
      <c r="M77" s="68" t="str">
        <f t="shared" si="7"/>
        <v>Oportuno</v>
      </c>
    </row>
    <row r="78" spans="2:13" ht="31.5" x14ac:dyDescent="0.25">
      <c r="B78" s="68">
        <v>74</v>
      </c>
      <c r="C78" s="74">
        <v>1687</v>
      </c>
      <c r="D78" s="75" t="s">
        <v>108</v>
      </c>
      <c r="E78" s="76">
        <v>44178</v>
      </c>
      <c r="F78" s="68">
        <v>1</v>
      </c>
      <c r="G78" s="76">
        <v>44179</v>
      </c>
      <c r="H78" s="61">
        <v>15</v>
      </c>
      <c r="I78" s="76">
        <v>44179</v>
      </c>
      <c r="J78" s="61">
        <f t="shared" si="4"/>
        <v>1</v>
      </c>
      <c r="K78" s="61">
        <f t="shared" si="5"/>
        <v>0</v>
      </c>
      <c r="L78" s="68" t="str">
        <f t="shared" si="6"/>
        <v>Oportuno</v>
      </c>
      <c r="M78" s="68" t="str">
        <f t="shared" si="7"/>
        <v>Oportuno</v>
      </c>
    </row>
    <row r="79" spans="2:13" ht="31.5" x14ac:dyDescent="0.25">
      <c r="B79" s="68">
        <v>75</v>
      </c>
      <c r="C79" s="74">
        <v>1709</v>
      </c>
      <c r="D79" s="75" t="s">
        <v>108</v>
      </c>
      <c r="E79" s="76">
        <v>44181</v>
      </c>
      <c r="F79" s="68">
        <v>1</v>
      </c>
      <c r="G79" s="76">
        <v>44181</v>
      </c>
      <c r="H79" s="61" t="s">
        <v>121</v>
      </c>
      <c r="I79" s="76">
        <v>44181</v>
      </c>
      <c r="J79" s="61">
        <f t="shared" si="4"/>
        <v>0</v>
      </c>
      <c r="K79" s="61">
        <f t="shared" si="5"/>
        <v>0</v>
      </c>
      <c r="L79" s="68" t="str">
        <f t="shared" si="6"/>
        <v>Oportuno</v>
      </c>
      <c r="M79" s="68" t="str">
        <f t="shared" si="7"/>
        <v>Oportuno</v>
      </c>
    </row>
    <row r="80" spans="2:13" x14ac:dyDescent="0.25">
      <c r="B80" s="68">
        <v>76</v>
      </c>
      <c r="C80" s="74">
        <v>1714</v>
      </c>
      <c r="D80" s="75" t="s">
        <v>119</v>
      </c>
      <c r="E80" s="76">
        <v>44181</v>
      </c>
      <c r="F80" s="68">
        <v>1</v>
      </c>
      <c r="G80" s="76">
        <v>44182</v>
      </c>
      <c r="H80" s="61" t="s">
        <v>122</v>
      </c>
      <c r="I80" s="76">
        <v>44229</v>
      </c>
      <c r="J80" s="61">
        <f t="shared" si="4"/>
        <v>48</v>
      </c>
      <c r="K80" s="61">
        <f t="shared" si="5"/>
        <v>47</v>
      </c>
      <c r="L80" s="68" t="str">
        <f t="shared" si="6"/>
        <v>Oportuno</v>
      </c>
      <c r="M80" s="68" t="str">
        <f t="shared" si="7"/>
        <v>Oportuno</v>
      </c>
    </row>
    <row r="81" spans="2:13" x14ac:dyDescent="0.25">
      <c r="B81" s="68">
        <v>77</v>
      </c>
      <c r="C81" s="74">
        <v>1730</v>
      </c>
      <c r="D81" s="75" t="s">
        <v>114</v>
      </c>
      <c r="E81" s="76">
        <v>44176</v>
      </c>
      <c r="F81" s="68">
        <v>3</v>
      </c>
      <c r="G81" s="62" t="s">
        <v>123</v>
      </c>
      <c r="H81" s="61">
        <v>15</v>
      </c>
      <c r="I81" s="76">
        <v>44202</v>
      </c>
      <c r="J81" s="61">
        <f t="shared" si="4"/>
        <v>26</v>
      </c>
      <c r="K81" s="61" t="s">
        <v>386</v>
      </c>
      <c r="L81" s="68" t="s">
        <v>386</v>
      </c>
      <c r="M81" s="68" t="str">
        <f t="shared" si="7"/>
        <v>Extemporaneo</v>
      </c>
    </row>
    <row r="82" spans="2:13" ht="31.5" x14ac:dyDescent="0.25">
      <c r="B82" s="68">
        <v>78</v>
      </c>
      <c r="C82" s="74">
        <v>1733</v>
      </c>
      <c r="D82" s="75" t="s">
        <v>108</v>
      </c>
      <c r="E82" s="76">
        <v>44187</v>
      </c>
      <c r="F82" s="68">
        <v>1</v>
      </c>
      <c r="G82" s="76">
        <v>44187</v>
      </c>
      <c r="H82" s="61">
        <v>15</v>
      </c>
      <c r="I82" s="76">
        <v>44221</v>
      </c>
      <c r="J82" s="61">
        <f t="shared" si="4"/>
        <v>34</v>
      </c>
      <c r="K82" s="61">
        <f t="shared" si="5"/>
        <v>34</v>
      </c>
      <c r="L82" s="68" t="str">
        <f t="shared" si="6"/>
        <v>Oportuno</v>
      </c>
      <c r="M82" s="68" t="str">
        <f t="shared" si="7"/>
        <v>Extemporaneo</v>
      </c>
    </row>
    <row r="83" spans="2:13" ht="31.5" x14ac:dyDescent="0.25">
      <c r="B83" s="68">
        <v>79</v>
      </c>
      <c r="C83" s="74">
        <v>1743</v>
      </c>
      <c r="D83" s="75" t="s">
        <v>108</v>
      </c>
      <c r="E83" s="76">
        <v>44191</v>
      </c>
      <c r="F83" s="68">
        <v>2</v>
      </c>
      <c r="G83" s="76">
        <v>44193</v>
      </c>
      <c r="H83" s="61">
        <v>15</v>
      </c>
      <c r="I83" s="76">
        <v>44201</v>
      </c>
      <c r="J83" s="61">
        <f t="shared" si="4"/>
        <v>10</v>
      </c>
      <c r="K83" s="61">
        <f t="shared" si="5"/>
        <v>8</v>
      </c>
      <c r="L83" s="68" t="str">
        <f t="shared" si="6"/>
        <v>Extemporaneo</v>
      </c>
      <c r="M83" s="68" t="str">
        <f t="shared" si="7"/>
        <v>Oportuno</v>
      </c>
    </row>
    <row r="84" spans="2:13" ht="31.5" x14ac:dyDescent="0.25">
      <c r="B84" s="68">
        <v>80</v>
      </c>
      <c r="C84" s="74">
        <v>1751</v>
      </c>
      <c r="D84" s="75" t="s">
        <v>108</v>
      </c>
      <c r="E84" s="76">
        <v>44194</v>
      </c>
      <c r="F84" s="68">
        <v>1</v>
      </c>
      <c r="G84" s="76">
        <v>44195</v>
      </c>
      <c r="H84" s="61">
        <v>15</v>
      </c>
      <c r="I84" s="76">
        <v>44195</v>
      </c>
      <c r="J84" s="61">
        <f t="shared" si="4"/>
        <v>1</v>
      </c>
      <c r="K84" s="61">
        <f t="shared" si="5"/>
        <v>0</v>
      </c>
      <c r="L84" s="68" t="str">
        <f t="shared" si="6"/>
        <v>Oportuno</v>
      </c>
      <c r="M84" s="68" t="str">
        <f t="shared" si="7"/>
        <v>Oportuno</v>
      </c>
    </row>
  </sheetData>
  <pageMargins left="0.7" right="0.7" top="0.75" bottom="0.75" header="0.3" footer="0.3"/>
  <pageSetup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4"/>
  <sheetViews>
    <sheetView zoomScale="90" zoomScaleNormal="90" workbookViewId="0">
      <selection activeCell="L24" sqref="L24"/>
    </sheetView>
  </sheetViews>
  <sheetFormatPr baseColWidth="10" defaultColWidth="11.42578125" defaultRowHeight="15.75" x14ac:dyDescent="0.25"/>
  <cols>
    <col min="1" max="4" width="11.42578125" style="43"/>
    <col min="5" max="5" width="17.28515625" style="43" customWidth="1"/>
    <col min="6" max="13" width="11.42578125" style="43"/>
    <col min="14" max="14" width="52.28515625" style="43" customWidth="1"/>
    <col min="15" max="16384" width="11.42578125" style="43"/>
  </cols>
  <sheetData>
    <row r="2" spans="2:14" ht="16.5" thickBot="1" x14ac:dyDescent="0.3"/>
    <row r="3" spans="2:14" ht="78.75" x14ac:dyDescent="0.25">
      <c r="B3" s="81" t="s">
        <v>124</v>
      </c>
      <c r="C3" s="81" t="s">
        <v>125</v>
      </c>
      <c r="D3" s="81" t="s">
        <v>16</v>
      </c>
      <c r="E3" s="81" t="s">
        <v>126</v>
      </c>
      <c r="F3" s="81" t="s">
        <v>127</v>
      </c>
      <c r="G3" s="81" t="s">
        <v>128</v>
      </c>
      <c r="H3" s="81" t="s">
        <v>129</v>
      </c>
      <c r="I3" s="81" t="s">
        <v>130</v>
      </c>
      <c r="J3" s="81" t="s">
        <v>131</v>
      </c>
      <c r="K3" s="81" t="s">
        <v>132</v>
      </c>
      <c r="L3" s="82" t="s">
        <v>133</v>
      </c>
      <c r="M3" s="83" t="s">
        <v>134</v>
      </c>
      <c r="N3" s="81" t="s">
        <v>135</v>
      </c>
    </row>
    <row r="4" spans="2:14" ht="63.75" customHeight="1" x14ac:dyDescent="0.25">
      <c r="B4" s="84" t="s">
        <v>47</v>
      </c>
      <c r="C4" s="85">
        <v>44377</v>
      </c>
      <c r="D4" s="84" t="s">
        <v>60</v>
      </c>
      <c r="E4" s="86" t="s">
        <v>60</v>
      </c>
      <c r="F4" s="85" t="s">
        <v>60</v>
      </c>
      <c r="G4" s="87" t="s">
        <v>60</v>
      </c>
      <c r="H4" s="84" t="s">
        <v>60</v>
      </c>
      <c r="I4" s="84" t="s">
        <v>60</v>
      </c>
      <c r="J4" s="84"/>
      <c r="K4" s="85"/>
      <c r="L4" s="88"/>
      <c r="M4" s="89"/>
      <c r="N4" s="90" t="s">
        <v>136</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B102"/>
  <sheetViews>
    <sheetView topLeftCell="A76" zoomScale="80" zoomScaleNormal="80" workbookViewId="0">
      <selection activeCell="K85" sqref="K85"/>
    </sheetView>
  </sheetViews>
  <sheetFormatPr baseColWidth="10" defaultColWidth="11.42578125" defaultRowHeight="15" x14ac:dyDescent="0.25"/>
  <cols>
    <col min="1" max="1" width="15.28515625" customWidth="1"/>
    <col min="4" max="4" width="10.7109375" customWidth="1"/>
    <col min="5" max="5" width="16.42578125" customWidth="1"/>
    <col min="6" max="7" width="10.7109375" customWidth="1"/>
    <col min="8" max="8" width="15.7109375" customWidth="1"/>
    <col min="9" max="9" width="15.5703125" customWidth="1"/>
    <col min="10" max="10" width="10.7109375" customWidth="1"/>
    <col min="11" max="11" width="16.42578125" customWidth="1"/>
    <col min="17" max="17" width="14.42578125" customWidth="1"/>
    <col min="26" max="26" width="14.85546875" customWidth="1"/>
    <col min="31" max="31" width="15.5703125" customWidth="1"/>
    <col min="32" max="32" width="12.85546875" customWidth="1"/>
    <col min="50" max="50" width="15.42578125" customWidth="1"/>
    <col min="51" max="51" width="16.42578125" customWidth="1"/>
    <col min="52" max="52" width="11.42578125" customWidth="1"/>
    <col min="53" max="53" width="14.42578125" customWidth="1"/>
    <col min="54" max="54" width="12.85546875" customWidth="1"/>
  </cols>
  <sheetData>
    <row r="2" spans="1:54" ht="96" x14ac:dyDescent="0.25">
      <c r="A2" s="10" t="s">
        <v>367</v>
      </c>
      <c r="B2" s="10" t="s">
        <v>127</v>
      </c>
      <c r="C2" s="144" t="s">
        <v>368</v>
      </c>
      <c r="D2" s="145" t="s">
        <v>55</v>
      </c>
      <c r="E2" s="146" t="s">
        <v>56</v>
      </c>
      <c r="F2" s="147" t="s">
        <v>57</v>
      </c>
      <c r="G2" s="146" t="s">
        <v>58</v>
      </c>
      <c r="H2" s="147" t="s">
        <v>59</v>
      </c>
      <c r="I2" s="146" t="s">
        <v>61</v>
      </c>
      <c r="J2" s="147" t="s">
        <v>62</v>
      </c>
      <c r="K2" s="146" t="s">
        <v>64</v>
      </c>
      <c r="L2" s="147" t="s">
        <v>66</v>
      </c>
      <c r="M2" s="146" t="s">
        <v>67</v>
      </c>
      <c r="N2" s="147" t="s">
        <v>68</v>
      </c>
      <c r="O2" s="146" t="s">
        <v>69</v>
      </c>
      <c r="P2" s="147" t="s">
        <v>70</v>
      </c>
      <c r="Q2" s="146" t="s">
        <v>71</v>
      </c>
      <c r="R2" s="147" t="s">
        <v>72</v>
      </c>
      <c r="S2" s="146" t="s">
        <v>73</v>
      </c>
      <c r="T2" s="147" t="s">
        <v>74</v>
      </c>
      <c r="U2" s="146" t="s">
        <v>75</v>
      </c>
      <c r="V2" s="147" t="s">
        <v>76</v>
      </c>
      <c r="W2" s="146" t="s">
        <v>77</v>
      </c>
      <c r="X2" s="147" t="s">
        <v>78</v>
      </c>
      <c r="Y2" s="146" t="s">
        <v>79</v>
      </c>
      <c r="Z2" s="147" t="s">
        <v>80</v>
      </c>
      <c r="AA2" s="146" t="s">
        <v>81</v>
      </c>
      <c r="AB2" s="147" t="s">
        <v>82</v>
      </c>
      <c r="AC2" s="146" t="s">
        <v>83</v>
      </c>
      <c r="AD2" s="147" t="s">
        <v>84</v>
      </c>
      <c r="AE2" s="146" t="s">
        <v>85</v>
      </c>
      <c r="AF2" s="10" t="s">
        <v>369</v>
      </c>
      <c r="AG2" s="10" t="s">
        <v>127</v>
      </c>
      <c r="AJ2" s="136"/>
      <c r="AK2" s="136"/>
      <c r="AL2" s="137"/>
      <c r="AM2" s="137"/>
      <c r="AN2" s="137"/>
      <c r="AO2" s="137"/>
      <c r="AP2" s="137"/>
      <c r="AQ2" s="137"/>
      <c r="AR2" s="137"/>
      <c r="AS2" s="137"/>
      <c r="AT2" s="137"/>
      <c r="AU2" s="137"/>
      <c r="AV2" s="137"/>
      <c r="AW2" s="137"/>
      <c r="AX2" s="137"/>
      <c r="AY2" s="137"/>
      <c r="AZ2" s="137"/>
      <c r="BA2" s="137"/>
      <c r="BB2" s="137"/>
    </row>
    <row r="3" spans="1:54" ht="45" x14ac:dyDescent="0.25">
      <c r="A3" s="2">
        <v>1</v>
      </c>
      <c r="B3" s="3">
        <v>44200</v>
      </c>
      <c r="C3" s="7" t="s">
        <v>370</v>
      </c>
      <c r="D3" s="7" t="s">
        <v>181</v>
      </c>
      <c r="E3" s="7" t="s">
        <v>182</v>
      </c>
      <c r="F3" s="7" t="s">
        <v>182</v>
      </c>
      <c r="G3" s="7" t="s">
        <v>182</v>
      </c>
      <c r="H3" s="7"/>
      <c r="I3" s="7" t="s">
        <v>100</v>
      </c>
      <c r="J3" s="7" t="s">
        <v>181</v>
      </c>
      <c r="K3" s="7" t="s">
        <v>371</v>
      </c>
      <c r="L3" s="7" t="s">
        <v>181</v>
      </c>
      <c r="M3" s="7" t="s">
        <v>182</v>
      </c>
      <c r="N3" s="7" t="s">
        <v>181</v>
      </c>
      <c r="O3" s="7" t="s">
        <v>181</v>
      </c>
      <c r="P3" s="7" t="s">
        <v>181</v>
      </c>
      <c r="Q3" s="7" t="s">
        <v>181</v>
      </c>
      <c r="R3" s="7" t="s">
        <v>181</v>
      </c>
      <c r="S3" s="7" t="s">
        <v>181</v>
      </c>
      <c r="T3" s="7" t="s">
        <v>181</v>
      </c>
      <c r="U3" s="7" t="s">
        <v>181</v>
      </c>
      <c r="V3" s="7" t="s">
        <v>181</v>
      </c>
      <c r="W3" s="7" t="s">
        <v>181</v>
      </c>
      <c r="X3" s="7" t="s">
        <v>182</v>
      </c>
      <c r="Y3" s="7" t="s">
        <v>181</v>
      </c>
      <c r="Z3" s="7" t="s">
        <v>181</v>
      </c>
      <c r="AA3" s="7" t="s">
        <v>181</v>
      </c>
      <c r="AB3" s="7" t="s">
        <v>181</v>
      </c>
      <c r="AC3" s="7" t="s">
        <v>181</v>
      </c>
      <c r="AD3" s="7" t="s">
        <v>181</v>
      </c>
      <c r="AE3" s="7" t="s">
        <v>181</v>
      </c>
      <c r="AF3" s="2">
        <v>1</v>
      </c>
      <c r="AG3" s="3">
        <v>44200</v>
      </c>
      <c r="AJ3" s="138"/>
      <c r="AK3" s="139"/>
      <c r="AL3" s="136"/>
      <c r="AM3" s="136"/>
      <c r="AN3" s="136"/>
      <c r="AO3" s="136"/>
      <c r="AP3" s="136"/>
      <c r="AQ3" s="136"/>
      <c r="AR3" s="136"/>
      <c r="AS3" s="136"/>
      <c r="AT3" s="136"/>
      <c r="AU3" s="140"/>
      <c r="AV3" s="140"/>
      <c r="AW3" s="136"/>
      <c r="AX3" s="136"/>
      <c r="AY3" s="136"/>
      <c r="AZ3" s="136"/>
      <c r="BA3" s="136"/>
      <c r="BB3" s="136"/>
    </row>
    <row r="4" spans="1:54" ht="30" x14ac:dyDescent="0.25">
      <c r="A4" s="2">
        <v>7</v>
      </c>
      <c r="B4" s="3">
        <v>44200</v>
      </c>
      <c r="C4" s="7" t="s">
        <v>370</v>
      </c>
      <c r="D4" s="7" t="s">
        <v>182</v>
      </c>
      <c r="E4" s="7" t="s">
        <v>181</v>
      </c>
      <c r="F4" s="7" t="s">
        <v>181</v>
      </c>
      <c r="G4" s="7" t="s">
        <v>181</v>
      </c>
      <c r="H4" s="7"/>
      <c r="I4" s="7" t="s">
        <v>106</v>
      </c>
      <c r="J4" s="7" t="s">
        <v>181</v>
      </c>
      <c r="K4" s="7" t="s">
        <v>181</v>
      </c>
      <c r="L4" s="7" t="s">
        <v>181</v>
      </c>
      <c r="M4" s="7" t="s">
        <v>181</v>
      </c>
      <c r="N4" s="7" t="s">
        <v>181</v>
      </c>
      <c r="O4" s="7" t="s">
        <v>181</v>
      </c>
      <c r="P4" s="7" t="s">
        <v>181</v>
      </c>
      <c r="Q4" s="7" t="s">
        <v>181</v>
      </c>
      <c r="R4" s="7" t="s">
        <v>181</v>
      </c>
      <c r="S4" s="7" t="s">
        <v>181</v>
      </c>
      <c r="T4" s="7" t="s">
        <v>181</v>
      </c>
      <c r="U4" s="7" t="s">
        <v>181</v>
      </c>
      <c r="V4" s="7" t="s">
        <v>181</v>
      </c>
      <c r="W4" s="7" t="s">
        <v>181</v>
      </c>
      <c r="X4" s="7" t="s">
        <v>181</v>
      </c>
      <c r="Y4" s="7" t="s">
        <v>181</v>
      </c>
      <c r="Z4" s="7" t="s">
        <v>181</v>
      </c>
      <c r="AA4" s="7" t="s">
        <v>181</v>
      </c>
      <c r="AB4" s="7" t="s">
        <v>181</v>
      </c>
      <c r="AC4" s="7" t="s">
        <v>181</v>
      </c>
      <c r="AD4" s="7" t="s">
        <v>181</v>
      </c>
      <c r="AE4" s="7" t="s">
        <v>181</v>
      </c>
      <c r="AF4" s="2">
        <v>7</v>
      </c>
      <c r="AG4" s="3">
        <v>44200</v>
      </c>
      <c r="AJ4" s="138"/>
      <c r="AK4" s="139"/>
      <c r="AL4" s="136"/>
      <c r="AM4" s="136"/>
      <c r="AN4" s="136"/>
      <c r="AO4" s="136"/>
      <c r="AP4" s="136"/>
      <c r="AQ4" s="136"/>
      <c r="AR4" s="136"/>
      <c r="AS4" s="136"/>
      <c r="AT4" s="136"/>
      <c r="AU4" s="140"/>
      <c r="AV4" s="140"/>
      <c r="AW4" s="136"/>
      <c r="AX4" s="140"/>
      <c r="AY4" s="136"/>
      <c r="AZ4" s="136"/>
      <c r="BA4" s="136"/>
      <c r="BB4" s="136"/>
    </row>
    <row r="5" spans="1:54" ht="45" x14ac:dyDescent="0.25">
      <c r="A5" s="2">
        <v>21</v>
      </c>
      <c r="B5" s="3">
        <v>44203</v>
      </c>
      <c r="C5" s="7" t="s">
        <v>370</v>
      </c>
      <c r="D5" s="7" t="s">
        <v>182</v>
      </c>
      <c r="E5" s="7" t="s">
        <v>181</v>
      </c>
      <c r="F5" s="7" t="s">
        <v>181</v>
      </c>
      <c r="G5" s="7" t="s">
        <v>181</v>
      </c>
      <c r="H5" s="7"/>
      <c r="I5" s="7" t="s">
        <v>108</v>
      </c>
      <c r="J5" s="7" t="s">
        <v>181</v>
      </c>
      <c r="K5" s="7" t="s">
        <v>371</v>
      </c>
      <c r="L5" s="7" t="s">
        <v>181</v>
      </c>
      <c r="M5" s="7" t="s">
        <v>182</v>
      </c>
      <c r="N5" s="7" t="s">
        <v>181</v>
      </c>
      <c r="O5" s="7" t="s">
        <v>181</v>
      </c>
      <c r="P5" s="7" t="s">
        <v>181</v>
      </c>
      <c r="Q5" s="7" t="s">
        <v>181</v>
      </c>
      <c r="R5" s="7" t="s">
        <v>181</v>
      </c>
      <c r="S5" s="7" t="s">
        <v>181</v>
      </c>
      <c r="T5" s="7" t="s">
        <v>181</v>
      </c>
      <c r="U5" s="7" t="s">
        <v>181</v>
      </c>
      <c r="V5" s="7" t="s">
        <v>181</v>
      </c>
      <c r="W5" s="7" t="s">
        <v>182</v>
      </c>
      <c r="X5" s="7" t="s">
        <v>182</v>
      </c>
      <c r="Y5" s="7" t="s">
        <v>181</v>
      </c>
      <c r="Z5" s="7" t="s">
        <v>181</v>
      </c>
      <c r="AA5" s="7" t="s">
        <v>181</v>
      </c>
      <c r="AB5" s="7" t="s">
        <v>181</v>
      </c>
      <c r="AC5" s="7" t="s">
        <v>181</v>
      </c>
      <c r="AD5" s="7" t="s">
        <v>181</v>
      </c>
      <c r="AE5" s="7" t="s">
        <v>181</v>
      </c>
      <c r="AF5" s="2">
        <v>21</v>
      </c>
      <c r="AG5" s="3">
        <v>44203</v>
      </c>
      <c r="AJ5" s="138"/>
      <c r="AK5" s="139"/>
      <c r="AL5" s="136"/>
      <c r="AM5" s="136"/>
      <c r="AN5" s="136"/>
      <c r="AO5" s="136"/>
      <c r="AP5" s="136"/>
      <c r="AQ5" s="136"/>
      <c r="AR5" s="136"/>
      <c r="AS5" s="136"/>
      <c r="AT5" s="136"/>
      <c r="AU5" s="140"/>
      <c r="AV5" s="140"/>
      <c r="AW5" s="136"/>
      <c r="AX5" s="140"/>
      <c r="AY5" s="136"/>
      <c r="AZ5" s="136"/>
      <c r="BA5" s="136"/>
      <c r="BB5" s="136"/>
    </row>
    <row r="6" spans="1:54" ht="45" x14ac:dyDescent="0.25">
      <c r="A6" s="2">
        <v>33</v>
      </c>
      <c r="B6" s="3">
        <v>44208</v>
      </c>
      <c r="C6" s="7" t="s">
        <v>370</v>
      </c>
      <c r="D6" s="7" t="s">
        <v>182</v>
      </c>
      <c r="E6" s="7" t="s">
        <v>181</v>
      </c>
      <c r="F6" s="7" t="s">
        <v>181</v>
      </c>
      <c r="G6" s="7" t="s">
        <v>181</v>
      </c>
      <c r="H6" s="7" t="s">
        <v>181</v>
      </c>
      <c r="I6" s="7" t="s">
        <v>108</v>
      </c>
      <c r="J6" s="7" t="s">
        <v>181</v>
      </c>
      <c r="K6" s="7" t="s">
        <v>371</v>
      </c>
      <c r="L6" s="7" t="s">
        <v>181</v>
      </c>
      <c r="M6" s="7" t="s">
        <v>181</v>
      </c>
      <c r="N6" s="7" t="s">
        <v>181</v>
      </c>
      <c r="O6" s="7" t="s">
        <v>181</v>
      </c>
      <c r="P6" s="7" t="s">
        <v>181</v>
      </c>
      <c r="Q6" s="7" t="s">
        <v>181</v>
      </c>
      <c r="R6" s="7" t="s">
        <v>181</v>
      </c>
      <c r="S6" s="7" t="s">
        <v>181</v>
      </c>
      <c r="T6" s="7" t="s">
        <v>181</v>
      </c>
      <c r="U6" s="7" t="s">
        <v>181</v>
      </c>
      <c r="V6" s="7" t="s">
        <v>181</v>
      </c>
      <c r="W6" s="7" t="s">
        <v>181</v>
      </c>
      <c r="X6" s="7" t="s">
        <v>181</v>
      </c>
      <c r="Y6" s="7" t="s">
        <v>181</v>
      </c>
      <c r="Z6" s="7" t="s">
        <v>181</v>
      </c>
      <c r="AA6" s="7" t="s">
        <v>181</v>
      </c>
      <c r="AB6" s="7" t="s">
        <v>181</v>
      </c>
      <c r="AC6" s="7" t="s">
        <v>181</v>
      </c>
      <c r="AD6" s="7" t="s">
        <v>181</v>
      </c>
      <c r="AE6" s="7" t="s">
        <v>181</v>
      </c>
      <c r="AF6" s="2">
        <v>33</v>
      </c>
      <c r="AG6" s="3">
        <v>44208</v>
      </c>
      <c r="AJ6" s="138"/>
      <c r="AK6" s="139"/>
      <c r="AL6" s="136"/>
      <c r="AM6" s="136"/>
      <c r="AN6" s="136"/>
      <c r="AO6" s="136"/>
      <c r="AP6" s="136"/>
      <c r="AQ6" s="136"/>
      <c r="AR6" s="136"/>
      <c r="AS6" s="136"/>
      <c r="AT6" s="136"/>
      <c r="AU6" s="140"/>
      <c r="AV6" s="140"/>
      <c r="AW6" s="136"/>
      <c r="AX6" s="140"/>
      <c r="AY6" s="136"/>
      <c r="AZ6" s="136"/>
      <c r="BA6" s="136"/>
      <c r="BB6" s="136"/>
    </row>
    <row r="7" spans="1:54" ht="45" x14ac:dyDescent="0.25">
      <c r="A7" s="2">
        <v>43</v>
      </c>
      <c r="B7" s="3">
        <v>44209</v>
      </c>
      <c r="C7" s="7" t="s">
        <v>370</v>
      </c>
      <c r="D7" s="7" t="s">
        <v>182</v>
      </c>
      <c r="E7" s="7" t="s">
        <v>181</v>
      </c>
      <c r="F7" s="7" t="s">
        <v>181</v>
      </c>
      <c r="G7" s="7" t="s">
        <v>181</v>
      </c>
      <c r="H7" s="7"/>
      <c r="I7" s="7" t="s">
        <v>108</v>
      </c>
      <c r="J7" s="7" t="s">
        <v>181</v>
      </c>
      <c r="K7" s="7" t="s">
        <v>371</v>
      </c>
      <c r="L7" s="7" t="s">
        <v>181</v>
      </c>
      <c r="M7" s="7" t="s">
        <v>181</v>
      </c>
      <c r="N7" s="7" t="s">
        <v>181</v>
      </c>
      <c r="O7" s="7" t="s">
        <v>181</v>
      </c>
      <c r="P7" s="7" t="s">
        <v>181</v>
      </c>
      <c r="Q7" s="7" t="s">
        <v>182</v>
      </c>
      <c r="R7" s="7" t="s">
        <v>181</v>
      </c>
      <c r="S7" s="7" t="s">
        <v>181</v>
      </c>
      <c r="T7" s="7" t="s">
        <v>181</v>
      </c>
      <c r="U7" s="7" t="s">
        <v>181</v>
      </c>
      <c r="V7" s="7" t="s">
        <v>181</v>
      </c>
      <c r="W7" s="7" t="s">
        <v>181</v>
      </c>
      <c r="X7" s="7" t="s">
        <v>181</v>
      </c>
      <c r="Y7" s="7" t="s">
        <v>181</v>
      </c>
      <c r="Z7" s="7" t="s">
        <v>181</v>
      </c>
      <c r="AA7" s="7" t="s">
        <v>181</v>
      </c>
      <c r="AB7" s="7" t="s">
        <v>181</v>
      </c>
      <c r="AC7" s="7" t="s">
        <v>181</v>
      </c>
      <c r="AD7" s="7" t="s">
        <v>181</v>
      </c>
      <c r="AE7" s="7" t="s">
        <v>181</v>
      </c>
      <c r="AF7" s="2">
        <v>43</v>
      </c>
      <c r="AG7" s="3">
        <v>44209</v>
      </c>
      <c r="AJ7" s="138"/>
      <c r="AK7" s="139"/>
      <c r="AL7" s="136"/>
      <c r="AM7" s="136"/>
      <c r="AN7" s="136"/>
      <c r="AO7" s="136"/>
      <c r="AP7" s="136"/>
      <c r="AQ7" s="136"/>
      <c r="AR7" s="136"/>
      <c r="AS7" s="136"/>
      <c r="AT7" s="136"/>
      <c r="AU7" s="140"/>
      <c r="AV7" s="140"/>
      <c r="AW7" s="136"/>
      <c r="AX7" s="140"/>
      <c r="AY7" s="136"/>
      <c r="AZ7" s="136"/>
      <c r="BA7" s="136"/>
      <c r="BB7" s="136"/>
    </row>
    <row r="8" spans="1:54" ht="45" x14ac:dyDescent="0.25">
      <c r="A8" s="2">
        <v>51</v>
      </c>
      <c r="B8" s="3">
        <v>44211</v>
      </c>
      <c r="C8" s="7" t="s">
        <v>370</v>
      </c>
      <c r="D8" s="7" t="s">
        <v>182</v>
      </c>
      <c r="E8" s="7" t="s">
        <v>181</v>
      </c>
      <c r="F8" s="7" t="s">
        <v>181</v>
      </c>
      <c r="G8" s="7" t="s">
        <v>181</v>
      </c>
      <c r="H8" s="7"/>
      <c r="I8" s="7" t="s">
        <v>108</v>
      </c>
      <c r="J8" s="7" t="s">
        <v>181</v>
      </c>
      <c r="K8" s="7" t="s">
        <v>371</v>
      </c>
      <c r="L8" s="7" t="s">
        <v>181</v>
      </c>
      <c r="M8" s="7" t="s">
        <v>181</v>
      </c>
      <c r="N8" s="7" t="s">
        <v>181</v>
      </c>
      <c r="O8" s="7" t="s">
        <v>181</v>
      </c>
      <c r="P8" s="7" t="s">
        <v>181</v>
      </c>
      <c r="Q8" s="7" t="s">
        <v>181</v>
      </c>
      <c r="R8" s="7" t="s">
        <v>181</v>
      </c>
      <c r="S8" s="7" t="s">
        <v>181</v>
      </c>
      <c r="T8" s="7" t="s">
        <v>181</v>
      </c>
      <c r="U8" s="7" t="s">
        <v>181</v>
      </c>
      <c r="V8" s="7" t="s">
        <v>181</v>
      </c>
      <c r="W8" s="7" t="s">
        <v>181</v>
      </c>
      <c r="X8" s="7" t="s">
        <v>181</v>
      </c>
      <c r="Y8" s="7" t="s">
        <v>181</v>
      </c>
      <c r="Z8" s="7" t="s">
        <v>181</v>
      </c>
      <c r="AA8" s="7" t="s">
        <v>181</v>
      </c>
      <c r="AB8" s="7" t="s">
        <v>181</v>
      </c>
      <c r="AC8" s="7" t="s">
        <v>181</v>
      </c>
      <c r="AD8" s="7" t="s">
        <v>181</v>
      </c>
      <c r="AE8" s="7" t="s">
        <v>181</v>
      </c>
      <c r="AF8" s="2">
        <v>51</v>
      </c>
      <c r="AG8" s="3">
        <v>44211</v>
      </c>
      <c r="AJ8" s="138"/>
      <c r="AK8" s="139"/>
      <c r="AL8" s="136"/>
      <c r="AM8" s="136"/>
      <c r="AN8" s="136"/>
      <c r="AO8" s="136"/>
      <c r="AP8" s="136"/>
      <c r="AQ8" s="136"/>
      <c r="AR8" s="136"/>
      <c r="AS8" s="136"/>
      <c r="AT8" s="136"/>
      <c r="AU8" s="140"/>
      <c r="AV8" s="140"/>
      <c r="AW8" s="136"/>
      <c r="AX8" s="140"/>
      <c r="AY8" s="136"/>
      <c r="AZ8" s="136"/>
      <c r="BA8" s="136"/>
      <c r="BB8" s="136"/>
    </row>
    <row r="9" spans="1:54" ht="45" x14ac:dyDescent="0.25">
      <c r="A9" s="2">
        <v>60</v>
      </c>
      <c r="B9" s="3">
        <v>44214</v>
      </c>
      <c r="C9" s="7" t="s">
        <v>370</v>
      </c>
      <c r="D9" s="7" t="s">
        <v>182</v>
      </c>
      <c r="E9" s="7" t="s">
        <v>181</v>
      </c>
      <c r="F9" s="7" t="s">
        <v>181</v>
      </c>
      <c r="G9" s="7" t="s">
        <v>181</v>
      </c>
      <c r="H9" s="7" t="s">
        <v>181</v>
      </c>
      <c r="I9" s="7" t="s">
        <v>108</v>
      </c>
      <c r="J9" s="7" t="s">
        <v>181</v>
      </c>
      <c r="K9" s="7" t="s">
        <v>371</v>
      </c>
      <c r="L9" s="7" t="s">
        <v>181</v>
      </c>
      <c r="M9" s="7" t="s">
        <v>181</v>
      </c>
      <c r="N9" s="7" t="s">
        <v>181</v>
      </c>
      <c r="O9" s="7" t="s">
        <v>181</v>
      </c>
      <c r="P9" s="7" t="s">
        <v>181</v>
      </c>
      <c r="Q9" s="7" t="s">
        <v>182</v>
      </c>
      <c r="R9" s="7" t="s">
        <v>181</v>
      </c>
      <c r="S9" s="7" t="s">
        <v>181</v>
      </c>
      <c r="T9" s="7" t="s">
        <v>181</v>
      </c>
      <c r="U9" s="7" t="s">
        <v>181</v>
      </c>
      <c r="V9" s="7" t="s">
        <v>181</v>
      </c>
      <c r="W9" s="7" t="s">
        <v>181</v>
      </c>
      <c r="X9" s="7" t="s">
        <v>181</v>
      </c>
      <c r="Y9" s="7" t="s">
        <v>181</v>
      </c>
      <c r="Z9" s="7" t="s">
        <v>181</v>
      </c>
      <c r="AA9" s="7" t="s">
        <v>181</v>
      </c>
      <c r="AB9" s="7" t="s">
        <v>181</v>
      </c>
      <c r="AC9" s="7" t="s">
        <v>181</v>
      </c>
      <c r="AD9" s="7" t="s">
        <v>181</v>
      </c>
      <c r="AE9" s="7" t="s">
        <v>181</v>
      </c>
      <c r="AF9" s="2">
        <v>60</v>
      </c>
      <c r="AG9" s="3">
        <v>44214</v>
      </c>
      <c r="AJ9" s="138"/>
      <c r="AK9" s="139"/>
      <c r="AL9" s="136"/>
      <c r="AM9" s="136"/>
      <c r="AN9" s="136"/>
      <c r="AO9" s="136"/>
      <c r="AP9" s="136"/>
      <c r="AQ9" s="136"/>
      <c r="AR9" s="136"/>
      <c r="AS9" s="136"/>
      <c r="AT9" s="136"/>
      <c r="AU9" s="140"/>
      <c r="AV9" s="140"/>
      <c r="AW9" s="136"/>
      <c r="AX9" s="140"/>
      <c r="AY9" s="136"/>
      <c r="AZ9" s="136"/>
      <c r="BA9" s="136"/>
      <c r="BB9" s="136"/>
    </row>
    <row r="10" spans="1:54" ht="45" x14ac:dyDescent="0.25">
      <c r="A10" s="2">
        <v>80</v>
      </c>
      <c r="B10" s="3">
        <v>44216</v>
      </c>
      <c r="C10" s="7" t="s">
        <v>370</v>
      </c>
      <c r="D10" s="7" t="s">
        <v>182</v>
      </c>
      <c r="E10" s="7" t="s">
        <v>181</v>
      </c>
      <c r="F10" s="7" t="s">
        <v>181</v>
      </c>
      <c r="G10" s="7" t="s">
        <v>181</v>
      </c>
      <c r="H10" s="7"/>
      <c r="I10" s="7" t="s">
        <v>114</v>
      </c>
      <c r="J10" s="7" t="s">
        <v>181</v>
      </c>
      <c r="K10" s="7" t="s">
        <v>371</v>
      </c>
      <c r="L10" s="7" t="s">
        <v>181</v>
      </c>
      <c r="M10" s="7" t="s">
        <v>181</v>
      </c>
      <c r="N10" s="7" t="s">
        <v>181</v>
      </c>
      <c r="O10" s="7" t="s">
        <v>181</v>
      </c>
      <c r="P10" s="7" t="s">
        <v>181</v>
      </c>
      <c r="Q10" s="7" t="s">
        <v>182</v>
      </c>
      <c r="R10" s="7" t="s">
        <v>181</v>
      </c>
      <c r="S10" s="7" t="s">
        <v>181</v>
      </c>
      <c r="T10" s="7" t="s">
        <v>181</v>
      </c>
      <c r="U10" s="7" t="s">
        <v>181</v>
      </c>
      <c r="V10" s="7" t="s">
        <v>181</v>
      </c>
      <c r="W10" s="7" t="s">
        <v>181</v>
      </c>
      <c r="X10" s="7" t="s">
        <v>181</v>
      </c>
      <c r="Y10" s="7" t="s">
        <v>181</v>
      </c>
      <c r="Z10" s="7" t="s">
        <v>181</v>
      </c>
      <c r="AA10" s="7" t="s">
        <v>181</v>
      </c>
      <c r="AB10" s="7" t="s">
        <v>181</v>
      </c>
      <c r="AC10" s="7" t="s">
        <v>181</v>
      </c>
      <c r="AD10" s="7" t="s">
        <v>181</v>
      </c>
      <c r="AE10" s="7" t="s">
        <v>181</v>
      </c>
      <c r="AF10" s="2">
        <v>80</v>
      </c>
      <c r="AG10" s="3">
        <v>44216</v>
      </c>
      <c r="AJ10" s="138"/>
      <c r="AK10" s="139"/>
      <c r="AL10" s="136"/>
      <c r="AM10" s="136"/>
      <c r="AN10" s="136"/>
      <c r="AO10" s="136"/>
      <c r="AP10" s="136"/>
      <c r="AQ10" s="136"/>
      <c r="AR10" s="136"/>
      <c r="AS10" s="136"/>
      <c r="AT10" s="136"/>
      <c r="AU10" s="140"/>
      <c r="AV10" s="140"/>
      <c r="AW10" s="136"/>
      <c r="AX10" s="140"/>
      <c r="AY10" s="136"/>
      <c r="AZ10" s="136"/>
      <c r="BA10" s="136"/>
      <c r="BB10" s="136"/>
    </row>
    <row r="11" spans="1:54" ht="45" x14ac:dyDescent="0.25">
      <c r="A11" s="2">
        <v>86</v>
      </c>
      <c r="B11" s="3">
        <v>44217</v>
      </c>
      <c r="C11" s="7" t="s">
        <v>370</v>
      </c>
      <c r="D11" s="7" t="s">
        <v>182</v>
      </c>
      <c r="E11" s="7" t="s">
        <v>181</v>
      </c>
      <c r="F11" s="7" t="s">
        <v>181</v>
      </c>
      <c r="G11" s="7" t="s">
        <v>181</v>
      </c>
      <c r="H11" s="7"/>
      <c r="I11" s="7" t="s">
        <v>108</v>
      </c>
      <c r="J11" s="7" t="s">
        <v>181</v>
      </c>
      <c r="K11" s="7" t="s">
        <v>371</v>
      </c>
      <c r="L11" s="7" t="s">
        <v>181</v>
      </c>
      <c r="M11" s="7" t="s">
        <v>181</v>
      </c>
      <c r="N11" s="7" t="s">
        <v>181</v>
      </c>
      <c r="O11" s="7" t="s">
        <v>181</v>
      </c>
      <c r="P11" s="7" t="s">
        <v>181</v>
      </c>
      <c r="Q11" s="7" t="s">
        <v>182</v>
      </c>
      <c r="R11" s="7" t="s">
        <v>181</v>
      </c>
      <c r="S11" s="7" t="s">
        <v>181</v>
      </c>
      <c r="T11" s="7" t="s">
        <v>181</v>
      </c>
      <c r="U11" s="7" t="s">
        <v>181</v>
      </c>
      <c r="V11" s="7" t="s">
        <v>181</v>
      </c>
      <c r="W11" s="7" t="s">
        <v>181</v>
      </c>
      <c r="X11" s="7" t="s">
        <v>181</v>
      </c>
      <c r="Y11" s="7" t="s">
        <v>181</v>
      </c>
      <c r="Z11" s="7" t="s">
        <v>181</v>
      </c>
      <c r="AA11" s="7" t="s">
        <v>181</v>
      </c>
      <c r="AB11" s="7" t="s">
        <v>181</v>
      </c>
      <c r="AC11" s="7" t="s">
        <v>181</v>
      </c>
      <c r="AD11" s="7" t="s">
        <v>181</v>
      </c>
      <c r="AE11" s="7" t="s">
        <v>181</v>
      </c>
      <c r="AF11" s="2">
        <v>86</v>
      </c>
      <c r="AG11" s="3">
        <v>44217</v>
      </c>
      <c r="AJ11" s="138"/>
      <c r="AK11" s="139"/>
      <c r="AL11" s="136"/>
      <c r="AM11" s="136"/>
      <c r="AN11" s="136"/>
      <c r="AO11" s="136"/>
      <c r="AP11" s="136"/>
      <c r="AQ11" s="136"/>
      <c r="AR11" s="136"/>
      <c r="AS11" s="136"/>
      <c r="AT11" s="136"/>
      <c r="AU11" s="140"/>
      <c r="AV11" s="140"/>
      <c r="AW11" s="136"/>
      <c r="AX11" s="140"/>
      <c r="AY11" s="136"/>
      <c r="AZ11" s="136"/>
      <c r="BA11" s="136"/>
      <c r="BB11" s="136"/>
    </row>
    <row r="12" spans="1:54" ht="45" x14ac:dyDescent="0.25">
      <c r="A12" s="2">
        <v>100</v>
      </c>
      <c r="B12" s="3">
        <v>44221</v>
      </c>
      <c r="C12" s="7" t="s">
        <v>370</v>
      </c>
      <c r="D12" s="7" t="s">
        <v>182</v>
      </c>
      <c r="E12" s="7" t="s">
        <v>181</v>
      </c>
      <c r="F12" s="7" t="s">
        <v>181</v>
      </c>
      <c r="G12" s="7" t="s">
        <v>181</v>
      </c>
      <c r="H12" s="7"/>
      <c r="I12" s="7" t="s">
        <v>108</v>
      </c>
      <c r="J12" s="7" t="s">
        <v>181</v>
      </c>
      <c r="K12" s="7" t="s">
        <v>372</v>
      </c>
      <c r="L12" s="7" t="s">
        <v>181</v>
      </c>
      <c r="M12" s="7" t="s">
        <v>181</v>
      </c>
      <c r="N12" s="7" t="s">
        <v>181</v>
      </c>
      <c r="O12" s="7" t="s">
        <v>181</v>
      </c>
      <c r="P12" s="7" t="s">
        <v>181</v>
      </c>
      <c r="Q12" s="7" t="s">
        <v>182</v>
      </c>
      <c r="R12" s="7" t="s">
        <v>181</v>
      </c>
      <c r="S12" s="7" t="s">
        <v>181</v>
      </c>
      <c r="T12" s="7" t="s">
        <v>181</v>
      </c>
      <c r="U12" s="7" t="s">
        <v>181</v>
      </c>
      <c r="V12" s="7" t="s">
        <v>181</v>
      </c>
      <c r="W12" s="7" t="s">
        <v>181</v>
      </c>
      <c r="X12" s="7" t="s">
        <v>181</v>
      </c>
      <c r="Y12" s="7" t="s">
        <v>181</v>
      </c>
      <c r="Z12" s="7" t="s">
        <v>181</v>
      </c>
      <c r="AA12" s="7" t="s">
        <v>181</v>
      </c>
      <c r="AB12" s="7" t="s">
        <v>181</v>
      </c>
      <c r="AC12" s="7" t="s">
        <v>182</v>
      </c>
      <c r="AD12" s="7" t="s">
        <v>181</v>
      </c>
      <c r="AE12" s="7" t="s">
        <v>181</v>
      </c>
      <c r="AF12" s="2">
        <v>100</v>
      </c>
      <c r="AG12" s="3">
        <v>44221</v>
      </c>
      <c r="AJ12" s="138"/>
      <c r="AK12" s="139"/>
      <c r="AL12" s="136"/>
      <c r="AM12" s="136"/>
      <c r="AN12" s="136"/>
      <c r="AO12" s="136"/>
      <c r="AP12" s="136"/>
      <c r="AQ12" s="136"/>
      <c r="AR12" s="136"/>
      <c r="AS12" s="136"/>
      <c r="AT12" s="136"/>
      <c r="AU12" s="140"/>
      <c r="AV12" s="140"/>
      <c r="AW12" s="136"/>
      <c r="AX12" s="140"/>
      <c r="AY12" s="136"/>
      <c r="AZ12" s="136"/>
      <c r="BA12" s="136"/>
      <c r="BB12" s="136"/>
    </row>
    <row r="13" spans="1:54" ht="45" x14ac:dyDescent="0.25">
      <c r="A13" s="2">
        <v>106</v>
      </c>
      <c r="B13" s="3">
        <v>44222</v>
      </c>
      <c r="C13" s="7" t="s">
        <v>370</v>
      </c>
      <c r="D13" s="7" t="s">
        <v>182</v>
      </c>
      <c r="E13" s="7" t="s">
        <v>181</v>
      </c>
      <c r="F13" s="7" t="s">
        <v>181</v>
      </c>
      <c r="G13" s="7" t="s">
        <v>181</v>
      </c>
      <c r="H13" s="7"/>
      <c r="I13" s="7" t="s">
        <v>107</v>
      </c>
      <c r="J13" s="7" t="s">
        <v>181</v>
      </c>
      <c r="K13" s="7" t="s">
        <v>371</v>
      </c>
      <c r="L13" s="7" t="s">
        <v>181</v>
      </c>
      <c r="M13" s="7" t="s">
        <v>181</v>
      </c>
      <c r="N13" s="7" t="s">
        <v>181</v>
      </c>
      <c r="O13" s="7" t="s">
        <v>181</v>
      </c>
      <c r="P13" s="7" t="s">
        <v>181</v>
      </c>
      <c r="Q13" s="7" t="s">
        <v>181</v>
      </c>
      <c r="R13" s="7" t="s">
        <v>181</v>
      </c>
      <c r="S13" s="7" t="s">
        <v>181</v>
      </c>
      <c r="T13" s="7" t="s">
        <v>181</v>
      </c>
      <c r="U13" s="7" t="s">
        <v>181</v>
      </c>
      <c r="V13" s="7" t="s">
        <v>181</v>
      </c>
      <c r="W13" s="7" t="s">
        <v>181</v>
      </c>
      <c r="X13" s="7" t="s">
        <v>181</v>
      </c>
      <c r="Y13" s="7" t="s">
        <v>181</v>
      </c>
      <c r="Z13" s="7" t="s">
        <v>181</v>
      </c>
      <c r="AA13" s="7" t="s">
        <v>181</v>
      </c>
      <c r="AB13" s="7" t="s">
        <v>181</v>
      </c>
      <c r="AC13" s="7" t="s">
        <v>181</v>
      </c>
      <c r="AD13" s="7" t="s">
        <v>181</v>
      </c>
      <c r="AE13" s="7" t="s">
        <v>181</v>
      </c>
      <c r="AF13" s="2">
        <v>106</v>
      </c>
      <c r="AG13" s="3">
        <v>44222</v>
      </c>
      <c r="AJ13" s="138"/>
      <c r="AK13" s="139"/>
      <c r="AL13" s="136"/>
      <c r="AM13" s="136"/>
      <c r="AN13" s="136"/>
      <c r="AO13" s="136"/>
      <c r="AP13" s="136"/>
      <c r="AQ13" s="136"/>
      <c r="AR13" s="136"/>
      <c r="AS13" s="136"/>
      <c r="AT13" s="136"/>
      <c r="AU13" s="140"/>
      <c r="AV13" s="140"/>
      <c r="AW13" s="136"/>
      <c r="AX13" s="140"/>
      <c r="AY13" s="136"/>
      <c r="AZ13" s="136"/>
      <c r="BA13" s="136"/>
      <c r="BB13" s="136"/>
    </row>
    <row r="14" spans="1:54" ht="45" x14ac:dyDescent="0.25">
      <c r="A14" s="2">
        <v>117</v>
      </c>
      <c r="B14" s="3">
        <v>44224</v>
      </c>
      <c r="C14" s="7" t="s">
        <v>370</v>
      </c>
      <c r="D14" s="7" t="s">
        <v>182</v>
      </c>
      <c r="E14" s="7" t="s">
        <v>181</v>
      </c>
      <c r="F14" s="7" t="s">
        <v>181</v>
      </c>
      <c r="G14" s="7" t="s">
        <v>181</v>
      </c>
      <c r="H14" s="7"/>
      <c r="I14" s="7" t="s">
        <v>106</v>
      </c>
      <c r="J14" s="7" t="s">
        <v>181</v>
      </c>
      <c r="K14" s="7" t="s">
        <v>371</v>
      </c>
      <c r="L14" s="7" t="s">
        <v>181</v>
      </c>
      <c r="M14" s="7" t="s">
        <v>181</v>
      </c>
      <c r="N14" s="7" t="s">
        <v>181</v>
      </c>
      <c r="O14" s="7" t="s">
        <v>181</v>
      </c>
      <c r="P14" s="7" t="s">
        <v>181</v>
      </c>
      <c r="Q14" s="7" t="s">
        <v>182</v>
      </c>
      <c r="R14" s="7" t="s">
        <v>181</v>
      </c>
      <c r="S14" s="7" t="s">
        <v>181</v>
      </c>
      <c r="T14" s="7" t="s">
        <v>181</v>
      </c>
      <c r="U14" s="7" t="s">
        <v>181</v>
      </c>
      <c r="V14" s="7" t="s">
        <v>181</v>
      </c>
      <c r="W14" s="7" t="s">
        <v>181</v>
      </c>
      <c r="X14" s="7" t="s">
        <v>181</v>
      </c>
      <c r="Y14" s="7" t="s">
        <v>181</v>
      </c>
      <c r="Z14" s="7" t="s">
        <v>181</v>
      </c>
      <c r="AA14" s="7" t="s">
        <v>182</v>
      </c>
      <c r="AB14" s="7" t="s">
        <v>181</v>
      </c>
      <c r="AC14" s="7" t="s">
        <v>181</v>
      </c>
      <c r="AD14" s="7" t="s">
        <v>181</v>
      </c>
      <c r="AE14" s="7" t="s">
        <v>181</v>
      </c>
      <c r="AF14" s="2">
        <v>117</v>
      </c>
      <c r="AG14" s="3">
        <v>44224</v>
      </c>
      <c r="AJ14" s="138"/>
      <c r="AK14" s="139"/>
      <c r="AL14" s="136"/>
      <c r="AM14" s="136"/>
      <c r="AN14" s="136"/>
      <c r="AO14" s="136"/>
      <c r="AP14" s="136"/>
      <c r="AQ14" s="136"/>
      <c r="AR14" s="136"/>
      <c r="AS14" s="136"/>
      <c r="AT14" s="136"/>
      <c r="AU14" s="140"/>
      <c r="AV14" s="140"/>
      <c r="AW14" s="136"/>
      <c r="AX14" s="140"/>
      <c r="AY14" s="136"/>
      <c r="AZ14" s="136"/>
      <c r="BA14" s="136"/>
      <c r="BB14" s="136"/>
    </row>
    <row r="15" spans="1:54" ht="45" x14ac:dyDescent="0.25">
      <c r="A15" s="2">
        <v>124</v>
      </c>
      <c r="B15" s="3">
        <v>44225</v>
      </c>
      <c r="C15" s="7" t="s">
        <v>370</v>
      </c>
      <c r="D15" s="7" t="s">
        <v>182</v>
      </c>
      <c r="E15" s="7" t="s">
        <v>181</v>
      </c>
      <c r="F15" s="7" t="s">
        <v>181</v>
      </c>
      <c r="G15" s="7" t="s">
        <v>181</v>
      </c>
      <c r="H15" s="7"/>
      <c r="I15" s="7" t="s">
        <v>106</v>
      </c>
      <c r="J15" s="7" t="s">
        <v>181</v>
      </c>
      <c r="K15" s="7" t="s">
        <v>371</v>
      </c>
      <c r="L15" s="7" t="s">
        <v>181</v>
      </c>
      <c r="M15" s="7" t="s">
        <v>181</v>
      </c>
      <c r="N15" s="7" t="s">
        <v>181</v>
      </c>
      <c r="O15" s="7" t="s">
        <v>181</v>
      </c>
      <c r="P15" s="7" t="s">
        <v>181</v>
      </c>
      <c r="Q15" s="7" t="s">
        <v>181</v>
      </c>
      <c r="R15" s="7" t="s">
        <v>181</v>
      </c>
      <c r="S15" s="7" t="s">
        <v>181</v>
      </c>
      <c r="T15" s="7" t="s">
        <v>181</v>
      </c>
      <c r="U15" s="7" t="s">
        <v>181</v>
      </c>
      <c r="V15" s="7" t="s">
        <v>181</v>
      </c>
      <c r="W15" s="7" t="s">
        <v>181</v>
      </c>
      <c r="X15" s="7" t="s">
        <v>181</v>
      </c>
      <c r="Y15" s="7" t="s">
        <v>181</v>
      </c>
      <c r="Z15" s="7" t="s">
        <v>181</v>
      </c>
      <c r="AA15" s="7" t="s">
        <v>182</v>
      </c>
      <c r="AB15" s="7" t="s">
        <v>181</v>
      </c>
      <c r="AC15" s="7" t="s">
        <v>181</v>
      </c>
      <c r="AD15" s="7" t="s">
        <v>181</v>
      </c>
      <c r="AE15" s="7" t="s">
        <v>181</v>
      </c>
      <c r="AF15" s="2">
        <v>124</v>
      </c>
      <c r="AG15" s="3">
        <v>44225</v>
      </c>
      <c r="AJ15" s="138"/>
      <c r="AK15" s="139"/>
      <c r="AL15" s="136"/>
      <c r="AM15" s="136"/>
      <c r="AN15" s="136"/>
      <c r="AO15" s="136"/>
      <c r="AP15" s="136"/>
      <c r="AQ15" s="136"/>
      <c r="AR15" s="136"/>
      <c r="AS15" s="136"/>
      <c r="AT15" s="136"/>
      <c r="AU15" s="140"/>
      <c r="AV15" s="140"/>
      <c r="AW15" s="136"/>
      <c r="AX15" s="140"/>
      <c r="AY15" s="136"/>
      <c r="AZ15" s="136"/>
      <c r="BA15" s="136"/>
      <c r="BB15" s="136"/>
    </row>
    <row r="16" spans="1:54" ht="45" x14ac:dyDescent="0.25">
      <c r="A16" s="2">
        <v>135</v>
      </c>
      <c r="B16" s="3">
        <v>44228</v>
      </c>
      <c r="C16" s="7" t="s">
        <v>370</v>
      </c>
      <c r="D16" s="7" t="s">
        <v>182</v>
      </c>
      <c r="E16" s="7" t="s">
        <v>181</v>
      </c>
      <c r="F16" s="7" t="s">
        <v>181</v>
      </c>
      <c r="G16" s="7" t="s">
        <v>181</v>
      </c>
      <c r="H16" s="7"/>
      <c r="I16" s="7" t="s">
        <v>108</v>
      </c>
      <c r="J16" s="7" t="s">
        <v>181</v>
      </c>
      <c r="K16" s="7" t="s">
        <v>371</v>
      </c>
      <c r="L16" s="7" t="s">
        <v>181</v>
      </c>
      <c r="M16" s="7" t="s">
        <v>181</v>
      </c>
      <c r="N16" s="7" t="s">
        <v>181</v>
      </c>
      <c r="O16" s="7" t="s">
        <v>181</v>
      </c>
      <c r="P16" s="7" t="s">
        <v>181</v>
      </c>
      <c r="Q16" s="7" t="s">
        <v>181</v>
      </c>
      <c r="R16" s="7" t="s">
        <v>181</v>
      </c>
      <c r="S16" s="7" t="s">
        <v>181</v>
      </c>
      <c r="T16" s="7" t="s">
        <v>181</v>
      </c>
      <c r="U16" s="7" t="s">
        <v>181</v>
      </c>
      <c r="V16" s="7" t="s">
        <v>182</v>
      </c>
      <c r="W16" s="7" t="s">
        <v>181</v>
      </c>
      <c r="X16" s="7" t="s">
        <v>181</v>
      </c>
      <c r="Y16" s="7" t="s">
        <v>181</v>
      </c>
      <c r="Z16" s="7" t="s">
        <v>181</v>
      </c>
      <c r="AA16" s="7" t="s">
        <v>181</v>
      </c>
      <c r="AB16" s="7" t="s">
        <v>181</v>
      </c>
      <c r="AC16" s="7" t="s">
        <v>181</v>
      </c>
      <c r="AD16" s="7" t="s">
        <v>181</v>
      </c>
      <c r="AE16" s="7" t="s">
        <v>181</v>
      </c>
      <c r="AF16" s="2">
        <v>135</v>
      </c>
      <c r="AG16" s="3">
        <v>44228</v>
      </c>
      <c r="AJ16" s="138"/>
      <c r="AK16" s="139"/>
      <c r="AL16" s="136"/>
      <c r="AM16" s="136"/>
      <c r="AN16" s="136"/>
      <c r="AO16" s="136"/>
      <c r="AP16" s="136"/>
      <c r="AQ16" s="136"/>
      <c r="AR16" s="136"/>
      <c r="AS16" s="136"/>
      <c r="AT16" s="136"/>
      <c r="AU16" s="140"/>
      <c r="AV16" s="140"/>
      <c r="AW16" s="136"/>
      <c r="AX16" s="140"/>
      <c r="AY16" s="136"/>
      <c r="AZ16" s="136"/>
      <c r="BA16" s="136"/>
      <c r="BB16" s="136"/>
    </row>
    <row r="17" spans="1:54" ht="45" x14ac:dyDescent="0.25">
      <c r="A17" s="2">
        <v>143</v>
      </c>
      <c r="B17" s="3">
        <v>44229</v>
      </c>
      <c r="C17" s="7" t="s">
        <v>370</v>
      </c>
      <c r="D17" s="7" t="s">
        <v>182</v>
      </c>
      <c r="E17" s="7" t="s">
        <v>181</v>
      </c>
      <c r="F17" s="7" t="s">
        <v>181</v>
      </c>
      <c r="G17" s="7" t="s">
        <v>181</v>
      </c>
      <c r="H17" s="7"/>
      <c r="I17" s="7" t="s">
        <v>108</v>
      </c>
      <c r="J17" s="7" t="s">
        <v>181</v>
      </c>
      <c r="K17" s="7" t="s">
        <v>371</v>
      </c>
      <c r="L17" s="7" t="s">
        <v>181</v>
      </c>
      <c r="M17" s="7" t="s">
        <v>181</v>
      </c>
      <c r="N17" s="7" t="s">
        <v>181</v>
      </c>
      <c r="O17" s="7" t="s">
        <v>181</v>
      </c>
      <c r="P17" s="7" t="s">
        <v>181</v>
      </c>
      <c r="Q17" s="7" t="s">
        <v>182</v>
      </c>
      <c r="R17" s="7" t="s">
        <v>181</v>
      </c>
      <c r="S17" s="7" t="s">
        <v>181</v>
      </c>
      <c r="T17" s="7" t="s">
        <v>181</v>
      </c>
      <c r="U17" s="7" t="s">
        <v>181</v>
      </c>
      <c r="V17" s="7" t="s">
        <v>181</v>
      </c>
      <c r="W17" s="7" t="s">
        <v>181</v>
      </c>
      <c r="X17" s="7" t="s">
        <v>181</v>
      </c>
      <c r="Y17" s="7" t="s">
        <v>181</v>
      </c>
      <c r="Z17" s="7" t="s">
        <v>181</v>
      </c>
      <c r="AA17" s="7" t="s">
        <v>181</v>
      </c>
      <c r="AB17" s="7" t="s">
        <v>181</v>
      </c>
      <c r="AC17" s="7" t="s">
        <v>181</v>
      </c>
      <c r="AD17" s="7" t="s">
        <v>181</v>
      </c>
      <c r="AE17" s="7" t="s">
        <v>181</v>
      </c>
      <c r="AF17" s="2">
        <v>143</v>
      </c>
      <c r="AG17" s="3">
        <v>44229</v>
      </c>
      <c r="AJ17" s="138"/>
      <c r="AK17" s="139"/>
      <c r="AL17" s="136"/>
      <c r="AM17" s="136"/>
      <c r="AN17" s="136"/>
      <c r="AO17" s="136"/>
      <c r="AP17" s="136"/>
      <c r="AQ17" s="136"/>
      <c r="AR17" s="136"/>
      <c r="AS17" s="136"/>
      <c r="AT17" s="136"/>
      <c r="AU17" s="140"/>
      <c r="AV17" s="140"/>
      <c r="AW17" s="136"/>
      <c r="AX17" s="140"/>
      <c r="AY17" s="136"/>
      <c r="AZ17" s="136"/>
      <c r="BA17" s="136"/>
      <c r="BB17" s="136"/>
    </row>
    <row r="18" spans="1:54" ht="45" x14ac:dyDescent="0.25">
      <c r="A18" s="2">
        <v>153</v>
      </c>
      <c r="B18" s="3">
        <v>44231</v>
      </c>
      <c r="C18" s="7" t="s">
        <v>370</v>
      </c>
      <c r="D18" s="7" t="s">
        <v>182</v>
      </c>
      <c r="E18" s="7" t="s">
        <v>181</v>
      </c>
      <c r="F18" s="7" t="s">
        <v>181</v>
      </c>
      <c r="G18" s="7" t="s">
        <v>181</v>
      </c>
      <c r="H18" s="7"/>
      <c r="I18" s="7" t="s">
        <v>108</v>
      </c>
      <c r="J18" s="7" t="s">
        <v>181</v>
      </c>
      <c r="K18" s="7" t="s">
        <v>371</v>
      </c>
      <c r="L18" s="7" t="s">
        <v>181</v>
      </c>
      <c r="M18" s="7" t="s">
        <v>181</v>
      </c>
      <c r="N18" s="7" t="s">
        <v>181</v>
      </c>
      <c r="O18" s="7" t="s">
        <v>181</v>
      </c>
      <c r="P18" s="7" t="s">
        <v>181</v>
      </c>
      <c r="Q18" s="7" t="s">
        <v>182</v>
      </c>
      <c r="R18" s="7" t="s">
        <v>181</v>
      </c>
      <c r="S18" s="7" t="s">
        <v>181</v>
      </c>
      <c r="T18" s="7" t="s">
        <v>181</v>
      </c>
      <c r="U18" s="7" t="s">
        <v>181</v>
      </c>
      <c r="V18" s="7" t="s">
        <v>181</v>
      </c>
      <c r="W18" s="7" t="s">
        <v>181</v>
      </c>
      <c r="X18" s="7" t="s">
        <v>181</v>
      </c>
      <c r="Y18" s="7" t="s">
        <v>181</v>
      </c>
      <c r="Z18" s="7" t="s">
        <v>181</v>
      </c>
      <c r="AA18" s="7" t="s">
        <v>181</v>
      </c>
      <c r="AB18" s="7" t="s">
        <v>181</v>
      </c>
      <c r="AC18" s="7" t="s">
        <v>181</v>
      </c>
      <c r="AD18" s="7" t="s">
        <v>181</v>
      </c>
      <c r="AE18" s="7" t="s">
        <v>181</v>
      </c>
      <c r="AF18" s="2">
        <v>153</v>
      </c>
      <c r="AG18" s="3">
        <v>44231</v>
      </c>
      <c r="AJ18" s="138"/>
      <c r="AK18" s="139"/>
      <c r="AL18" s="136"/>
      <c r="AM18" s="136"/>
      <c r="AN18" s="136"/>
      <c r="AO18" s="136"/>
      <c r="AP18" s="136"/>
      <c r="AQ18" s="136"/>
      <c r="AR18" s="136"/>
      <c r="AS18" s="136"/>
      <c r="AT18" s="136"/>
      <c r="AU18" s="140"/>
      <c r="AV18" s="140"/>
      <c r="AW18" s="136"/>
      <c r="AX18" s="140"/>
      <c r="AY18" s="136"/>
      <c r="AZ18" s="136"/>
      <c r="BA18" s="136"/>
      <c r="BB18" s="136"/>
    </row>
    <row r="19" spans="1:54" ht="45" x14ac:dyDescent="0.25">
      <c r="A19" s="2">
        <v>160</v>
      </c>
      <c r="B19" s="3">
        <v>44235</v>
      </c>
      <c r="C19" s="7" t="s">
        <v>370</v>
      </c>
      <c r="D19" s="7" t="s">
        <v>182</v>
      </c>
      <c r="E19" s="7" t="s">
        <v>181</v>
      </c>
      <c r="F19" s="7" t="s">
        <v>181</v>
      </c>
      <c r="G19" s="7" t="s">
        <v>181</v>
      </c>
      <c r="H19" s="7"/>
      <c r="I19" s="7" t="s">
        <v>113</v>
      </c>
      <c r="J19" s="7" t="s">
        <v>181</v>
      </c>
      <c r="K19" s="7" t="s">
        <v>371</v>
      </c>
      <c r="L19" s="7" t="s">
        <v>181</v>
      </c>
      <c r="M19" s="7" t="s">
        <v>181</v>
      </c>
      <c r="N19" s="7" t="s">
        <v>181</v>
      </c>
      <c r="O19" s="7" t="s">
        <v>181</v>
      </c>
      <c r="P19" s="7" t="s">
        <v>181</v>
      </c>
      <c r="Q19" s="7" t="s">
        <v>182</v>
      </c>
      <c r="R19" s="7" t="s">
        <v>181</v>
      </c>
      <c r="S19" s="7" t="s">
        <v>181</v>
      </c>
      <c r="T19" s="7" t="s">
        <v>181</v>
      </c>
      <c r="U19" s="7" t="s">
        <v>181</v>
      </c>
      <c r="V19" s="7" t="s">
        <v>181</v>
      </c>
      <c r="W19" s="7" t="s">
        <v>181</v>
      </c>
      <c r="X19" s="7" t="s">
        <v>181</v>
      </c>
      <c r="Y19" s="7" t="s">
        <v>181</v>
      </c>
      <c r="Z19" s="7" t="s">
        <v>181</v>
      </c>
      <c r="AA19" s="7" t="s">
        <v>181</v>
      </c>
      <c r="AB19" s="7" t="s">
        <v>181</v>
      </c>
      <c r="AC19" s="7" t="s">
        <v>181</v>
      </c>
      <c r="AD19" s="7" t="s">
        <v>181</v>
      </c>
      <c r="AE19" s="7" t="s">
        <v>181</v>
      </c>
      <c r="AF19" s="2">
        <v>160</v>
      </c>
      <c r="AG19" s="3">
        <v>44235</v>
      </c>
      <c r="AJ19" s="138"/>
      <c r="AK19" s="139"/>
      <c r="AL19" s="136"/>
      <c r="AM19" s="136"/>
      <c r="AN19" s="136"/>
      <c r="AO19" s="136"/>
      <c r="AP19" s="136"/>
      <c r="AQ19" s="136"/>
      <c r="AR19" s="136"/>
      <c r="AS19" s="136"/>
      <c r="AT19" s="136"/>
      <c r="AU19" s="140"/>
      <c r="AV19" s="140"/>
      <c r="AW19" s="136"/>
      <c r="AX19" s="140"/>
      <c r="AY19" s="136"/>
      <c r="AZ19" s="136"/>
      <c r="BA19" s="136"/>
      <c r="BB19" s="136"/>
    </row>
    <row r="20" spans="1:54" ht="45" x14ac:dyDescent="0.25">
      <c r="A20" s="2">
        <v>167</v>
      </c>
      <c r="B20" s="3">
        <v>44236</v>
      </c>
      <c r="C20" s="7" t="s">
        <v>370</v>
      </c>
      <c r="D20" s="7" t="s">
        <v>182</v>
      </c>
      <c r="E20" s="7" t="s">
        <v>181</v>
      </c>
      <c r="F20" s="7" t="s">
        <v>181</v>
      </c>
      <c r="G20" s="7" t="s">
        <v>181</v>
      </c>
      <c r="H20" s="7"/>
      <c r="I20" s="7" t="s">
        <v>112</v>
      </c>
      <c r="J20" s="7" t="s">
        <v>181</v>
      </c>
      <c r="K20" s="7" t="s">
        <v>371</v>
      </c>
      <c r="L20" s="7" t="s">
        <v>181</v>
      </c>
      <c r="M20" s="7" t="s">
        <v>181</v>
      </c>
      <c r="N20" s="7" t="s">
        <v>181</v>
      </c>
      <c r="O20" s="7" t="s">
        <v>181</v>
      </c>
      <c r="P20" s="7" t="s">
        <v>181</v>
      </c>
      <c r="Q20" s="7" t="s">
        <v>181</v>
      </c>
      <c r="R20" s="7" t="s">
        <v>181</v>
      </c>
      <c r="S20" s="7" t="s">
        <v>181</v>
      </c>
      <c r="T20" s="7" t="s">
        <v>181</v>
      </c>
      <c r="U20" s="7" t="s">
        <v>181</v>
      </c>
      <c r="V20" s="7" t="s">
        <v>182</v>
      </c>
      <c r="W20" s="7" t="s">
        <v>181</v>
      </c>
      <c r="X20" s="7" t="s">
        <v>181</v>
      </c>
      <c r="Y20" s="7" t="s">
        <v>181</v>
      </c>
      <c r="Z20" s="7" t="s">
        <v>181</v>
      </c>
      <c r="AA20" s="7" t="s">
        <v>181</v>
      </c>
      <c r="AB20" s="7" t="s">
        <v>181</v>
      </c>
      <c r="AC20" s="7" t="s">
        <v>181</v>
      </c>
      <c r="AD20" s="7" t="s">
        <v>181</v>
      </c>
      <c r="AE20" s="7" t="s">
        <v>181</v>
      </c>
      <c r="AF20" s="2">
        <v>167</v>
      </c>
      <c r="AG20" s="3">
        <v>44236</v>
      </c>
      <c r="AJ20" s="138"/>
      <c r="AK20" s="139"/>
      <c r="AL20" s="136"/>
      <c r="AM20" s="136"/>
      <c r="AN20" s="136"/>
      <c r="AO20" s="136"/>
      <c r="AP20" s="136"/>
      <c r="AQ20" s="136"/>
      <c r="AR20" s="136"/>
      <c r="AS20" s="136"/>
      <c r="AT20" s="136"/>
      <c r="AU20" s="140"/>
      <c r="AV20" s="140"/>
      <c r="AW20" s="136"/>
      <c r="AX20" s="140"/>
      <c r="AY20" s="136"/>
      <c r="AZ20" s="136"/>
      <c r="BA20" s="136"/>
      <c r="BB20" s="136"/>
    </row>
    <row r="21" spans="1:54" ht="45" x14ac:dyDescent="0.25">
      <c r="A21" s="2">
        <v>174</v>
      </c>
      <c r="B21" s="3">
        <v>44237</v>
      </c>
      <c r="C21" s="7" t="s">
        <v>370</v>
      </c>
      <c r="D21" s="7" t="s">
        <v>182</v>
      </c>
      <c r="E21" s="7" t="s">
        <v>181</v>
      </c>
      <c r="F21" s="7" t="s">
        <v>181</v>
      </c>
      <c r="G21" s="7" t="s">
        <v>181</v>
      </c>
      <c r="H21" s="7"/>
      <c r="I21" s="7" t="s">
        <v>118</v>
      </c>
      <c r="J21" s="7" t="s">
        <v>181</v>
      </c>
      <c r="K21" s="7" t="s">
        <v>371</v>
      </c>
      <c r="L21" s="7" t="s">
        <v>181</v>
      </c>
      <c r="M21" s="7" t="s">
        <v>181</v>
      </c>
      <c r="N21" s="7" t="s">
        <v>181</v>
      </c>
      <c r="O21" s="7" t="s">
        <v>181</v>
      </c>
      <c r="P21" s="7" t="s">
        <v>181</v>
      </c>
      <c r="Q21" s="7" t="s">
        <v>181</v>
      </c>
      <c r="R21" s="7" t="s">
        <v>181</v>
      </c>
      <c r="S21" s="7" t="s">
        <v>181</v>
      </c>
      <c r="T21" s="7" t="s">
        <v>181</v>
      </c>
      <c r="U21" s="7" t="s">
        <v>182</v>
      </c>
      <c r="V21" s="7" t="s">
        <v>181</v>
      </c>
      <c r="W21" s="7" t="s">
        <v>181</v>
      </c>
      <c r="X21" s="7" t="s">
        <v>181</v>
      </c>
      <c r="Y21" s="7" t="s">
        <v>181</v>
      </c>
      <c r="Z21" s="7" t="s">
        <v>181</v>
      </c>
      <c r="AA21" s="7" t="s">
        <v>181</v>
      </c>
      <c r="AB21" s="7" t="s">
        <v>181</v>
      </c>
      <c r="AC21" s="7" t="s">
        <v>181</v>
      </c>
      <c r="AD21" s="7" t="s">
        <v>181</v>
      </c>
      <c r="AE21" s="7" t="s">
        <v>181</v>
      </c>
      <c r="AF21" s="2">
        <v>174</v>
      </c>
      <c r="AG21" s="3">
        <v>44237</v>
      </c>
      <c r="AJ21" s="138"/>
      <c r="AK21" s="139"/>
      <c r="AL21" s="136"/>
      <c r="AM21" s="136"/>
      <c r="AN21" s="136"/>
      <c r="AO21" s="136"/>
      <c r="AP21" s="136"/>
      <c r="AQ21" s="136"/>
      <c r="AR21" s="136"/>
      <c r="AS21" s="136"/>
      <c r="AT21" s="136"/>
      <c r="AU21" s="140"/>
      <c r="AV21" s="140"/>
      <c r="AW21" s="136"/>
      <c r="AX21" s="140"/>
      <c r="AY21" s="136"/>
      <c r="AZ21" s="136"/>
      <c r="BA21" s="136"/>
      <c r="BB21" s="136"/>
    </row>
    <row r="22" spans="1:54" ht="45" x14ac:dyDescent="0.25">
      <c r="A22" s="2">
        <v>194</v>
      </c>
      <c r="B22" s="3">
        <v>44238</v>
      </c>
      <c r="C22" s="7" t="s">
        <v>370</v>
      </c>
      <c r="D22" s="7" t="s">
        <v>182</v>
      </c>
      <c r="E22" s="7" t="s">
        <v>181</v>
      </c>
      <c r="F22" s="7" t="s">
        <v>181</v>
      </c>
      <c r="G22" s="7" t="s">
        <v>181</v>
      </c>
      <c r="H22" s="7"/>
      <c r="I22" s="7" t="s">
        <v>106</v>
      </c>
      <c r="J22" s="7" t="s">
        <v>181</v>
      </c>
      <c r="K22" s="7" t="s">
        <v>371</v>
      </c>
      <c r="L22" s="7" t="s">
        <v>181</v>
      </c>
      <c r="M22" s="7" t="s">
        <v>181</v>
      </c>
      <c r="N22" s="7" t="s">
        <v>181</v>
      </c>
      <c r="O22" s="7" t="s">
        <v>181</v>
      </c>
      <c r="P22" s="7" t="s">
        <v>181</v>
      </c>
      <c r="Q22" s="7" t="s">
        <v>182</v>
      </c>
      <c r="R22" s="7" t="s">
        <v>181</v>
      </c>
      <c r="S22" s="7" t="s">
        <v>181</v>
      </c>
      <c r="T22" s="7" t="s">
        <v>181</v>
      </c>
      <c r="U22" s="7" t="s">
        <v>181</v>
      </c>
      <c r="V22" s="7" t="s">
        <v>181</v>
      </c>
      <c r="W22" s="7" t="s">
        <v>181</v>
      </c>
      <c r="X22" s="7" t="s">
        <v>181</v>
      </c>
      <c r="Y22" s="7" t="s">
        <v>181</v>
      </c>
      <c r="Z22" s="7" t="s">
        <v>181</v>
      </c>
      <c r="AA22" s="7" t="s">
        <v>181</v>
      </c>
      <c r="AB22" s="7" t="s">
        <v>181</v>
      </c>
      <c r="AC22" s="7" t="s">
        <v>181</v>
      </c>
      <c r="AD22" s="7" t="s">
        <v>181</v>
      </c>
      <c r="AE22" s="7" t="s">
        <v>181</v>
      </c>
      <c r="AF22" s="2">
        <v>194</v>
      </c>
      <c r="AG22" s="3">
        <v>44238</v>
      </c>
      <c r="AJ22" s="138"/>
      <c r="AK22" s="139"/>
      <c r="AL22" s="136"/>
      <c r="AM22" s="136"/>
      <c r="AN22" s="136"/>
      <c r="AO22" s="136"/>
      <c r="AP22" s="136"/>
      <c r="AQ22" s="136"/>
      <c r="AR22" s="136"/>
      <c r="AS22" s="136"/>
      <c r="AT22" s="136"/>
      <c r="AU22" s="140"/>
      <c r="AV22" s="140"/>
      <c r="AW22" s="136"/>
      <c r="AX22" s="140"/>
      <c r="AY22" s="136"/>
      <c r="AZ22" s="136"/>
      <c r="BA22" s="136"/>
      <c r="BB22" s="136"/>
    </row>
    <row r="23" spans="1:54" ht="45" x14ac:dyDescent="0.25">
      <c r="A23" s="2">
        <v>204</v>
      </c>
      <c r="B23" s="3">
        <v>44239</v>
      </c>
      <c r="C23" s="7" t="s">
        <v>370</v>
      </c>
      <c r="D23" s="7" t="s">
        <v>182</v>
      </c>
      <c r="E23" s="7" t="s">
        <v>181</v>
      </c>
      <c r="F23" s="7" t="s">
        <v>181</v>
      </c>
      <c r="G23" s="7" t="s">
        <v>181</v>
      </c>
      <c r="H23" s="7"/>
      <c r="I23" s="7" t="s">
        <v>108</v>
      </c>
      <c r="J23" s="7" t="s">
        <v>181</v>
      </c>
      <c r="K23" s="7" t="s">
        <v>371</v>
      </c>
      <c r="L23" s="7" t="s">
        <v>181</v>
      </c>
      <c r="M23" s="7" t="s">
        <v>181</v>
      </c>
      <c r="N23" s="7" t="s">
        <v>181</v>
      </c>
      <c r="O23" s="7" t="s">
        <v>181</v>
      </c>
      <c r="P23" s="7" t="s">
        <v>181</v>
      </c>
      <c r="Q23" s="7" t="s">
        <v>182</v>
      </c>
      <c r="R23" s="7" t="s">
        <v>181</v>
      </c>
      <c r="S23" s="7" t="s">
        <v>181</v>
      </c>
      <c r="T23" s="7" t="s">
        <v>181</v>
      </c>
      <c r="U23" s="7" t="s">
        <v>181</v>
      </c>
      <c r="V23" s="7" t="s">
        <v>181</v>
      </c>
      <c r="W23" s="7" t="s">
        <v>181</v>
      </c>
      <c r="X23" s="7" t="s">
        <v>181</v>
      </c>
      <c r="Y23" s="7" t="s">
        <v>181</v>
      </c>
      <c r="Z23" s="7" t="s">
        <v>181</v>
      </c>
      <c r="AA23" s="7" t="s">
        <v>181</v>
      </c>
      <c r="AB23" s="7" t="s">
        <v>181</v>
      </c>
      <c r="AC23" s="7" t="s">
        <v>181</v>
      </c>
      <c r="AD23" s="7" t="s">
        <v>181</v>
      </c>
      <c r="AE23" s="7" t="s">
        <v>181</v>
      </c>
      <c r="AF23" s="2">
        <v>204</v>
      </c>
      <c r="AG23" s="3">
        <v>44239</v>
      </c>
      <c r="AJ23" s="138"/>
      <c r="AK23" s="139"/>
      <c r="AL23" s="136"/>
      <c r="AM23" s="136"/>
      <c r="AN23" s="136"/>
      <c r="AO23" s="136"/>
      <c r="AP23" s="136"/>
      <c r="AQ23" s="136"/>
      <c r="AR23" s="136"/>
      <c r="AS23" s="136"/>
      <c r="AT23" s="136"/>
      <c r="AU23" s="140"/>
      <c r="AV23" s="140"/>
      <c r="AW23" s="136"/>
      <c r="AX23" s="140"/>
      <c r="AY23" s="136"/>
      <c r="AZ23" s="136"/>
      <c r="BA23" s="136"/>
      <c r="BB23" s="136"/>
    </row>
    <row r="24" spans="1:54" ht="45" x14ac:dyDescent="0.25">
      <c r="A24" s="2">
        <v>209</v>
      </c>
      <c r="B24" s="3">
        <v>44239</v>
      </c>
      <c r="C24" s="7" t="s">
        <v>370</v>
      </c>
      <c r="D24" s="7" t="s">
        <v>182</v>
      </c>
      <c r="E24" s="7" t="s">
        <v>181</v>
      </c>
      <c r="F24" s="7" t="s">
        <v>181</v>
      </c>
      <c r="G24" s="7" t="s">
        <v>181</v>
      </c>
      <c r="H24" s="7"/>
      <c r="I24" s="7" t="s">
        <v>108</v>
      </c>
      <c r="J24" s="7" t="s">
        <v>181</v>
      </c>
      <c r="K24" s="7" t="s">
        <v>371</v>
      </c>
      <c r="L24" s="7" t="s">
        <v>181</v>
      </c>
      <c r="M24" s="7" t="s">
        <v>181</v>
      </c>
      <c r="N24" s="7" t="s">
        <v>181</v>
      </c>
      <c r="O24" s="7" t="s">
        <v>181</v>
      </c>
      <c r="P24" s="7" t="s">
        <v>181</v>
      </c>
      <c r="Q24" s="7" t="s">
        <v>182</v>
      </c>
      <c r="R24" s="7" t="s">
        <v>181</v>
      </c>
      <c r="S24" s="7" t="s">
        <v>181</v>
      </c>
      <c r="T24" s="7" t="s">
        <v>181</v>
      </c>
      <c r="U24" s="7" t="s">
        <v>181</v>
      </c>
      <c r="V24" s="7" t="s">
        <v>181</v>
      </c>
      <c r="W24" s="7" t="s">
        <v>181</v>
      </c>
      <c r="X24" s="7" t="s">
        <v>181</v>
      </c>
      <c r="Y24" s="7" t="s">
        <v>181</v>
      </c>
      <c r="Z24" s="7" t="s">
        <v>181</v>
      </c>
      <c r="AA24" s="7" t="s">
        <v>181</v>
      </c>
      <c r="AB24" s="7" t="s">
        <v>181</v>
      </c>
      <c r="AC24" s="7" t="s">
        <v>181</v>
      </c>
      <c r="AD24" s="7" t="s">
        <v>181</v>
      </c>
      <c r="AE24" s="7" t="s">
        <v>181</v>
      </c>
      <c r="AF24" s="2">
        <v>209</v>
      </c>
      <c r="AG24" s="3">
        <v>44239</v>
      </c>
      <c r="AJ24" s="138"/>
      <c r="AK24" s="139"/>
      <c r="AL24" s="136"/>
      <c r="AM24" s="136"/>
      <c r="AN24" s="136"/>
      <c r="AO24" s="136"/>
      <c r="AP24" s="136"/>
      <c r="AQ24" s="136"/>
      <c r="AR24" s="136"/>
      <c r="AS24" s="136"/>
      <c r="AT24" s="136"/>
      <c r="AU24" s="140"/>
      <c r="AV24" s="140"/>
      <c r="AW24" s="136"/>
      <c r="AX24" s="140"/>
      <c r="AY24" s="136"/>
      <c r="AZ24" s="136"/>
      <c r="BA24" s="136"/>
      <c r="BB24" s="136"/>
    </row>
    <row r="25" spans="1:54" ht="45" x14ac:dyDescent="0.25">
      <c r="A25" s="2">
        <v>219</v>
      </c>
      <c r="B25" s="3">
        <v>44242</v>
      </c>
      <c r="C25" s="7" t="s">
        <v>370</v>
      </c>
      <c r="D25" s="7" t="s">
        <v>182</v>
      </c>
      <c r="E25" s="7" t="s">
        <v>181</v>
      </c>
      <c r="F25" s="7" t="s">
        <v>181</v>
      </c>
      <c r="G25" s="7" t="s">
        <v>181</v>
      </c>
      <c r="H25" s="7"/>
      <c r="I25" s="7" t="s">
        <v>108</v>
      </c>
      <c r="J25" s="7" t="s">
        <v>181</v>
      </c>
      <c r="K25" s="7" t="s">
        <v>371</v>
      </c>
      <c r="L25" s="7" t="s">
        <v>181</v>
      </c>
      <c r="M25" s="7" t="s">
        <v>181</v>
      </c>
      <c r="N25" s="7" t="s">
        <v>181</v>
      </c>
      <c r="O25" s="7" t="s">
        <v>181</v>
      </c>
      <c r="P25" s="7" t="s">
        <v>181</v>
      </c>
      <c r="Q25" s="7" t="s">
        <v>182</v>
      </c>
      <c r="R25" s="7" t="s">
        <v>181</v>
      </c>
      <c r="S25" s="7" t="s">
        <v>181</v>
      </c>
      <c r="T25" s="7" t="s">
        <v>181</v>
      </c>
      <c r="U25" s="7" t="s">
        <v>181</v>
      </c>
      <c r="V25" s="7" t="s">
        <v>181</v>
      </c>
      <c r="W25" s="7" t="s">
        <v>181</v>
      </c>
      <c r="X25" s="7" t="s">
        <v>181</v>
      </c>
      <c r="Y25" s="7" t="s">
        <v>181</v>
      </c>
      <c r="Z25" s="7" t="s">
        <v>181</v>
      </c>
      <c r="AA25" s="7" t="s">
        <v>181</v>
      </c>
      <c r="AB25" s="7" t="s">
        <v>181</v>
      </c>
      <c r="AC25" s="7" t="s">
        <v>181</v>
      </c>
      <c r="AD25" s="7" t="s">
        <v>181</v>
      </c>
      <c r="AE25" s="7" t="s">
        <v>181</v>
      </c>
      <c r="AF25" s="2">
        <v>219</v>
      </c>
      <c r="AG25" s="3">
        <v>44242</v>
      </c>
      <c r="AJ25" s="138"/>
      <c r="AK25" s="139"/>
      <c r="AL25" s="136"/>
      <c r="AM25" s="136"/>
      <c r="AN25" s="136"/>
      <c r="AO25" s="136"/>
      <c r="AP25" s="136"/>
      <c r="AQ25" s="136"/>
      <c r="AR25" s="136"/>
      <c r="AS25" s="136"/>
      <c r="AT25" s="136"/>
      <c r="AU25" s="140"/>
      <c r="AV25" s="140"/>
      <c r="AW25" s="136"/>
      <c r="AX25" s="140"/>
      <c r="AY25" s="136"/>
      <c r="AZ25" s="136"/>
      <c r="BA25" s="136"/>
      <c r="BB25" s="136"/>
    </row>
    <row r="26" spans="1:54" ht="45" x14ac:dyDescent="0.25">
      <c r="A26" s="2">
        <v>233</v>
      </c>
      <c r="B26" s="3">
        <v>44245</v>
      </c>
      <c r="C26" s="7" t="s">
        <v>370</v>
      </c>
      <c r="D26" s="7" t="s">
        <v>182</v>
      </c>
      <c r="E26" s="7" t="s">
        <v>181</v>
      </c>
      <c r="F26" s="7" t="s">
        <v>181</v>
      </c>
      <c r="G26" s="7" t="s">
        <v>181</v>
      </c>
      <c r="H26" s="7"/>
      <c r="I26" s="7" t="s">
        <v>108</v>
      </c>
      <c r="J26" s="7" t="s">
        <v>181</v>
      </c>
      <c r="K26" s="7" t="s">
        <v>371</v>
      </c>
      <c r="L26" s="7" t="s">
        <v>181</v>
      </c>
      <c r="M26" s="7" t="s">
        <v>181</v>
      </c>
      <c r="N26" s="7" t="s">
        <v>181</v>
      </c>
      <c r="O26" s="7" t="s">
        <v>181</v>
      </c>
      <c r="P26" s="7" t="s">
        <v>181</v>
      </c>
      <c r="Q26" s="7" t="s">
        <v>182</v>
      </c>
      <c r="R26" s="7" t="s">
        <v>181</v>
      </c>
      <c r="S26" s="7" t="s">
        <v>181</v>
      </c>
      <c r="T26" s="7" t="s">
        <v>181</v>
      </c>
      <c r="U26" s="7" t="s">
        <v>181</v>
      </c>
      <c r="V26" s="7" t="s">
        <v>181</v>
      </c>
      <c r="W26" s="7" t="s">
        <v>181</v>
      </c>
      <c r="X26" s="7" t="s">
        <v>181</v>
      </c>
      <c r="Y26" s="7" t="s">
        <v>181</v>
      </c>
      <c r="Z26" s="7" t="s">
        <v>181</v>
      </c>
      <c r="AA26" s="7" t="s">
        <v>181</v>
      </c>
      <c r="AB26" s="7" t="s">
        <v>181</v>
      </c>
      <c r="AC26" s="7" t="s">
        <v>181</v>
      </c>
      <c r="AD26" s="7" t="s">
        <v>181</v>
      </c>
      <c r="AE26" s="7" t="s">
        <v>181</v>
      </c>
      <c r="AF26" s="2">
        <v>233</v>
      </c>
      <c r="AG26" s="3">
        <v>44245</v>
      </c>
      <c r="AJ26" s="138"/>
      <c r="AK26" s="139"/>
      <c r="AL26" s="136"/>
      <c r="AM26" s="136"/>
      <c r="AN26" s="136"/>
      <c r="AO26" s="136"/>
      <c r="AP26" s="136"/>
      <c r="AQ26" s="136"/>
      <c r="AR26" s="136"/>
      <c r="AS26" s="136"/>
      <c r="AT26" s="136"/>
      <c r="AU26" s="140"/>
      <c r="AV26" s="140"/>
      <c r="AW26" s="136"/>
      <c r="AX26" s="140"/>
      <c r="AY26" s="136"/>
      <c r="AZ26" s="136"/>
      <c r="BA26" s="136"/>
      <c r="BB26" s="136"/>
    </row>
    <row r="27" spans="1:54" ht="45" x14ac:dyDescent="0.25">
      <c r="A27" s="2">
        <v>239</v>
      </c>
      <c r="B27" s="3">
        <v>44246</v>
      </c>
      <c r="C27" s="7" t="s">
        <v>370</v>
      </c>
      <c r="D27" s="7" t="s">
        <v>182</v>
      </c>
      <c r="E27" s="7" t="s">
        <v>181</v>
      </c>
      <c r="F27" s="7" t="s">
        <v>181</v>
      </c>
      <c r="G27" s="7" t="s">
        <v>181</v>
      </c>
      <c r="H27" s="7"/>
      <c r="I27" s="7" t="s">
        <v>108</v>
      </c>
      <c r="J27" s="7" t="s">
        <v>181</v>
      </c>
      <c r="K27" s="7" t="s">
        <v>371</v>
      </c>
      <c r="L27" s="7" t="s">
        <v>181</v>
      </c>
      <c r="M27" s="7" t="s">
        <v>181</v>
      </c>
      <c r="N27" s="7" t="s">
        <v>181</v>
      </c>
      <c r="O27" s="7" t="s">
        <v>181</v>
      </c>
      <c r="P27" s="7" t="s">
        <v>181</v>
      </c>
      <c r="Q27" s="7" t="s">
        <v>182</v>
      </c>
      <c r="R27" s="7" t="s">
        <v>181</v>
      </c>
      <c r="S27" s="7" t="s">
        <v>181</v>
      </c>
      <c r="T27" s="7" t="s">
        <v>181</v>
      </c>
      <c r="U27" s="7" t="s">
        <v>181</v>
      </c>
      <c r="V27" s="7" t="s">
        <v>181</v>
      </c>
      <c r="W27" s="7" t="s">
        <v>181</v>
      </c>
      <c r="X27" s="7" t="s">
        <v>181</v>
      </c>
      <c r="Y27" s="7" t="s">
        <v>181</v>
      </c>
      <c r="Z27" s="7" t="s">
        <v>181</v>
      </c>
      <c r="AA27" s="7" t="s">
        <v>181</v>
      </c>
      <c r="AB27" s="7" t="s">
        <v>181</v>
      </c>
      <c r="AC27" s="7" t="s">
        <v>181</v>
      </c>
      <c r="AD27" s="7" t="s">
        <v>181</v>
      </c>
      <c r="AE27" s="7" t="s">
        <v>181</v>
      </c>
      <c r="AF27" s="2">
        <v>239</v>
      </c>
      <c r="AG27" s="3">
        <v>44246</v>
      </c>
      <c r="AJ27" s="138"/>
      <c r="AK27" s="139"/>
      <c r="AL27" s="136"/>
      <c r="AM27" s="136"/>
      <c r="AN27" s="136"/>
      <c r="AO27" s="136"/>
      <c r="AP27" s="136"/>
      <c r="AQ27" s="136"/>
      <c r="AR27" s="136"/>
      <c r="AS27" s="136"/>
      <c r="AT27" s="136"/>
      <c r="AU27" s="140"/>
      <c r="AV27" s="140"/>
      <c r="AW27" s="136"/>
      <c r="AX27" s="140"/>
      <c r="AY27" s="136"/>
      <c r="AZ27" s="136"/>
      <c r="BA27" s="136"/>
      <c r="BB27" s="136"/>
    </row>
    <row r="28" spans="1:54" ht="45" x14ac:dyDescent="0.25">
      <c r="A28" s="2">
        <v>248</v>
      </c>
      <c r="B28" s="3">
        <v>44249</v>
      </c>
      <c r="C28" s="7" t="s">
        <v>370</v>
      </c>
      <c r="D28" s="7" t="s">
        <v>182</v>
      </c>
      <c r="E28" s="7" t="s">
        <v>181</v>
      </c>
      <c r="F28" s="7" t="s">
        <v>181</v>
      </c>
      <c r="G28" s="7" t="s">
        <v>181</v>
      </c>
      <c r="H28" s="7"/>
      <c r="I28" s="7" t="s">
        <v>112</v>
      </c>
      <c r="J28" s="7" t="s">
        <v>181</v>
      </c>
      <c r="K28" s="7" t="s">
        <v>371</v>
      </c>
      <c r="L28" s="7" t="s">
        <v>181</v>
      </c>
      <c r="M28" s="7" t="s">
        <v>181</v>
      </c>
      <c r="N28" s="7" t="s">
        <v>181</v>
      </c>
      <c r="O28" s="7" t="s">
        <v>181</v>
      </c>
      <c r="P28" s="7" t="s">
        <v>181</v>
      </c>
      <c r="Q28" s="7" t="s">
        <v>181</v>
      </c>
      <c r="R28" s="7" t="s">
        <v>181</v>
      </c>
      <c r="S28" s="7" t="s">
        <v>181</v>
      </c>
      <c r="T28" s="7" t="s">
        <v>181</v>
      </c>
      <c r="U28" s="7" t="s">
        <v>181</v>
      </c>
      <c r="V28" s="7" t="s">
        <v>181</v>
      </c>
      <c r="W28" s="7" t="s">
        <v>181</v>
      </c>
      <c r="X28" s="7" t="s">
        <v>181</v>
      </c>
      <c r="Y28" s="7" t="s">
        <v>181</v>
      </c>
      <c r="Z28" s="7" t="s">
        <v>181</v>
      </c>
      <c r="AA28" s="7" t="s">
        <v>181</v>
      </c>
      <c r="AB28" s="7" t="s">
        <v>181</v>
      </c>
      <c r="AC28" s="7" t="s">
        <v>181</v>
      </c>
      <c r="AD28" s="7" t="s">
        <v>181</v>
      </c>
      <c r="AE28" s="7" t="s">
        <v>181</v>
      </c>
      <c r="AF28" s="2">
        <v>248</v>
      </c>
      <c r="AG28" s="3">
        <v>44249</v>
      </c>
      <c r="AJ28" s="138"/>
      <c r="AK28" s="139"/>
      <c r="AL28" s="136"/>
      <c r="AM28" s="136"/>
      <c r="AN28" s="136"/>
      <c r="AO28" s="136"/>
      <c r="AP28" s="136"/>
      <c r="AQ28" s="136"/>
      <c r="AR28" s="136"/>
      <c r="AS28" s="136"/>
      <c r="AT28" s="136"/>
      <c r="AU28" s="140"/>
      <c r="AV28" s="140"/>
      <c r="AW28" s="136"/>
      <c r="AX28" s="140"/>
      <c r="AY28" s="136"/>
      <c r="AZ28" s="136"/>
      <c r="BA28" s="136"/>
      <c r="BB28" s="136"/>
    </row>
    <row r="29" spans="1:54" ht="31.5" customHeight="1" x14ac:dyDescent="0.25">
      <c r="A29" s="2">
        <v>252</v>
      </c>
      <c r="B29" s="3">
        <v>44249</v>
      </c>
      <c r="C29" s="7" t="s">
        <v>370</v>
      </c>
      <c r="D29" s="7" t="s">
        <v>181</v>
      </c>
      <c r="E29" s="7" t="s">
        <v>181</v>
      </c>
      <c r="F29" s="7" t="s">
        <v>181</v>
      </c>
      <c r="G29" s="7" t="s">
        <v>181</v>
      </c>
      <c r="H29" s="7"/>
      <c r="I29" s="7" t="s">
        <v>114</v>
      </c>
      <c r="J29" s="7" t="s">
        <v>181</v>
      </c>
      <c r="K29" s="7" t="s">
        <v>181</v>
      </c>
      <c r="L29" s="7" t="s">
        <v>181</v>
      </c>
      <c r="M29" s="7" t="s">
        <v>181</v>
      </c>
      <c r="N29" s="7" t="s">
        <v>181</v>
      </c>
      <c r="O29" s="7" t="s">
        <v>181</v>
      </c>
      <c r="P29" s="7" t="s">
        <v>181</v>
      </c>
      <c r="Q29" s="7" t="s">
        <v>181</v>
      </c>
      <c r="R29" s="7" t="s">
        <v>181</v>
      </c>
      <c r="S29" s="7" t="s">
        <v>181</v>
      </c>
      <c r="T29" s="7" t="s">
        <v>181</v>
      </c>
      <c r="U29" s="7" t="s">
        <v>181</v>
      </c>
      <c r="V29" s="7" t="s">
        <v>181</v>
      </c>
      <c r="W29" s="7" t="s">
        <v>181</v>
      </c>
      <c r="X29" s="7" t="s">
        <v>181</v>
      </c>
      <c r="Y29" s="7" t="s">
        <v>181</v>
      </c>
      <c r="Z29" s="7" t="s">
        <v>181</v>
      </c>
      <c r="AA29" s="7" t="s">
        <v>181</v>
      </c>
      <c r="AB29" s="7" t="s">
        <v>181</v>
      </c>
      <c r="AC29" s="7" t="s">
        <v>181</v>
      </c>
      <c r="AD29" s="7" t="s">
        <v>181</v>
      </c>
      <c r="AE29" s="7" t="s">
        <v>181</v>
      </c>
      <c r="AF29" s="2">
        <v>252</v>
      </c>
      <c r="AG29" s="3">
        <v>44249</v>
      </c>
      <c r="AJ29" s="138"/>
      <c r="AK29" s="139"/>
      <c r="AL29" s="136"/>
      <c r="AM29" s="136"/>
      <c r="AN29" s="136"/>
      <c r="AO29" s="136"/>
      <c r="AP29" s="136"/>
      <c r="AQ29" s="136"/>
      <c r="AR29" s="136"/>
      <c r="AS29" s="136"/>
      <c r="AT29" s="136"/>
      <c r="AU29" s="140"/>
      <c r="AV29" s="140"/>
      <c r="AW29" s="136"/>
      <c r="AX29" s="140"/>
      <c r="AY29" s="136"/>
      <c r="AZ29" s="136"/>
      <c r="BA29" s="136"/>
      <c r="BB29" s="136"/>
    </row>
    <row r="30" spans="1:54" ht="45" x14ac:dyDescent="0.25">
      <c r="A30" s="2">
        <v>259</v>
      </c>
      <c r="B30" s="3">
        <v>44249</v>
      </c>
      <c r="C30" s="7" t="s">
        <v>370</v>
      </c>
      <c r="D30" s="7" t="s">
        <v>182</v>
      </c>
      <c r="E30" s="7" t="s">
        <v>181</v>
      </c>
      <c r="F30" s="7" t="s">
        <v>181</v>
      </c>
      <c r="G30" s="7" t="s">
        <v>181</v>
      </c>
      <c r="H30" s="7"/>
      <c r="I30" s="7" t="s">
        <v>108</v>
      </c>
      <c r="J30" s="7" t="s">
        <v>181</v>
      </c>
      <c r="K30" s="7" t="s">
        <v>371</v>
      </c>
      <c r="L30" s="7" t="s">
        <v>181</v>
      </c>
      <c r="M30" s="7" t="s">
        <v>181</v>
      </c>
      <c r="N30" s="7" t="s">
        <v>181</v>
      </c>
      <c r="O30" s="7" t="s">
        <v>181</v>
      </c>
      <c r="P30" s="7" t="s">
        <v>181</v>
      </c>
      <c r="Q30" s="7" t="s">
        <v>182</v>
      </c>
      <c r="R30" s="7" t="s">
        <v>181</v>
      </c>
      <c r="S30" s="7" t="s">
        <v>181</v>
      </c>
      <c r="T30" s="7" t="s">
        <v>181</v>
      </c>
      <c r="U30" s="7" t="s">
        <v>181</v>
      </c>
      <c r="V30" s="7" t="s">
        <v>181</v>
      </c>
      <c r="W30" s="7" t="s">
        <v>181</v>
      </c>
      <c r="X30" s="7" t="s">
        <v>181</v>
      </c>
      <c r="Y30" s="7" t="s">
        <v>181</v>
      </c>
      <c r="Z30" s="7" t="s">
        <v>181</v>
      </c>
      <c r="AA30" s="7" t="s">
        <v>181</v>
      </c>
      <c r="AB30" s="7" t="s">
        <v>181</v>
      </c>
      <c r="AC30" s="7" t="s">
        <v>181</v>
      </c>
      <c r="AD30" s="7" t="s">
        <v>181</v>
      </c>
      <c r="AE30" s="7" t="s">
        <v>181</v>
      </c>
      <c r="AF30" s="2">
        <v>259</v>
      </c>
      <c r="AG30" s="3">
        <v>44249</v>
      </c>
      <c r="AJ30" s="138"/>
      <c r="AK30" s="139"/>
      <c r="AL30" s="136"/>
      <c r="AM30" s="136"/>
      <c r="AN30" s="136"/>
      <c r="AO30" s="136"/>
      <c r="AP30" s="136"/>
      <c r="AQ30" s="136"/>
      <c r="AR30" s="136"/>
      <c r="AS30" s="136"/>
      <c r="AT30" s="136"/>
      <c r="AU30" s="140"/>
      <c r="AV30" s="140"/>
      <c r="AW30" s="136"/>
      <c r="AX30" s="140"/>
      <c r="AY30" s="136"/>
      <c r="AZ30" s="136"/>
      <c r="BA30" s="136"/>
      <c r="BB30" s="136"/>
    </row>
    <row r="31" spans="1:54" ht="45" x14ac:dyDescent="0.25">
      <c r="A31" s="2">
        <v>265</v>
      </c>
      <c r="B31" s="3">
        <v>44250</v>
      </c>
      <c r="C31" s="7" t="s">
        <v>370</v>
      </c>
      <c r="D31" s="7" t="s">
        <v>182</v>
      </c>
      <c r="E31" s="7" t="s">
        <v>181</v>
      </c>
      <c r="F31" s="7" t="s">
        <v>181</v>
      </c>
      <c r="G31" s="7" t="s">
        <v>181</v>
      </c>
      <c r="H31" s="7"/>
      <c r="I31" s="7" t="s">
        <v>108</v>
      </c>
      <c r="J31" s="7" t="s">
        <v>181</v>
      </c>
      <c r="K31" s="7" t="s">
        <v>371</v>
      </c>
      <c r="L31" s="7" t="s">
        <v>181</v>
      </c>
      <c r="M31" s="7" t="s">
        <v>181</v>
      </c>
      <c r="N31" s="7" t="s">
        <v>181</v>
      </c>
      <c r="O31" s="7" t="s">
        <v>181</v>
      </c>
      <c r="P31" s="7" t="s">
        <v>181</v>
      </c>
      <c r="Q31" s="7" t="s">
        <v>182</v>
      </c>
      <c r="R31" s="7" t="s">
        <v>181</v>
      </c>
      <c r="S31" s="7" t="s">
        <v>181</v>
      </c>
      <c r="T31" s="7" t="s">
        <v>181</v>
      </c>
      <c r="U31" s="7" t="s">
        <v>181</v>
      </c>
      <c r="V31" s="7" t="s">
        <v>181</v>
      </c>
      <c r="W31" s="7" t="s">
        <v>181</v>
      </c>
      <c r="X31" s="7" t="s">
        <v>181</v>
      </c>
      <c r="Y31" s="7" t="s">
        <v>181</v>
      </c>
      <c r="Z31" s="7" t="s">
        <v>181</v>
      </c>
      <c r="AA31" s="7" t="s">
        <v>181</v>
      </c>
      <c r="AB31" s="7" t="s">
        <v>181</v>
      </c>
      <c r="AC31" s="7" t="s">
        <v>181</v>
      </c>
      <c r="AD31" s="7" t="s">
        <v>181</v>
      </c>
      <c r="AE31" s="7" t="s">
        <v>181</v>
      </c>
      <c r="AF31" s="2">
        <v>265</v>
      </c>
      <c r="AG31" s="3">
        <v>44250</v>
      </c>
      <c r="AJ31" s="138"/>
      <c r="AK31" s="139"/>
      <c r="AL31" s="136"/>
      <c r="AM31" s="136"/>
      <c r="AN31" s="136"/>
      <c r="AO31" s="136"/>
      <c r="AP31" s="136"/>
      <c r="AQ31" s="136"/>
      <c r="AR31" s="136"/>
      <c r="AS31" s="136"/>
      <c r="AT31" s="136"/>
      <c r="AU31" s="140"/>
      <c r="AV31" s="140"/>
      <c r="AW31" s="136"/>
      <c r="AX31" s="140"/>
      <c r="AY31" s="136"/>
      <c r="AZ31" s="136"/>
      <c r="BA31" s="136"/>
      <c r="BB31" s="136"/>
    </row>
    <row r="32" spans="1:54" ht="45" x14ac:dyDescent="0.25">
      <c r="A32" s="2">
        <v>277</v>
      </c>
      <c r="B32" s="3">
        <v>44251</v>
      </c>
      <c r="C32" s="7" t="s">
        <v>370</v>
      </c>
      <c r="D32" s="7" t="s">
        <v>181</v>
      </c>
      <c r="E32" s="7" t="s">
        <v>181</v>
      </c>
      <c r="F32" s="7" t="s">
        <v>181</v>
      </c>
      <c r="G32" s="7" t="s">
        <v>181</v>
      </c>
      <c r="H32" s="7"/>
      <c r="I32" s="7" t="s">
        <v>110</v>
      </c>
      <c r="J32" s="7" t="s">
        <v>181</v>
      </c>
      <c r="K32" s="7" t="s">
        <v>371</v>
      </c>
      <c r="L32" s="7" t="s">
        <v>181</v>
      </c>
      <c r="M32" s="7" t="s">
        <v>181</v>
      </c>
      <c r="N32" s="7" t="s">
        <v>181</v>
      </c>
      <c r="O32" s="7" t="s">
        <v>181</v>
      </c>
      <c r="P32" s="7" t="s">
        <v>181</v>
      </c>
      <c r="Q32" s="7" t="s">
        <v>182</v>
      </c>
      <c r="R32" s="7" t="s">
        <v>181</v>
      </c>
      <c r="S32" s="7" t="s">
        <v>181</v>
      </c>
      <c r="T32" s="7" t="s">
        <v>181</v>
      </c>
      <c r="U32" s="7" t="s">
        <v>181</v>
      </c>
      <c r="V32" s="7" t="s">
        <v>181</v>
      </c>
      <c r="W32" s="7" t="s">
        <v>181</v>
      </c>
      <c r="X32" s="7" t="s">
        <v>181</v>
      </c>
      <c r="Y32" s="7" t="s">
        <v>181</v>
      </c>
      <c r="Z32" s="7" t="s">
        <v>181</v>
      </c>
      <c r="AA32" s="7" t="s">
        <v>181</v>
      </c>
      <c r="AB32" s="7" t="s">
        <v>181</v>
      </c>
      <c r="AC32" s="7" t="s">
        <v>181</v>
      </c>
      <c r="AD32" s="7" t="s">
        <v>181</v>
      </c>
      <c r="AE32" s="7" t="s">
        <v>181</v>
      </c>
      <c r="AF32" s="2">
        <v>277</v>
      </c>
      <c r="AG32" s="3">
        <v>44251</v>
      </c>
      <c r="AJ32" s="138"/>
      <c r="AK32" s="139"/>
      <c r="AL32" s="136"/>
      <c r="AM32" s="136"/>
      <c r="AN32" s="136"/>
      <c r="AO32" s="136"/>
      <c r="AP32" s="136"/>
      <c r="AQ32" s="136"/>
      <c r="AR32" s="136"/>
      <c r="AS32" s="136"/>
      <c r="AT32" s="136"/>
      <c r="AU32" s="140"/>
      <c r="AV32" s="140"/>
      <c r="AW32" s="136"/>
      <c r="AX32" s="140"/>
      <c r="AY32" s="136"/>
      <c r="AZ32" s="136"/>
      <c r="BA32" s="136"/>
      <c r="BB32" s="136"/>
    </row>
    <row r="33" spans="1:54" ht="45" x14ac:dyDescent="0.25">
      <c r="A33" s="2">
        <v>287</v>
      </c>
      <c r="B33" s="3">
        <v>44253</v>
      </c>
      <c r="C33" s="7" t="s">
        <v>370</v>
      </c>
      <c r="D33" s="7" t="s">
        <v>182</v>
      </c>
      <c r="E33" s="7" t="s">
        <v>181</v>
      </c>
      <c r="F33" s="7" t="s">
        <v>181</v>
      </c>
      <c r="G33" s="7" t="s">
        <v>181</v>
      </c>
      <c r="H33" s="7"/>
      <c r="I33" s="7" t="s">
        <v>106</v>
      </c>
      <c r="J33" s="7" t="s">
        <v>181</v>
      </c>
      <c r="K33" s="7" t="s">
        <v>371</v>
      </c>
      <c r="L33" s="7" t="s">
        <v>181</v>
      </c>
      <c r="M33" s="7" t="s">
        <v>181</v>
      </c>
      <c r="N33" s="7" t="s">
        <v>181</v>
      </c>
      <c r="O33" s="7" t="s">
        <v>181</v>
      </c>
      <c r="P33" s="7" t="s">
        <v>181</v>
      </c>
      <c r="Q33" s="7" t="s">
        <v>182</v>
      </c>
      <c r="R33" s="7" t="s">
        <v>181</v>
      </c>
      <c r="S33" s="7" t="s">
        <v>181</v>
      </c>
      <c r="T33" s="7" t="s">
        <v>181</v>
      </c>
      <c r="U33" s="7" t="s">
        <v>181</v>
      </c>
      <c r="V33" s="7" t="s">
        <v>181</v>
      </c>
      <c r="W33" s="7" t="s">
        <v>181</v>
      </c>
      <c r="X33" s="7" t="s">
        <v>181</v>
      </c>
      <c r="Y33" s="7" t="s">
        <v>181</v>
      </c>
      <c r="Z33" s="7" t="s">
        <v>181</v>
      </c>
      <c r="AA33" s="7" t="s">
        <v>181</v>
      </c>
      <c r="AB33" s="7" t="s">
        <v>181</v>
      </c>
      <c r="AC33" s="7" t="s">
        <v>181</v>
      </c>
      <c r="AD33" s="7" t="s">
        <v>181</v>
      </c>
      <c r="AE33" s="7" t="s">
        <v>181</v>
      </c>
      <c r="AF33" s="2">
        <v>287</v>
      </c>
      <c r="AG33" s="3">
        <v>44253</v>
      </c>
      <c r="AJ33" s="138"/>
      <c r="AK33" s="139"/>
      <c r="AL33" s="136"/>
      <c r="AM33" s="136"/>
      <c r="AN33" s="136"/>
      <c r="AO33" s="136"/>
      <c r="AP33" s="136"/>
      <c r="AQ33" s="136"/>
      <c r="AR33" s="136"/>
      <c r="AS33" s="136"/>
      <c r="AT33" s="136"/>
      <c r="AU33" s="140"/>
      <c r="AV33" s="140"/>
      <c r="AW33" s="136"/>
      <c r="AX33" s="140"/>
      <c r="AY33" s="136"/>
      <c r="AZ33" s="136"/>
      <c r="BA33" s="136"/>
      <c r="BB33" s="136"/>
    </row>
    <row r="34" spans="1:54" ht="45" x14ac:dyDescent="0.25">
      <c r="A34" s="2">
        <v>293</v>
      </c>
      <c r="B34" s="3">
        <v>44253</v>
      </c>
      <c r="C34" s="7" t="s">
        <v>370</v>
      </c>
      <c r="D34" s="7" t="s">
        <v>182</v>
      </c>
      <c r="E34" s="7" t="s">
        <v>181</v>
      </c>
      <c r="F34" s="7" t="s">
        <v>181</v>
      </c>
      <c r="G34" s="7" t="s">
        <v>181</v>
      </c>
      <c r="H34" s="7"/>
      <c r="I34" s="7" t="s">
        <v>108</v>
      </c>
      <c r="J34" s="7" t="s">
        <v>181</v>
      </c>
      <c r="K34" s="7" t="s">
        <v>371</v>
      </c>
      <c r="L34" s="7" t="s">
        <v>181</v>
      </c>
      <c r="M34" s="7" t="s">
        <v>181</v>
      </c>
      <c r="N34" s="7" t="s">
        <v>181</v>
      </c>
      <c r="O34" s="7" t="s">
        <v>181</v>
      </c>
      <c r="P34" s="7" t="s">
        <v>181</v>
      </c>
      <c r="Q34" s="7" t="s">
        <v>182</v>
      </c>
      <c r="R34" s="7" t="s">
        <v>181</v>
      </c>
      <c r="S34" s="7" t="s">
        <v>181</v>
      </c>
      <c r="T34" s="7" t="s">
        <v>181</v>
      </c>
      <c r="U34" s="7" t="s">
        <v>181</v>
      </c>
      <c r="V34" s="7" t="s">
        <v>181</v>
      </c>
      <c r="W34" s="7" t="s">
        <v>181</v>
      </c>
      <c r="X34" s="7" t="s">
        <v>181</v>
      </c>
      <c r="Y34" s="7" t="s">
        <v>181</v>
      </c>
      <c r="Z34" s="7" t="s">
        <v>181</v>
      </c>
      <c r="AA34" s="7" t="s">
        <v>181</v>
      </c>
      <c r="AB34" s="7" t="s">
        <v>181</v>
      </c>
      <c r="AC34" s="7" t="s">
        <v>181</v>
      </c>
      <c r="AD34" s="7" t="s">
        <v>181</v>
      </c>
      <c r="AE34" s="7" t="s">
        <v>181</v>
      </c>
      <c r="AF34" s="2">
        <v>293</v>
      </c>
      <c r="AG34" s="3">
        <v>44253</v>
      </c>
      <c r="AJ34" s="138"/>
      <c r="AK34" s="139"/>
      <c r="AL34" s="136"/>
      <c r="AM34" s="136"/>
      <c r="AN34" s="136"/>
      <c r="AO34" s="136"/>
      <c r="AP34" s="136"/>
      <c r="AQ34" s="136"/>
      <c r="AR34" s="136"/>
      <c r="AS34" s="136"/>
      <c r="AT34" s="136"/>
      <c r="AU34" s="140"/>
      <c r="AV34" s="140"/>
      <c r="AW34" s="136"/>
      <c r="AX34" s="140"/>
      <c r="AY34" s="136"/>
      <c r="AZ34" s="136"/>
      <c r="BA34" s="136"/>
      <c r="BB34" s="136"/>
    </row>
    <row r="35" spans="1:54" ht="45" x14ac:dyDescent="0.25">
      <c r="A35" s="2">
        <v>299</v>
      </c>
      <c r="B35" s="3">
        <v>44256</v>
      </c>
      <c r="C35" s="7" t="s">
        <v>370</v>
      </c>
      <c r="D35" s="7" t="s">
        <v>182</v>
      </c>
      <c r="E35" s="7" t="s">
        <v>181</v>
      </c>
      <c r="F35" s="7" t="s">
        <v>181</v>
      </c>
      <c r="G35" s="7" t="s">
        <v>181</v>
      </c>
      <c r="H35" s="7"/>
      <c r="I35" s="7" t="s">
        <v>108</v>
      </c>
      <c r="J35" s="7" t="s">
        <v>181</v>
      </c>
      <c r="K35" s="7" t="s">
        <v>371</v>
      </c>
      <c r="L35" s="7" t="s">
        <v>181</v>
      </c>
      <c r="M35" s="7" t="s">
        <v>181</v>
      </c>
      <c r="N35" s="7" t="s">
        <v>181</v>
      </c>
      <c r="O35" s="7" t="s">
        <v>181</v>
      </c>
      <c r="P35" s="7" t="s">
        <v>181</v>
      </c>
      <c r="Q35" s="7" t="s">
        <v>182</v>
      </c>
      <c r="R35" s="7" t="s">
        <v>181</v>
      </c>
      <c r="S35" s="7" t="s">
        <v>181</v>
      </c>
      <c r="T35" s="7" t="s">
        <v>181</v>
      </c>
      <c r="U35" s="7" t="s">
        <v>181</v>
      </c>
      <c r="V35" s="7" t="s">
        <v>181</v>
      </c>
      <c r="W35" s="7" t="s">
        <v>181</v>
      </c>
      <c r="X35" s="7" t="s">
        <v>181</v>
      </c>
      <c r="Y35" s="7" t="s">
        <v>181</v>
      </c>
      <c r="Z35" s="7" t="s">
        <v>181</v>
      </c>
      <c r="AA35" s="7" t="s">
        <v>181</v>
      </c>
      <c r="AB35" s="7" t="s">
        <v>181</v>
      </c>
      <c r="AC35" s="7" t="s">
        <v>181</v>
      </c>
      <c r="AD35" s="7" t="s">
        <v>181</v>
      </c>
      <c r="AE35" s="7" t="s">
        <v>181</v>
      </c>
      <c r="AF35" s="2">
        <v>299</v>
      </c>
      <c r="AG35" s="3">
        <v>44256</v>
      </c>
      <c r="AJ35" s="138"/>
      <c r="AK35" s="139"/>
      <c r="AL35" s="136"/>
      <c r="AM35" s="136"/>
      <c r="AN35" s="136"/>
      <c r="AO35" s="136"/>
      <c r="AP35" s="136"/>
      <c r="AQ35" s="136"/>
      <c r="AR35" s="136"/>
      <c r="AS35" s="136"/>
      <c r="AT35" s="136"/>
      <c r="AU35" s="140"/>
      <c r="AV35" s="140"/>
      <c r="AW35" s="136"/>
      <c r="AX35" s="140"/>
      <c r="AY35" s="136"/>
      <c r="AZ35" s="136"/>
      <c r="BA35" s="136"/>
      <c r="BB35" s="136"/>
    </row>
    <row r="36" spans="1:54" ht="45" x14ac:dyDescent="0.25">
      <c r="A36" s="2">
        <v>306</v>
      </c>
      <c r="B36" s="3">
        <v>44256</v>
      </c>
      <c r="C36" s="7" t="s">
        <v>370</v>
      </c>
      <c r="D36" s="7" t="s">
        <v>182</v>
      </c>
      <c r="E36" s="7" t="s">
        <v>181</v>
      </c>
      <c r="F36" s="7" t="s">
        <v>181</v>
      </c>
      <c r="G36" s="7" t="s">
        <v>181</v>
      </c>
      <c r="H36" s="7"/>
      <c r="I36" s="7" t="s">
        <v>108</v>
      </c>
      <c r="J36" s="7" t="s">
        <v>181</v>
      </c>
      <c r="K36" s="7" t="s">
        <v>371</v>
      </c>
      <c r="L36" s="7" t="s">
        <v>181</v>
      </c>
      <c r="M36" s="7" t="s">
        <v>181</v>
      </c>
      <c r="N36" s="7" t="s">
        <v>181</v>
      </c>
      <c r="O36" s="7" t="s">
        <v>181</v>
      </c>
      <c r="P36" s="7" t="s">
        <v>181</v>
      </c>
      <c r="Q36" s="7" t="s">
        <v>182</v>
      </c>
      <c r="R36" s="7" t="s">
        <v>181</v>
      </c>
      <c r="S36" s="7" t="s">
        <v>181</v>
      </c>
      <c r="T36" s="7" t="s">
        <v>181</v>
      </c>
      <c r="U36" s="7" t="s">
        <v>181</v>
      </c>
      <c r="V36" s="7" t="s">
        <v>181</v>
      </c>
      <c r="W36" s="7" t="s">
        <v>181</v>
      </c>
      <c r="X36" s="7" t="s">
        <v>181</v>
      </c>
      <c r="Y36" s="7" t="s">
        <v>181</v>
      </c>
      <c r="Z36" s="7" t="s">
        <v>181</v>
      </c>
      <c r="AA36" s="7" t="s">
        <v>181</v>
      </c>
      <c r="AB36" s="7" t="s">
        <v>181</v>
      </c>
      <c r="AC36" s="7" t="s">
        <v>181</v>
      </c>
      <c r="AD36" s="7" t="s">
        <v>181</v>
      </c>
      <c r="AE36" s="7" t="s">
        <v>181</v>
      </c>
      <c r="AF36" s="2">
        <v>306</v>
      </c>
      <c r="AG36" s="3">
        <v>44256</v>
      </c>
      <c r="AJ36" s="138"/>
      <c r="AK36" s="139"/>
      <c r="AL36" s="136"/>
      <c r="AM36" s="136"/>
      <c r="AN36" s="136"/>
      <c r="AO36" s="136"/>
      <c r="AP36" s="136"/>
      <c r="AQ36" s="136"/>
      <c r="AR36" s="136"/>
      <c r="AS36" s="136"/>
      <c r="AT36" s="136"/>
      <c r="AU36" s="140"/>
      <c r="AV36" s="140"/>
      <c r="AW36" s="136"/>
      <c r="AX36" s="140"/>
      <c r="AY36" s="136"/>
      <c r="AZ36" s="136"/>
      <c r="BA36" s="136"/>
      <c r="BB36" s="136"/>
    </row>
    <row r="37" spans="1:54" ht="45" x14ac:dyDescent="0.25">
      <c r="A37" s="2">
        <v>318</v>
      </c>
      <c r="B37" s="3">
        <v>44257</v>
      </c>
      <c r="C37" s="7" t="s">
        <v>370</v>
      </c>
      <c r="D37" s="7" t="s">
        <v>182</v>
      </c>
      <c r="E37" s="7" t="s">
        <v>181</v>
      </c>
      <c r="F37" s="7" t="s">
        <v>181</v>
      </c>
      <c r="G37" s="7" t="s">
        <v>181</v>
      </c>
      <c r="H37" s="7"/>
      <c r="I37" s="7" t="s">
        <v>120</v>
      </c>
      <c r="J37" s="7" t="s">
        <v>181</v>
      </c>
      <c r="K37" s="7" t="s">
        <v>371</v>
      </c>
      <c r="L37" s="7" t="s">
        <v>181</v>
      </c>
      <c r="M37" s="7" t="s">
        <v>181</v>
      </c>
      <c r="N37" s="7" t="s">
        <v>181</v>
      </c>
      <c r="O37" s="7" t="s">
        <v>181</v>
      </c>
      <c r="P37" s="7" t="s">
        <v>181</v>
      </c>
      <c r="Q37" s="7" t="s">
        <v>181</v>
      </c>
      <c r="R37" s="7" t="s">
        <v>181</v>
      </c>
      <c r="S37" s="7" t="s">
        <v>181</v>
      </c>
      <c r="T37" s="7" t="s">
        <v>181</v>
      </c>
      <c r="U37" s="7" t="s">
        <v>181</v>
      </c>
      <c r="V37" s="7" t="s">
        <v>181</v>
      </c>
      <c r="W37" s="7" t="s">
        <v>181</v>
      </c>
      <c r="X37" s="7" t="s">
        <v>181</v>
      </c>
      <c r="Y37" s="7" t="s">
        <v>181</v>
      </c>
      <c r="Z37" s="7" t="s">
        <v>181</v>
      </c>
      <c r="AA37" s="7" t="s">
        <v>181</v>
      </c>
      <c r="AB37" s="7" t="s">
        <v>181</v>
      </c>
      <c r="AC37" s="7" t="s">
        <v>181</v>
      </c>
      <c r="AD37" s="7" t="s">
        <v>181</v>
      </c>
      <c r="AE37" s="7" t="s">
        <v>181</v>
      </c>
      <c r="AF37" s="2">
        <v>318</v>
      </c>
      <c r="AG37" s="3">
        <v>44257</v>
      </c>
      <c r="AJ37" s="138"/>
      <c r="AK37" s="139"/>
      <c r="AL37" s="136"/>
      <c r="AM37" s="136"/>
      <c r="AN37" s="136"/>
      <c r="AO37" s="136"/>
      <c r="AP37" s="136"/>
      <c r="AQ37" s="136"/>
      <c r="AR37" s="136"/>
      <c r="AS37" s="136"/>
      <c r="AT37" s="136"/>
      <c r="AU37" s="140"/>
      <c r="AV37" s="140"/>
      <c r="AW37" s="136"/>
      <c r="AX37" s="140"/>
      <c r="AY37" s="136"/>
      <c r="AZ37" s="136"/>
      <c r="BA37" s="136"/>
      <c r="BB37" s="136"/>
    </row>
    <row r="38" spans="1:54" ht="45" x14ac:dyDescent="0.25">
      <c r="A38" s="2">
        <v>329</v>
      </c>
      <c r="B38" s="3">
        <v>44258</v>
      </c>
      <c r="C38" s="7" t="s">
        <v>370</v>
      </c>
      <c r="D38" s="7" t="s">
        <v>182</v>
      </c>
      <c r="E38" s="7" t="s">
        <v>181</v>
      </c>
      <c r="F38" s="7" t="s">
        <v>181</v>
      </c>
      <c r="G38" s="7" t="s">
        <v>181</v>
      </c>
      <c r="H38" s="7"/>
      <c r="I38" s="7" t="s">
        <v>108</v>
      </c>
      <c r="J38" s="7" t="s">
        <v>181</v>
      </c>
      <c r="K38" s="7" t="s">
        <v>371</v>
      </c>
      <c r="L38" s="7" t="s">
        <v>181</v>
      </c>
      <c r="M38" s="7" t="s">
        <v>181</v>
      </c>
      <c r="N38" s="7" t="s">
        <v>181</v>
      </c>
      <c r="O38" s="7" t="s">
        <v>181</v>
      </c>
      <c r="P38" s="7" t="s">
        <v>181</v>
      </c>
      <c r="Q38" s="7" t="s">
        <v>182</v>
      </c>
      <c r="R38" s="7" t="s">
        <v>181</v>
      </c>
      <c r="S38" s="7" t="s">
        <v>181</v>
      </c>
      <c r="T38" s="7" t="s">
        <v>181</v>
      </c>
      <c r="U38" s="7" t="s">
        <v>181</v>
      </c>
      <c r="V38" s="7" t="s">
        <v>181</v>
      </c>
      <c r="W38" s="7" t="s">
        <v>181</v>
      </c>
      <c r="X38" s="7" t="s">
        <v>181</v>
      </c>
      <c r="Y38" s="7" t="s">
        <v>181</v>
      </c>
      <c r="Z38" s="7" t="s">
        <v>181</v>
      </c>
      <c r="AA38" s="7" t="s">
        <v>181</v>
      </c>
      <c r="AB38" s="7" t="s">
        <v>181</v>
      </c>
      <c r="AC38" s="7" t="s">
        <v>181</v>
      </c>
      <c r="AD38" s="7" t="s">
        <v>181</v>
      </c>
      <c r="AE38" s="7" t="s">
        <v>181</v>
      </c>
      <c r="AF38" s="2">
        <v>329</v>
      </c>
      <c r="AG38" s="3">
        <v>44258</v>
      </c>
      <c r="AJ38" s="138"/>
      <c r="AK38" s="139"/>
      <c r="AL38" s="136"/>
      <c r="AM38" s="136"/>
      <c r="AN38" s="136"/>
      <c r="AO38" s="136"/>
      <c r="AP38" s="136"/>
      <c r="AQ38" s="136"/>
      <c r="AR38" s="136"/>
      <c r="AS38" s="136"/>
      <c r="AT38" s="136"/>
      <c r="AU38" s="140"/>
      <c r="AV38" s="140"/>
      <c r="AW38" s="136"/>
      <c r="AX38" s="140"/>
      <c r="AY38" s="136"/>
      <c r="AZ38" s="136"/>
      <c r="BA38" s="136"/>
      <c r="BB38" s="136"/>
    </row>
    <row r="39" spans="1:54" ht="45" x14ac:dyDescent="0.25">
      <c r="A39" s="2">
        <v>337</v>
      </c>
      <c r="B39" s="3">
        <v>44259</v>
      </c>
      <c r="C39" s="7" t="s">
        <v>370</v>
      </c>
      <c r="D39" s="7" t="s">
        <v>182</v>
      </c>
      <c r="E39" s="7" t="s">
        <v>181</v>
      </c>
      <c r="F39" s="7" t="s">
        <v>181</v>
      </c>
      <c r="G39" s="7" t="s">
        <v>181</v>
      </c>
      <c r="H39" s="7"/>
      <c r="I39" s="7" t="s">
        <v>107</v>
      </c>
      <c r="J39" s="7" t="s">
        <v>181</v>
      </c>
      <c r="K39" s="7" t="s">
        <v>371</v>
      </c>
      <c r="L39" s="7" t="s">
        <v>181</v>
      </c>
      <c r="M39" s="7" t="s">
        <v>181</v>
      </c>
      <c r="N39" s="7" t="s">
        <v>181</v>
      </c>
      <c r="O39" s="7" t="s">
        <v>181</v>
      </c>
      <c r="P39" s="7" t="s">
        <v>181</v>
      </c>
      <c r="Q39" s="7" t="s">
        <v>182</v>
      </c>
      <c r="R39" s="7" t="s">
        <v>181</v>
      </c>
      <c r="S39" s="7" t="s">
        <v>181</v>
      </c>
      <c r="T39" s="7" t="s">
        <v>181</v>
      </c>
      <c r="U39" s="7" t="s">
        <v>181</v>
      </c>
      <c r="V39" s="7" t="s">
        <v>181</v>
      </c>
      <c r="W39" s="7" t="s">
        <v>181</v>
      </c>
      <c r="X39" s="7" t="s">
        <v>181</v>
      </c>
      <c r="Y39" s="7" t="s">
        <v>181</v>
      </c>
      <c r="Z39" s="7" t="s">
        <v>181</v>
      </c>
      <c r="AA39" s="7" t="s">
        <v>181</v>
      </c>
      <c r="AB39" s="7" t="s">
        <v>181</v>
      </c>
      <c r="AC39" s="7" t="s">
        <v>181</v>
      </c>
      <c r="AD39" s="7" t="s">
        <v>181</v>
      </c>
      <c r="AE39" s="7" t="s">
        <v>181</v>
      </c>
      <c r="AF39" s="2">
        <v>337</v>
      </c>
      <c r="AG39" s="3">
        <v>44259</v>
      </c>
      <c r="AJ39" s="138"/>
      <c r="AK39" s="139"/>
      <c r="AL39" s="136"/>
      <c r="AM39" s="136"/>
      <c r="AN39" s="136"/>
      <c r="AO39" s="136"/>
      <c r="AP39" s="136"/>
      <c r="AQ39" s="136"/>
      <c r="AR39" s="136"/>
      <c r="AS39" s="136"/>
      <c r="AT39" s="136"/>
      <c r="AU39" s="140"/>
      <c r="AV39" s="140"/>
      <c r="AW39" s="136"/>
      <c r="AX39" s="140"/>
      <c r="AY39" s="136"/>
      <c r="AZ39" s="136"/>
      <c r="BA39" s="136"/>
      <c r="BB39" s="136"/>
    </row>
    <row r="40" spans="1:54" ht="45" x14ac:dyDescent="0.25">
      <c r="A40" s="2">
        <v>346</v>
      </c>
      <c r="B40" s="3">
        <v>44263</v>
      </c>
      <c r="C40" s="7" t="s">
        <v>370</v>
      </c>
      <c r="D40" s="7" t="s">
        <v>182</v>
      </c>
      <c r="E40" s="7" t="s">
        <v>181</v>
      </c>
      <c r="F40" s="7" t="s">
        <v>181</v>
      </c>
      <c r="G40" s="7" t="s">
        <v>181</v>
      </c>
      <c r="H40" s="7"/>
      <c r="I40" s="7" t="s">
        <v>108</v>
      </c>
      <c r="J40" s="7" t="s">
        <v>181</v>
      </c>
      <c r="K40" s="7" t="s">
        <v>371</v>
      </c>
      <c r="L40" s="7" t="s">
        <v>181</v>
      </c>
      <c r="M40" s="7" t="s">
        <v>181</v>
      </c>
      <c r="N40" s="7" t="s">
        <v>181</v>
      </c>
      <c r="O40" s="7" t="s">
        <v>181</v>
      </c>
      <c r="P40" s="7" t="s">
        <v>181</v>
      </c>
      <c r="Q40" s="7" t="s">
        <v>182</v>
      </c>
      <c r="R40" s="7" t="s">
        <v>181</v>
      </c>
      <c r="S40" s="7" t="s">
        <v>181</v>
      </c>
      <c r="T40" s="7" t="s">
        <v>181</v>
      </c>
      <c r="U40" s="7" t="s">
        <v>181</v>
      </c>
      <c r="V40" s="7" t="s">
        <v>181</v>
      </c>
      <c r="W40" s="7" t="s">
        <v>181</v>
      </c>
      <c r="X40" s="7" t="s">
        <v>181</v>
      </c>
      <c r="Y40" s="7" t="s">
        <v>181</v>
      </c>
      <c r="Z40" s="7" t="s">
        <v>181</v>
      </c>
      <c r="AA40" s="7" t="s">
        <v>181</v>
      </c>
      <c r="AB40" s="7" t="s">
        <v>181</v>
      </c>
      <c r="AC40" s="7" t="s">
        <v>181</v>
      </c>
      <c r="AD40" s="7" t="s">
        <v>181</v>
      </c>
      <c r="AE40" s="7" t="s">
        <v>181</v>
      </c>
      <c r="AF40" s="2">
        <v>346</v>
      </c>
      <c r="AG40" s="3">
        <v>44263</v>
      </c>
      <c r="AJ40" s="138"/>
      <c r="AK40" s="139"/>
      <c r="AL40" s="136"/>
      <c r="AM40" s="136"/>
      <c r="AN40" s="136"/>
      <c r="AO40" s="136"/>
      <c r="AP40" s="136"/>
      <c r="AQ40" s="136"/>
      <c r="AR40" s="136"/>
      <c r="AS40" s="136"/>
      <c r="AT40" s="136"/>
      <c r="AU40" s="140"/>
      <c r="AV40" s="140"/>
      <c r="AW40" s="136"/>
      <c r="AX40" s="140"/>
      <c r="AY40" s="136"/>
      <c r="AZ40" s="136"/>
      <c r="BA40" s="136"/>
      <c r="BB40" s="136"/>
    </row>
    <row r="41" spans="1:54" ht="45" x14ac:dyDescent="0.25">
      <c r="A41" s="2">
        <v>354</v>
      </c>
      <c r="B41" s="3">
        <v>44264</v>
      </c>
      <c r="C41" s="7" t="s">
        <v>370</v>
      </c>
      <c r="D41" s="7" t="s">
        <v>182</v>
      </c>
      <c r="E41" s="7" t="s">
        <v>181</v>
      </c>
      <c r="F41" s="7" t="s">
        <v>181</v>
      </c>
      <c r="G41" s="7" t="s">
        <v>181</v>
      </c>
      <c r="H41" s="7"/>
      <c r="I41" s="7" t="s">
        <v>108</v>
      </c>
      <c r="J41" s="7" t="s">
        <v>181</v>
      </c>
      <c r="K41" s="7" t="s">
        <v>371</v>
      </c>
      <c r="L41" s="7" t="s">
        <v>181</v>
      </c>
      <c r="M41" s="7" t="s">
        <v>181</v>
      </c>
      <c r="N41" s="7" t="s">
        <v>181</v>
      </c>
      <c r="O41" s="7" t="s">
        <v>181</v>
      </c>
      <c r="P41" s="7" t="s">
        <v>181</v>
      </c>
      <c r="Q41" s="7" t="s">
        <v>182</v>
      </c>
      <c r="R41" s="7" t="s">
        <v>181</v>
      </c>
      <c r="S41" s="7" t="s">
        <v>181</v>
      </c>
      <c r="T41" s="7" t="s">
        <v>181</v>
      </c>
      <c r="U41" s="7" t="s">
        <v>181</v>
      </c>
      <c r="V41" s="7" t="s">
        <v>181</v>
      </c>
      <c r="W41" s="7" t="s">
        <v>181</v>
      </c>
      <c r="X41" s="7" t="s">
        <v>181</v>
      </c>
      <c r="Y41" s="7" t="s">
        <v>181</v>
      </c>
      <c r="Z41" s="7" t="s">
        <v>181</v>
      </c>
      <c r="AA41" s="7" t="s">
        <v>181</v>
      </c>
      <c r="AB41" s="7" t="s">
        <v>181</v>
      </c>
      <c r="AC41" s="7" t="s">
        <v>181</v>
      </c>
      <c r="AD41" s="7" t="s">
        <v>181</v>
      </c>
      <c r="AE41" s="7" t="s">
        <v>181</v>
      </c>
      <c r="AF41" s="2">
        <v>354</v>
      </c>
      <c r="AG41" s="3">
        <v>44264</v>
      </c>
      <c r="AJ41" s="138"/>
      <c r="AK41" s="139"/>
      <c r="AL41" s="136"/>
      <c r="AM41" s="136"/>
      <c r="AN41" s="136"/>
      <c r="AO41" s="136"/>
      <c r="AP41" s="136"/>
      <c r="AQ41" s="136"/>
      <c r="AR41" s="136"/>
      <c r="AS41" s="136"/>
      <c r="AT41" s="136"/>
      <c r="AU41" s="140"/>
      <c r="AV41" s="140"/>
      <c r="AW41" s="136"/>
      <c r="AX41" s="140"/>
      <c r="AY41" s="136"/>
      <c r="AZ41" s="136"/>
      <c r="BA41" s="136"/>
      <c r="BB41" s="136"/>
    </row>
    <row r="42" spans="1:54" ht="45" x14ac:dyDescent="0.25">
      <c r="A42" s="2">
        <v>364</v>
      </c>
      <c r="B42" s="3">
        <v>44265</v>
      </c>
      <c r="C42" s="7" t="s">
        <v>370</v>
      </c>
      <c r="D42" s="7" t="s">
        <v>182</v>
      </c>
      <c r="E42" s="7" t="s">
        <v>181</v>
      </c>
      <c r="F42" s="7" t="s">
        <v>181</v>
      </c>
      <c r="G42" s="7" t="s">
        <v>181</v>
      </c>
      <c r="H42" s="7"/>
      <c r="I42" s="7" t="s">
        <v>111</v>
      </c>
      <c r="J42" s="7" t="s">
        <v>181</v>
      </c>
      <c r="K42" s="7" t="s">
        <v>371</v>
      </c>
      <c r="L42" s="7" t="s">
        <v>181</v>
      </c>
      <c r="M42" s="7" t="s">
        <v>181</v>
      </c>
      <c r="N42" s="7" t="s">
        <v>181</v>
      </c>
      <c r="O42" s="7" t="s">
        <v>181</v>
      </c>
      <c r="P42" s="7" t="s">
        <v>181</v>
      </c>
      <c r="Q42" s="7" t="s">
        <v>182</v>
      </c>
      <c r="R42" s="7" t="s">
        <v>181</v>
      </c>
      <c r="S42" s="7" t="s">
        <v>181</v>
      </c>
      <c r="T42" s="7" t="s">
        <v>181</v>
      </c>
      <c r="U42" s="7" t="s">
        <v>181</v>
      </c>
      <c r="V42" s="7" t="s">
        <v>181</v>
      </c>
      <c r="W42" s="7" t="s">
        <v>181</v>
      </c>
      <c r="X42" s="7" t="s">
        <v>181</v>
      </c>
      <c r="Y42" s="7" t="s">
        <v>181</v>
      </c>
      <c r="Z42" s="7" t="s">
        <v>181</v>
      </c>
      <c r="AA42" s="7" t="s">
        <v>181</v>
      </c>
      <c r="AB42" s="7" t="s">
        <v>181</v>
      </c>
      <c r="AC42" s="7" t="s">
        <v>181</v>
      </c>
      <c r="AD42" s="7" t="s">
        <v>181</v>
      </c>
      <c r="AE42" s="7" t="s">
        <v>181</v>
      </c>
      <c r="AF42" s="2">
        <v>364</v>
      </c>
      <c r="AG42" s="3">
        <v>44265</v>
      </c>
      <c r="AJ42" s="138"/>
      <c r="AK42" s="139"/>
      <c r="AL42" s="136"/>
      <c r="AM42" s="136"/>
      <c r="AN42" s="136"/>
      <c r="AO42" s="136"/>
      <c r="AP42" s="136"/>
      <c r="AQ42" s="136"/>
      <c r="AR42" s="136"/>
      <c r="AS42" s="136"/>
      <c r="AT42" s="136"/>
      <c r="AU42" s="140"/>
      <c r="AV42" s="140"/>
      <c r="AW42" s="136"/>
      <c r="AX42" s="140"/>
      <c r="AY42" s="136"/>
      <c r="AZ42" s="136"/>
      <c r="BA42" s="136"/>
      <c r="BB42" s="136"/>
    </row>
    <row r="43" spans="1:54" ht="45" x14ac:dyDescent="0.25">
      <c r="A43" s="2">
        <v>381</v>
      </c>
      <c r="B43" s="3">
        <v>44270</v>
      </c>
      <c r="C43" s="7" t="s">
        <v>370</v>
      </c>
      <c r="D43" s="7" t="s">
        <v>182</v>
      </c>
      <c r="E43" s="7" t="s">
        <v>181</v>
      </c>
      <c r="F43" s="7" t="s">
        <v>181</v>
      </c>
      <c r="G43" s="7" t="s">
        <v>181</v>
      </c>
      <c r="H43" s="7"/>
      <c r="I43" s="7" t="s">
        <v>116</v>
      </c>
      <c r="J43" s="7" t="s">
        <v>181</v>
      </c>
      <c r="K43" s="7" t="s">
        <v>371</v>
      </c>
      <c r="L43" s="7" t="s">
        <v>181</v>
      </c>
      <c r="M43" s="7" t="s">
        <v>181</v>
      </c>
      <c r="N43" s="7" t="s">
        <v>181</v>
      </c>
      <c r="O43" s="7" t="s">
        <v>181</v>
      </c>
      <c r="P43" s="7" t="s">
        <v>181</v>
      </c>
      <c r="Q43" s="7" t="s">
        <v>182</v>
      </c>
      <c r="R43" s="7" t="s">
        <v>181</v>
      </c>
      <c r="S43" s="7" t="s">
        <v>181</v>
      </c>
      <c r="T43" s="7" t="s">
        <v>181</v>
      </c>
      <c r="U43" s="7" t="s">
        <v>181</v>
      </c>
      <c r="V43" s="7" t="s">
        <v>181</v>
      </c>
      <c r="W43" s="7" t="s">
        <v>181</v>
      </c>
      <c r="X43" s="7" t="s">
        <v>181</v>
      </c>
      <c r="Y43" s="7" t="s">
        <v>181</v>
      </c>
      <c r="Z43" s="7" t="s">
        <v>181</v>
      </c>
      <c r="AA43" s="7" t="s">
        <v>181</v>
      </c>
      <c r="AB43" s="7" t="s">
        <v>181</v>
      </c>
      <c r="AC43" s="7" t="s">
        <v>181</v>
      </c>
      <c r="AD43" s="7" t="s">
        <v>181</v>
      </c>
      <c r="AE43" s="7" t="s">
        <v>181</v>
      </c>
      <c r="AF43" s="2">
        <v>381</v>
      </c>
      <c r="AG43" s="3">
        <v>44270</v>
      </c>
      <c r="AJ43" s="138"/>
      <c r="AK43" s="139"/>
      <c r="AL43" s="136"/>
      <c r="AM43" s="136"/>
      <c r="AN43" s="136"/>
      <c r="AO43" s="136"/>
      <c r="AP43" s="136"/>
      <c r="AQ43" s="136"/>
      <c r="AR43" s="136"/>
      <c r="AS43" s="136"/>
      <c r="AT43" s="136"/>
      <c r="AU43" s="140"/>
      <c r="AV43" s="140"/>
      <c r="AW43" s="136"/>
      <c r="AX43" s="140"/>
      <c r="AY43" s="136"/>
      <c r="AZ43" s="136"/>
      <c r="BA43" s="136"/>
      <c r="BB43" s="136"/>
    </row>
    <row r="44" spans="1:54" ht="45" x14ac:dyDescent="0.25">
      <c r="A44" s="2">
        <v>396</v>
      </c>
      <c r="B44" s="3">
        <v>44272</v>
      </c>
      <c r="C44" s="7" t="s">
        <v>370</v>
      </c>
      <c r="D44" s="7" t="s">
        <v>182</v>
      </c>
      <c r="E44" s="7" t="s">
        <v>181</v>
      </c>
      <c r="F44" s="7" t="s">
        <v>181</v>
      </c>
      <c r="G44" s="7" t="s">
        <v>181</v>
      </c>
      <c r="H44" s="7"/>
      <c r="I44" s="7" t="s">
        <v>114</v>
      </c>
      <c r="J44" s="7" t="s">
        <v>181</v>
      </c>
      <c r="K44" s="7" t="s">
        <v>371</v>
      </c>
      <c r="L44" s="7" t="s">
        <v>181</v>
      </c>
      <c r="M44" s="7" t="s">
        <v>181</v>
      </c>
      <c r="N44" s="7" t="s">
        <v>181</v>
      </c>
      <c r="O44" s="7" t="s">
        <v>181</v>
      </c>
      <c r="P44" s="7" t="s">
        <v>181</v>
      </c>
      <c r="Q44" s="7" t="s">
        <v>182</v>
      </c>
      <c r="R44" s="7" t="s">
        <v>181</v>
      </c>
      <c r="S44" s="7" t="s">
        <v>181</v>
      </c>
      <c r="T44" s="7" t="s">
        <v>181</v>
      </c>
      <c r="U44" s="7" t="s">
        <v>181</v>
      </c>
      <c r="V44" s="7" t="s">
        <v>181</v>
      </c>
      <c r="W44" s="7" t="s">
        <v>181</v>
      </c>
      <c r="X44" s="7" t="s">
        <v>181</v>
      </c>
      <c r="Y44" s="7" t="s">
        <v>181</v>
      </c>
      <c r="Z44" s="7" t="s">
        <v>181</v>
      </c>
      <c r="AA44" s="7" t="s">
        <v>181</v>
      </c>
      <c r="AB44" s="7" t="s">
        <v>181</v>
      </c>
      <c r="AC44" s="7" t="s">
        <v>181</v>
      </c>
      <c r="AD44" s="7" t="s">
        <v>181</v>
      </c>
      <c r="AE44" s="7" t="s">
        <v>181</v>
      </c>
      <c r="AF44" s="2">
        <v>396</v>
      </c>
      <c r="AG44" s="3">
        <v>44272</v>
      </c>
      <c r="AJ44" s="138"/>
      <c r="AK44" s="139"/>
      <c r="AL44" s="136"/>
      <c r="AM44" s="136"/>
      <c r="AN44" s="136"/>
      <c r="AO44" s="136"/>
      <c r="AP44" s="136"/>
      <c r="AQ44" s="136"/>
      <c r="AR44" s="136"/>
      <c r="AS44" s="136"/>
      <c r="AT44" s="136"/>
      <c r="AU44" s="140"/>
      <c r="AV44" s="140"/>
      <c r="AW44" s="136"/>
      <c r="AX44" s="140"/>
      <c r="AY44" s="136"/>
      <c r="AZ44" s="136"/>
      <c r="BA44" s="136"/>
      <c r="BB44" s="136"/>
    </row>
    <row r="45" spans="1:54" ht="45" x14ac:dyDescent="0.25">
      <c r="A45" s="2">
        <v>403</v>
      </c>
      <c r="B45" s="3">
        <v>44274</v>
      </c>
      <c r="C45" s="7" t="s">
        <v>370</v>
      </c>
      <c r="D45" s="7" t="s">
        <v>182</v>
      </c>
      <c r="E45" s="7" t="s">
        <v>181</v>
      </c>
      <c r="F45" s="7" t="s">
        <v>181</v>
      </c>
      <c r="G45" s="7" t="s">
        <v>181</v>
      </c>
      <c r="H45" s="7"/>
      <c r="I45" s="7" t="s">
        <v>108</v>
      </c>
      <c r="J45" s="7" t="s">
        <v>181</v>
      </c>
      <c r="K45" s="7" t="s">
        <v>371</v>
      </c>
      <c r="L45" s="7" t="s">
        <v>181</v>
      </c>
      <c r="M45" s="7" t="s">
        <v>181</v>
      </c>
      <c r="N45" s="7" t="s">
        <v>181</v>
      </c>
      <c r="O45" s="7" t="s">
        <v>181</v>
      </c>
      <c r="P45" s="7" t="s">
        <v>181</v>
      </c>
      <c r="Q45" s="7" t="s">
        <v>182</v>
      </c>
      <c r="R45" s="7" t="s">
        <v>181</v>
      </c>
      <c r="S45" s="7" t="s">
        <v>181</v>
      </c>
      <c r="T45" s="7" t="s">
        <v>181</v>
      </c>
      <c r="U45" s="7" t="s">
        <v>181</v>
      </c>
      <c r="V45" s="7" t="s">
        <v>181</v>
      </c>
      <c r="W45" s="7" t="s">
        <v>181</v>
      </c>
      <c r="X45" s="7" t="s">
        <v>181</v>
      </c>
      <c r="Y45" s="7" t="s">
        <v>181</v>
      </c>
      <c r="Z45" s="7" t="s">
        <v>181</v>
      </c>
      <c r="AA45" s="7" t="s">
        <v>181</v>
      </c>
      <c r="AB45" s="7" t="s">
        <v>181</v>
      </c>
      <c r="AC45" s="7" t="s">
        <v>181</v>
      </c>
      <c r="AD45" s="7" t="s">
        <v>181</v>
      </c>
      <c r="AE45" s="7" t="s">
        <v>181</v>
      </c>
      <c r="AF45" s="2">
        <v>403</v>
      </c>
      <c r="AG45" s="3">
        <v>44274</v>
      </c>
      <c r="AJ45" s="138"/>
      <c r="AK45" s="139"/>
      <c r="AL45" s="136"/>
      <c r="AM45" s="136"/>
      <c r="AN45" s="136"/>
      <c r="AO45" s="136"/>
      <c r="AP45" s="136"/>
      <c r="AQ45" s="136"/>
      <c r="AR45" s="136"/>
      <c r="AS45" s="136"/>
      <c r="AT45" s="136"/>
      <c r="AU45" s="140"/>
      <c r="AV45" s="140"/>
      <c r="AW45" s="136"/>
      <c r="AX45" s="140"/>
      <c r="AY45" s="136"/>
      <c r="AZ45" s="136"/>
      <c r="BA45" s="136"/>
      <c r="BB45" s="136"/>
    </row>
    <row r="46" spans="1:54" ht="45" x14ac:dyDescent="0.25">
      <c r="A46" s="2">
        <v>413</v>
      </c>
      <c r="B46" s="3">
        <v>44278</v>
      </c>
      <c r="C46" s="7" t="s">
        <v>370</v>
      </c>
      <c r="D46" s="7" t="s">
        <v>182</v>
      </c>
      <c r="E46" s="7" t="s">
        <v>181</v>
      </c>
      <c r="F46" s="7" t="s">
        <v>181</v>
      </c>
      <c r="G46" s="7" t="s">
        <v>181</v>
      </c>
      <c r="H46" s="7"/>
      <c r="I46" s="7" t="s">
        <v>108</v>
      </c>
      <c r="J46" s="7" t="s">
        <v>181</v>
      </c>
      <c r="K46" s="7" t="s">
        <v>371</v>
      </c>
      <c r="L46" s="7" t="s">
        <v>181</v>
      </c>
      <c r="M46" s="7" t="s">
        <v>181</v>
      </c>
      <c r="N46" s="7" t="s">
        <v>181</v>
      </c>
      <c r="O46" s="7" t="s">
        <v>181</v>
      </c>
      <c r="P46" s="7" t="s">
        <v>181</v>
      </c>
      <c r="Q46" s="7" t="s">
        <v>182</v>
      </c>
      <c r="R46" s="7" t="s">
        <v>181</v>
      </c>
      <c r="S46" s="7" t="s">
        <v>181</v>
      </c>
      <c r="T46" s="7" t="s">
        <v>181</v>
      </c>
      <c r="U46" s="7" t="s">
        <v>181</v>
      </c>
      <c r="V46" s="7" t="s">
        <v>181</v>
      </c>
      <c r="W46" s="7" t="s">
        <v>181</v>
      </c>
      <c r="X46" s="7" t="s">
        <v>181</v>
      </c>
      <c r="Y46" s="7" t="s">
        <v>181</v>
      </c>
      <c r="Z46" s="7" t="s">
        <v>181</v>
      </c>
      <c r="AA46" s="7" t="s">
        <v>181</v>
      </c>
      <c r="AB46" s="7" t="s">
        <v>181</v>
      </c>
      <c r="AC46" s="7" t="s">
        <v>181</v>
      </c>
      <c r="AD46" s="7" t="s">
        <v>181</v>
      </c>
      <c r="AE46" s="7" t="s">
        <v>181</v>
      </c>
      <c r="AF46" s="2">
        <v>413</v>
      </c>
      <c r="AG46" s="3">
        <v>44278</v>
      </c>
      <c r="AJ46" s="138"/>
      <c r="AK46" s="139"/>
      <c r="AL46" s="136"/>
      <c r="AM46" s="136"/>
      <c r="AN46" s="136"/>
      <c r="AO46" s="136"/>
      <c r="AP46" s="136"/>
      <c r="AQ46" s="136"/>
      <c r="AR46" s="136"/>
      <c r="AS46" s="136"/>
      <c r="AT46" s="136"/>
      <c r="AU46" s="140"/>
      <c r="AV46" s="140"/>
      <c r="AW46" s="136"/>
      <c r="AX46" s="140"/>
      <c r="AY46" s="136"/>
      <c r="AZ46" s="136"/>
      <c r="BA46" s="136"/>
      <c r="BB46" s="136"/>
    </row>
    <row r="47" spans="1:54" ht="45" x14ac:dyDescent="0.25">
      <c r="A47" s="2">
        <v>422</v>
      </c>
      <c r="B47" s="3">
        <v>44279</v>
      </c>
      <c r="C47" s="7" t="s">
        <v>370</v>
      </c>
      <c r="D47" s="7" t="s">
        <v>182</v>
      </c>
      <c r="E47" s="7" t="s">
        <v>181</v>
      </c>
      <c r="F47" s="7" t="s">
        <v>181</v>
      </c>
      <c r="G47" s="7" t="s">
        <v>182</v>
      </c>
      <c r="H47" s="7"/>
      <c r="I47" s="7" t="s">
        <v>108</v>
      </c>
      <c r="J47" s="7" t="s">
        <v>181</v>
      </c>
      <c r="K47" s="7" t="s">
        <v>371</v>
      </c>
      <c r="L47" s="7" t="s">
        <v>181</v>
      </c>
      <c r="M47" s="7" t="s">
        <v>182</v>
      </c>
      <c r="N47" s="7" t="s">
        <v>181</v>
      </c>
      <c r="O47" s="7" t="s">
        <v>181</v>
      </c>
      <c r="P47" s="7" t="s">
        <v>181</v>
      </c>
      <c r="Q47" s="7" t="s">
        <v>182</v>
      </c>
      <c r="R47" s="7" t="s">
        <v>181</v>
      </c>
      <c r="S47" s="7" t="s">
        <v>181</v>
      </c>
      <c r="T47" s="7" t="s">
        <v>181</v>
      </c>
      <c r="U47" s="7" t="s">
        <v>181</v>
      </c>
      <c r="V47" s="7" t="s">
        <v>181</v>
      </c>
      <c r="W47" s="7" t="s">
        <v>181</v>
      </c>
      <c r="X47" s="7" t="s">
        <v>182</v>
      </c>
      <c r="Y47" s="7" t="s">
        <v>181</v>
      </c>
      <c r="Z47" s="7" t="s">
        <v>181</v>
      </c>
      <c r="AA47" s="7" t="s">
        <v>181</v>
      </c>
      <c r="AB47" s="7" t="s">
        <v>181</v>
      </c>
      <c r="AC47" s="7" t="s">
        <v>181</v>
      </c>
      <c r="AD47" s="7" t="s">
        <v>181</v>
      </c>
      <c r="AE47" s="7" t="s">
        <v>181</v>
      </c>
      <c r="AF47" s="2">
        <v>422</v>
      </c>
      <c r="AG47" s="3">
        <v>44279</v>
      </c>
      <c r="AJ47" s="138"/>
      <c r="AK47" s="139"/>
      <c r="AL47" s="136"/>
      <c r="AM47" s="136"/>
      <c r="AN47" s="136"/>
      <c r="AO47" s="136"/>
      <c r="AP47" s="136"/>
      <c r="AQ47" s="136"/>
      <c r="AR47" s="136"/>
      <c r="AS47" s="136"/>
      <c r="AT47" s="136"/>
      <c r="AU47" s="140"/>
      <c r="AV47" s="140"/>
      <c r="AW47" s="136"/>
      <c r="AX47" s="140"/>
      <c r="AY47" s="136"/>
      <c r="AZ47" s="136"/>
      <c r="BA47" s="136"/>
      <c r="BB47" s="136"/>
    </row>
    <row r="48" spans="1:54" ht="45" x14ac:dyDescent="0.25">
      <c r="A48" s="2">
        <v>434</v>
      </c>
      <c r="B48" s="3">
        <v>44284</v>
      </c>
      <c r="C48" s="7" t="s">
        <v>370</v>
      </c>
      <c r="D48" s="7" t="s">
        <v>182</v>
      </c>
      <c r="E48" s="7" t="s">
        <v>181</v>
      </c>
      <c r="F48" s="7" t="s">
        <v>181</v>
      </c>
      <c r="G48" s="7" t="s">
        <v>181</v>
      </c>
      <c r="H48" s="7"/>
      <c r="I48" s="7" t="s">
        <v>108</v>
      </c>
      <c r="J48" s="7" t="s">
        <v>181</v>
      </c>
      <c r="K48" s="7" t="s">
        <v>371</v>
      </c>
      <c r="L48" s="7" t="s">
        <v>181</v>
      </c>
      <c r="M48" s="7" t="s">
        <v>181</v>
      </c>
      <c r="N48" s="7" t="s">
        <v>181</v>
      </c>
      <c r="O48" s="7" t="s">
        <v>181</v>
      </c>
      <c r="P48" s="7" t="s">
        <v>181</v>
      </c>
      <c r="Q48" s="7" t="s">
        <v>182</v>
      </c>
      <c r="R48" s="7" t="s">
        <v>181</v>
      </c>
      <c r="S48" s="7" t="s">
        <v>181</v>
      </c>
      <c r="T48" s="7" t="s">
        <v>181</v>
      </c>
      <c r="U48" s="7" t="s">
        <v>181</v>
      </c>
      <c r="V48" s="7" t="s">
        <v>181</v>
      </c>
      <c r="W48" s="7" t="s">
        <v>181</v>
      </c>
      <c r="X48" s="7" t="s">
        <v>181</v>
      </c>
      <c r="Y48" s="7" t="s">
        <v>181</v>
      </c>
      <c r="Z48" s="7" t="s">
        <v>181</v>
      </c>
      <c r="AA48" s="7" t="s">
        <v>181</v>
      </c>
      <c r="AB48" s="7" t="s">
        <v>181</v>
      </c>
      <c r="AC48" s="7" t="s">
        <v>181</v>
      </c>
      <c r="AD48" s="7" t="s">
        <v>181</v>
      </c>
      <c r="AE48" s="7" t="s">
        <v>181</v>
      </c>
      <c r="AF48" s="2">
        <v>434</v>
      </c>
      <c r="AG48" s="3">
        <v>44284</v>
      </c>
      <c r="AJ48" s="138"/>
      <c r="AK48" s="139"/>
      <c r="AL48" s="136"/>
      <c r="AM48" s="136"/>
      <c r="AN48" s="136"/>
      <c r="AO48" s="136"/>
      <c r="AP48" s="136"/>
      <c r="AQ48" s="136"/>
      <c r="AR48" s="136"/>
      <c r="AS48" s="136"/>
      <c r="AT48" s="136"/>
      <c r="AU48" s="140"/>
      <c r="AV48" s="140"/>
      <c r="AW48" s="136"/>
      <c r="AX48" s="140"/>
      <c r="AY48" s="136"/>
      <c r="AZ48" s="136"/>
      <c r="BA48" s="136"/>
      <c r="BB48" s="136"/>
    </row>
    <row r="49" spans="1:54" ht="45" x14ac:dyDescent="0.25">
      <c r="A49" s="2">
        <v>440</v>
      </c>
      <c r="B49" s="3">
        <v>44285</v>
      </c>
      <c r="C49" s="7" t="s">
        <v>370</v>
      </c>
      <c r="D49" s="7" t="s">
        <v>182</v>
      </c>
      <c r="E49" s="7" t="s">
        <v>181</v>
      </c>
      <c r="F49" s="7" t="s">
        <v>181</v>
      </c>
      <c r="G49" s="7" t="s">
        <v>181</v>
      </c>
      <c r="H49" s="7"/>
      <c r="I49" s="7" t="s">
        <v>114</v>
      </c>
      <c r="J49" s="7" t="s">
        <v>181</v>
      </c>
      <c r="K49" s="7" t="s">
        <v>371</v>
      </c>
      <c r="L49" s="7" t="s">
        <v>181</v>
      </c>
      <c r="M49" s="7" t="s">
        <v>181</v>
      </c>
      <c r="N49" s="7" t="s">
        <v>181</v>
      </c>
      <c r="O49" s="7" t="s">
        <v>181</v>
      </c>
      <c r="P49" s="7" t="s">
        <v>181</v>
      </c>
      <c r="Q49" s="7" t="s">
        <v>182</v>
      </c>
      <c r="R49" s="7" t="s">
        <v>181</v>
      </c>
      <c r="S49" s="7" t="s">
        <v>181</v>
      </c>
      <c r="T49" s="7" t="s">
        <v>181</v>
      </c>
      <c r="U49" s="7" t="s">
        <v>181</v>
      </c>
      <c r="V49" s="7" t="s">
        <v>181</v>
      </c>
      <c r="W49" s="7" t="s">
        <v>181</v>
      </c>
      <c r="X49" s="7" t="s">
        <v>181</v>
      </c>
      <c r="Y49" s="7" t="s">
        <v>181</v>
      </c>
      <c r="Z49" s="7" t="s">
        <v>181</v>
      </c>
      <c r="AA49" s="7" t="s">
        <v>181</v>
      </c>
      <c r="AB49" s="7" t="s">
        <v>181</v>
      </c>
      <c r="AC49" s="7" t="s">
        <v>181</v>
      </c>
      <c r="AD49" s="7" t="s">
        <v>181</v>
      </c>
      <c r="AE49" s="7" t="s">
        <v>181</v>
      </c>
      <c r="AF49" s="2">
        <v>440</v>
      </c>
      <c r="AG49" s="3">
        <v>44285</v>
      </c>
      <c r="AJ49" s="138"/>
      <c r="AK49" s="139"/>
      <c r="AL49" s="136"/>
      <c r="AM49" s="136"/>
      <c r="AN49" s="136"/>
      <c r="AO49" s="136"/>
      <c r="AP49" s="136"/>
      <c r="AQ49" s="136"/>
      <c r="AR49" s="136"/>
      <c r="AS49" s="136"/>
      <c r="AT49" s="136"/>
      <c r="AU49" s="140"/>
      <c r="AV49" s="140"/>
      <c r="AW49" s="136"/>
      <c r="AX49" s="140"/>
      <c r="AY49" s="136"/>
      <c r="AZ49" s="136"/>
      <c r="BA49" s="136"/>
      <c r="BB49" s="136"/>
    </row>
    <row r="50" spans="1:54" ht="45" x14ac:dyDescent="0.25">
      <c r="A50" s="2">
        <v>448</v>
      </c>
      <c r="B50" s="3">
        <v>44291</v>
      </c>
      <c r="C50" s="7" t="s">
        <v>370</v>
      </c>
      <c r="D50" s="7" t="s">
        <v>182</v>
      </c>
      <c r="E50" s="7" t="s">
        <v>181</v>
      </c>
      <c r="F50" s="7" t="s">
        <v>181</v>
      </c>
      <c r="G50" s="7" t="s">
        <v>181</v>
      </c>
      <c r="H50" s="7"/>
      <c r="I50" s="7" t="s">
        <v>117</v>
      </c>
      <c r="J50" s="7" t="s">
        <v>181</v>
      </c>
      <c r="K50" s="7" t="s">
        <v>371</v>
      </c>
      <c r="L50" s="7" t="s">
        <v>181</v>
      </c>
      <c r="M50" s="7" t="s">
        <v>181</v>
      </c>
      <c r="N50" s="7" t="s">
        <v>181</v>
      </c>
      <c r="O50" s="7" t="s">
        <v>181</v>
      </c>
      <c r="P50" s="7" t="s">
        <v>181</v>
      </c>
      <c r="Q50" s="7" t="s">
        <v>181</v>
      </c>
      <c r="R50" s="7" t="s">
        <v>181</v>
      </c>
      <c r="S50" s="7" t="s">
        <v>181</v>
      </c>
      <c r="T50" s="7" t="s">
        <v>181</v>
      </c>
      <c r="U50" s="7" t="s">
        <v>181</v>
      </c>
      <c r="V50" s="7" t="s">
        <v>181</v>
      </c>
      <c r="W50" s="7" t="s">
        <v>181</v>
      </c>
      <c r="X50" s="7" t="s">
        <v>181</v>
      </c>
      <c r="Y50" s="7" t="s">
        <v>181</v>
      </c>
      <c r="Z50" s="7" t="s">
        <v>181</v>
      </c>
      <c r="AA50" s="7" t="s">
        <v>181</v>
      </c>
      <c r="AB50" s="7" t="s">
        <v>181</v>
      </c>
      <c r="AC50" s="7" t="s">
        <v>181</v>
      </c>
      <c r="AD50" s="7" t="s">
        <v>181</v>
      </c>
      <c r="AE50" s="7" t="s">
        <v>181</v>
      </c>
      <c r="AF50" s="2">
        <v>448</v>
      </c>
      <c r="AG50" s="3">
        <v>44291</v>
      </c>
      <c r="AJ50" s="138"/>
      <c r="AK50" s="139"/>
      <c r="AL50" s="136"/>
      <c r="AM50" s="136"/>
      <c r="AN50" s="136"/>
      <c r="AO50" s="136"/>
      <c r="AP50" s="136"/>
      <c r="AQ50" s="136"/>
      <c r="AR50" s="136"/>
      <c r="AS50" s="136"/>
      <c r="AT50" s="136"/>
      <c r="AU50" s="140"/>
      <c r="AV50" s="140"/>
      <c r="AW50" s="136"/>
      <c r="AX50" s="140"/>
      <c r="AY50" s="136"/>
      <c r="AZ50" s="136"/>
      <c r="BA50" s="136"/>
      <c r="BB50" s="136"/>
    </row>
    <row r="51" spans="1:54" ht="45" x14ac:dyDescent="0.25">
      <c r="A51" s="2">
        <v>450</v>
      </c>
      <c r="B51" s="3">
        <v>44291</v>
      </c>
      <c r="C51" s="7" t="s">
        <v>370</v>
      </c>
      <c r="D51" s="7" t="s">
        <v>182</v>
      </c>
      <c r="E51" s="7" t="s">
        <v>181</v>
      </c>
      <c r="F51" s="7" t="s">
        <v>181</v>
      </c>
      <c r="G51" s="7" t="s">
        <v>181</v>
      </c>
      <c r="H51" s="7"/>
      <c r="I51" s="7" t="s">
        <v>108</v>
      </c>
      <c r="J51" s="7" t="s">
        <v>181</v>
      </c>
      <c r="K51" s="7" t="s">
        <v>371</v>
      </c>
      <c r="L51" s="7" t="s">
        <v>181</v>
      </c>
      <c r="M51" s="7" t="s">
        <v>181</v>
      </c>
      <c r="N51" s="7" t="s">
        <v>181</v>
      </c>
      <c r="O51" s="7" t="s">
        <v>181</v>
      </c>
      <c r="P51" s="7" t="s">
        <v>181</v>
      </c>
      <c r="Q51" s="7" t="s">
        <v>181</v>
      </c>
      <c r="R51" s="7" t="s">
        <v>181</v>
      </c>
      <c r="S51" s="7" t="s">
        <v>181</v>
      </c>
      <c r="T51" s="7" t="s">
        <v>181</v>
      </c>
      <c r="U51" s="7" t="s">
        <v>181</v>
      </c>
      <c r="V51" s="7" t="s">
        <v>181</v>
      </c>
      <c r="W51" s="7" t="s">
        <v>181</v>
      </c>
      <c r="X51" s="7" t="s">
        <v>181</v>
      </c>
      <c r="Y51" s="7" t="s">
        <v>181</v>
      </c>
      <c r="Z51" s="7" t="s">
        <v>181</v>
      </c>
      <c r="AA51" s="7" t="s">
        <v>181</v>
      </c>
      <c r="AB51" s="7" t="s">
        <v>181</v>
      </c>
      <c r="AC51" s="7" t="s">
        <v>181</v>
      </c>
      <c r="AD51" s="7" t="s">
        <v>181</v>
      </c>
      <c r="AE51" s="7" t="s">
        <v>181</v>
      </c>
      <c r="AF51" s="2">
        <v>450</v>
      </c>
      <c r="AG51" s="3">
        <v>44291</v>
      </c>
      <c r="AJ51" s="138"/>
      <c r="AK51" s="139"/>
      <c r="AL51" s="136"/>
      <c r="AM51" s="136"/>
      <c r="AN51" s="136"/>
      <c r="AO51" s="136"/>
      <c r="AP51" s="136"/>
      <c r="AQ51" s="136"/>
      <c r="AR51" s="136"/>
      <c r="AS51" s="136"/>
      <c r="AT51" s="136"/>
      <c r="AU51" s="140"/>
      <c r="AV51" s="140"/>
      <c r="AW51" s="136"/>
      <c r="AX51" s="140"/>
      <c r="AY51" s="136"/>
      <c r="AZ51" s="136"/>
      <c r="BA51" s="136"/>
      <c r="BB51" s="136"/>
    </row>
    <row r="52" spans="1:54" ht="45" x14ac:dyDescent="0.25">
      <c r="A52" s="2">
        <v>458</v>
      </c>
      <c r="B52" s="3">
        <v>44292</v>
      </c>
      <c r="C52" s="7" t="s">
        <v>370</v>
      </c>
      <c r="D52" s="7" t="s">
        <v>182</v>
      </c>
      <c r="E52" s="7" t="s">
        <v>181</v>
      </c>
      <c r="F52" s="7" t="s">
        <v>181</v>
      </c>
      <c r="G52" s="7" t="s">
        <v>181</v>
      </c>
      <c r="H52" s="7"/>
      <c r="I52" s="7" t="s">
        <v>106</v>
      </c>
      <c r="J52" s="7" t="s">
        <v>181</v>
      </c>
      <c r="K52" s="7" t="s">
        <v>371</v>
      </c>
      <c r="L52" s="7" t="s">
        <v>181</v>
      </c>
      <c r="M52" s="7" t="s">
        <v>181</v>
      </c>
      <c r="N52" s="7" t="s">
        <v>181</v>
      </c>
      <c r="O52" s="7" t="s">
        <v>181</v>
      </c>
      <c r="P52" s="7" t="s">
        <v>181</v>
      </c>
      <c r="Q52" s="7" t="s">
        <v>182</v>
      </c>
      <c r="R52" s="7" t="s">
        <v>181</v>
      </c>
      <c r="S52" s="7" t="s">
        <v>181</v>
      </c>
      <c r="T52" s="7" t="s">
        <v>181</v>
      </c>
      <c r="U52" s="7" t="s">
        <v>181</v>
      </c>
      <c r="V52" s="7" t="s">
        <v>181</v>
      </c>
      <c r="W52" s="7" t="s">
        <v>181</v>
      </c>
      <c r="X52" s="7" t="s">
        <v>181</v>
      </c>
      <c r="Y52" s="7" t="s">
        <v>181</v>
      </c>
      <c r="Z52" s="7" t="s">
        <v>181</v>
      </c>
      <c r="AA52" s="7" t="s">
        <v>181</v>
      </c>
      <c r="AB52" s="7" t="s">
        <v>181</v>
      </c>
      <c r="AC52" s="7" t="s">
        <v>181</v>
      </c>
      <c r="AD52" s="7" t="s">
        <v>181</v>
      </c>
      <c r="AE52" s="7" t="s">
        <v>181</v>
      </c>
      <c r="AF52" s="2">
        <v>458</v>
      </c>
      <c r="AG52" s="3">
        <v>44292</v>
      </c>
      <c r="AJ52" s="138"/>
      <c r="AK52" s="139"/>
      <c r="AL52" s="136"/>
      <c r="AM52" s="136"/>
      <c r="AN52" s="136"/>
      <c r="AO52" s="136"/>
      <c r="AP52" s="136"/>
      <c r="AQ52" s="136"/>
      <c r="AR52" s="136"/>
      <c r="AS52" s="136"/>
      <c r="AT52" s="136"/>
      <c r="AU52" s="140"/>
      <c r="AV52" s="140"/>
      <c r="AW52" s="136"/>
      <c r="AX52" s="140"/>
      <c r="AY52" s="136"/>
      <c r="AZ52" s="136"/>
      <c r="BA52" s="136"/>
      <c r="BB52" s="136"/>
    </row>
    <row r="53" spans="1:54" ht="45" x14ac:dyDescent="0.25">
      <c r="A53" s="2">
        <v>463</v>
      </c>
      <c r="B53" s="3">
        <v>44293</v>
      </c>
      <c r="C53" s="7" t="s">
        <v>370</v>
      </c>
      <c r="D53" s="7" t="s">
        <v>182</v>
      </c>
      <c r="E53" s="7" t="s">
        <v>181</v>
      </c>
      <c r="F53" s="7" t="s">
        <v>181</v>
      </c>
      <c r="G53" s="7" t="s">
        <v>181</v>
      </c>
      <c r="H53" s="7"/>
      <c r="I53" s="7" t="s">
        <v>108</v>
      </c>
      <c r="J53" s="7" t="s">
        <v>181</v>
      </c>
      <c r="K53" s="7" t="s">
        <v>371</v>
      </c>
      <c r="L53" s="7" t="s">
        <v>181</v>
      </c>
      <c r="M53" s="7" t="s">
        <v>181</v>
      </c>
      <c r="N53" s="7" t="s">
        <v>181</v>
      </c>
      <c r="O53" s="7" t="s">
        <v>181</v>
      </c>
      <c r="P53" s="7" t="s">
        <v>181</v>
      </c>
      <c r="Q53" s="7" t="s">
        <v>182</v>
      </c>
      <c r="R53" s="7" t="s">
        <v>181</v>
      </c>
      <c r="S53" s="7" t="s">
        <v>181</v>
      </c>
      <c r="T53" s="7" t="s">
        <v>181</v>
      </c>
      <c r="U53" s="7" t="s">
        <v>181</v>
      </c>
      <c r="V53" s="7" t="s">
        <v>181</v>
      </c>
      <c r="W53" s="7" t="s">
        <v>181</v>
      </c>
      <c r="X53" s="7" t="s">
        <v>181</v>
      </c>
      <c r="Y53" s="7" t="s">
        <v>181</v>
      </c>
      <c r="Z53" s="7" t="s">
        <v>181</v>
      </c>
      <c r="AA53" s="7" t="s">
        <v>181</v>
      </c>
      <c r="AB53" s="7" t="s">
        <v>181</v>
      </c>
      <c r="AC53" s="7" t="s">
        <v>181</v>
      </c>
      <c r="AD53" s="7" t="s">
        <v>181</v>
      </c>
      <c r="AE53" s="7" t="s">
        <v>181</v>
      </c>
      <c r="AF53" s="2">
        <v>463</v>
      </c>
      <c r="AG53" s="3">
        <v>44293</v>
      </c>
      <c r="AJ53" s="138"/>
      <c r="AK53" s="139"/>
      <c r="AL53" s="136"/>
      <c r="AM53" s="136"/>
      <c r="AN53" s="136"/>
      <c r="AO53" s="136"/>
      <c r="AP53" s="136"/>
      <c r="AQ53" s="136"/>
      <c r="AR53" s="136"/>
      <c r="AS53" s="136"/>
      <c r="AT53" s="136"/>
      <c r="AU53" s="140"/>
      <c r="AV53" s="140"/>
      <c r="AW53" s="136"/>
      <c r="AX53" s="140"/>
      <c r="AY53" s="136"/>
      <c r="AZ53" s="136"/>
      <c r="BA53" s="136"/>
      <c r="BB53" s="136"/>
    </row>
    <row r="54" spans="1:54" ht="45" x14ac:dyDescent="0.25">
      <c r="A54" s="2">
        <v>469</v>
      </c>
      <c r="B54" s="3">
        <v>44294</v>
      </c>
      <c r="C54" s="7" t="s">
        <v>370</v>
      </c>
      <c r="D54" s="7" t="s">
        <v>182</v>
      </c>
      <c r="E54" s="7" t="s">
        <v>181</v>
      </c>
      <c r="F54" s="7" t="s">
        <v>181</v>
      </c>
      <c r="G54" s="7" t="s">
        <v>181</v>
      </c>
      <c r="H54" s="7"/>
      <c r="I54" s="7" t="s">
        <v>107</v>
      </c>
      <c r="J54" s="7" t="s">
        <v>181</v>
      </c>
      <c r="K54" s="7" t="s">
        <v>371</v>
      </c>
      <c r="L54" s="7" t="s">
        <v>181</v>
      </c>
      <c r="M54" s="7" t="s">
        <v>181</v>
      </c>
      <c r="N54" s="7" t="s">
        <v>181</v>
      </c>
      <c r="O54" s="7" t="s">
        <v>181</v>
      </c>
      <c r="P54" s="7" t="s">
        <v>181</v>
      </c>
      <c r="Q54" s="7" t="s">
        <v>182</v>
      </c>
      <c r="R54" s="7" t="s">
        <v>181</v>
      </c>
      <c r="S54" s="7" t="s">
        <v>181</v>
      </c>
      <c r="T54" s="7" t="s">
        <v>181</v>
      </c>
      <c r="U54" s="7" t="s">
        <v>181</v>
      </c>
      <c r="V54" s="7" t="s">
        <v>181</v>
      </c>
      <c r="W54" s="7" t="s">
        <v>181</v>
      </c>
      <c r="X54" s="7" t="s">
        <v>181</v>
      </c>
      <c r="Y54" s="7" t="s">
        <v>181</v>
      </c>
      <c r="Z54" s="7" t="s">
        <v>181</v>
      </c>
      <c r="AA54" s="7" t="s">
        <v>181</v>
      </c>
      <c r="AB54" s="7" t="s">
        <v>181</v>
      </c>
      <c r="AC54" s="7" t="s">
        <v>181</v>
      </c>
      <c r="AD54" s="7" t="s">
        <v>181</v>
      </c>
      <c r="AE54" s="7" t="s">
        <v>181</v>
      </c>
      <c r="AF54" s="2">
        <v>469</v>
      </c>
      <c r="AG54" s="3">
        <v>44294</v>
      </c>
      <c r="AJ54" s="138"/>
      <c r="AK54" s="139"/>
      <c r="AL54" s="136"/>
      <c r="AM54" s="136"/>
      <c r="AN54" s="136"/>
      <c r="AO54" s="136"/>
      <c r="AP54" s="136"/>
      <c r="AQ54" s="136"/>
      <c r="AR54" s="136"/>
      <c r="AS54" s="136"/>
      <c r="AT54" s="136"/>
      <c r="AU54" s="140"/>
      <c r="AV54" s="140"/>
      <c r="AW54" s="136"/>
      <c r="AX54" s="140"/>
      <c r="AY54" s="136"/>
      <c r="AZ54" s="136"/>
      <c r="BA54" s="136"/>
      <c r="BB54" s="136"/>
    </row>
    <row r="55" spans="1:54" ht="45" x14ac:dyDescent="0.25">
      <c r="A55" s="2">
        <v>482</v>
      </c>
      <c r="B55" s="3">
        <v>44298</v>
      </c>
      <c r="C55" s="7" t="s">
        <v>370</v>
      </c>
      <c r="D55" s="7" t="s">
        <v>182</v>
      </c>
      <c r="E55" s="7" t="s">
        <v>181</v>
      </c>
      <c r="F55" s="7" t="s">
        <v>181</v>
      </c>
      <c r="G55" s="7" t="s">
        <v>181</v>
      </c>
      <c r="H55" s="7"/>
      <c r="I55" s="7" t="s">
        <v>113</v>
      </c>
      <c r="J55" s="7" t="s">
        <v>181</v>
      </c>
      <c r="K55" s="7" t="s">
        <v>371</v>
      </c>
      <c r="L55" s="7" t="s">
        <v>181</v>
      </c>
      <c r="M55" s="7" t="s">
        <v>181</v>
      </c>
      <c r="N55" s="7" t="s">
        <v>181</v>
      </c>
      <c r="O55" s="7" t="s">
        <v>181</v>
      </c>
      <c r="P55" s="7" t="s">
        <v>181</v>
      </c>
      <c r="Q55" s="7" t="s">
        <v>182</v>
      </c>
      <c r="R55" s="7" t="s">
        <v>181</v>
      </c>
      <c r="S55" s="7" t="s">
        <v>181</v>
      </c>
      <c r="T55" s="7" t="s">
        <v>181</v>
      </c>
      <c r="U55" s="7" t="s">
        <v>181</v>
      </c>
      <c r="V55" s="7" t="s">
        <v>181</v>
      </c>
      <c r="W55" s="7" t="s">
        <v>181</v>
      </c>
      <c r="X55" s="7" t="s">
        <v>181</v>
      </c>
      <c r="Y55" s="7" t="s">
        <v>181</v>
      </c>
      <c r="Z55" s="7" t="s">
        <v>181</v>
      </c>
      <c r="AA55" s="7" t="s">
        <v>181</v>
      </c>
      <c r="AB55" s="7" t="s">
        <v>181</v>
      </c>
      <c r="AC55" s="7" t="s">
        <v>181</v>
      </c>
      <c r="AD55" s="7" t="s">
        <v>181</v>
      </c>
      <c r="AE55" s="7" t="s">
        <v>181</v>
      </c>
      <c r="AF55" s="2">
        <v>482</v>
      </c>
      <c r="AG55" s="3">
        <v>44298</v>
      </c>
      <c r="AJ55" s="138"/>
      <c r="AK55" s="139"/>
      <c r="AL55" s="136"/>
      <c r="AM55" s="136"/>
      <c r="AN55" s="136"/>
      <c r="AO55" s="136"/>
      <c r="AP55" s="136"/>
      <c r="AQ55" s="136"/>
      <c r="AR55" s="136"/>
      <c r="AS55" s="136"/>
      <c r="AT55" s="136"/>
      <c r="AU55" s="140"/>
      <c r="AV55" s="140"/>
      <c r="AW55" s="136"/>
      <c r="AX55" s="140"/>
      <c r="AY55" s="136"/>
      <c r="AZ55" s="136"/>
      <c r="BA55" s="136"/>
      <c r="BB55" s="136"/>
    </row>
    <row r="56" spans="1:54" ht="45" x14ac:dyDescent="0.25">
      <c r="A56" s="2">
        <v>486</v>
      </c>
      <c r="B56" s="3">
        <v>44298</v>
      </c>
      <c r="C56" s="7" t="s">
        <v>370</v>
      </c>
      <c r="D56" s="7" t="s">
        <v>182</v>
      </c>
      <c r="E56" s="7" t="s">
        <v>181</v>
      </c>
      <c r="F56" s="7" t="s">
        <v>181</v>
      </c>
      <c r="G56" s="7" t="s">
        <v>181</v>
      </c>
      <c r="H56" s="7"/>
      <c r="I56" s="7" t="s">
        <v>108</v>
      </c>
      <c r="J56" s="7" t="s">
        <v>181</v>
      </c>
      <c r="K56" s="7" t="s">
        <v>371</v>
      </c>
      <c r="L56" s="7" t="s">
        <v>181</v>
      </c>
      <c r="M56" s="7" t="s">
        <v>181</v>
      </c>
      <c r="N56" s="7" t="s">
        <v>181</v>
      </c>
      <c r="O56" s="7" t="s">
        <v>181</v>
      </c>
      <c r="P56" s="7" t="s">
        <v>181</v>
      </c>
      <c r="Q56" s="7" t="s">
        <v>182</v>
      </c>
      <c r="R56" s="7" t="s">
        <v>181</v>
      </c>
      <c r="S56" s="7" t="s">
        <v>181</v>
      </c>
      <c r="T56" s="7" t="s">
        <v>181</v>
      </c>
      <c r="U56" s="7" t="s">
        <v>181</v>
      </c>
      <c r="V56" s="7" t="s">
        <v>181</v>
      </c>
      <c r="W56" s="7" t="s">
        <v>181</v>
      </c>
      <c r="X56" s="7" t="s">
        <v>181</v>
      </c>
      <c r="Y56" s="7" t="s">
        <v>181</v>
      </c>
      <c r="Z56" s="7" t="s">
        <v>181</v>
      </c>
      <c r="AA56" s="7" t="s">
        <v>181</v>
      </c>
      <c r="AB56" s="7" t="s">
        <v>181</v>
      </c>
      <c r="AC56" s="7" t="s">
        <v>181</v>
      </c>
      <c r="AD56" s="7" t="s">
        <v>181</v>
      </c>
      <c r="AE56" s="7" t="s">
        <v>181</v>
      </c>
      <c r="AF56" s="2">
        <v>486</v>
      </c>
      <c r="AG56" s="3">
        <v>44298</v>
      </c>
      <c r="AJ56" s="138"/>
      <c r="AK56" s="139"/>
      <c r="AL56" s="136"/>
      <c r="AM56" s="136"/>
      <c r="AN56" s="136"/>
      <c r="AO56" s="136"/>
      <c r="AP56" s="136"/>
      <c r="AQ56" s="136"/>
      <c r="AR56" s="136"/>
      <c r="AS56" s="136"/>
      <c r="AT56" s="136"/>
      <c r="AU56" s="140"/>
      <c r="AV56" s="140"/>
      <c r="AW56" s="136"/>
      <c r="AX56" s="140"/>
      <c r="AY56" s="136"/>
      <c r="AZ56" s="136"/>
      <c r="BA56" s="136"/>
      <c r="BB56" s="136"/>
    </row>
    <row r="57" spans="1:54" ht="45" x14ac:dyDescent="0.25">
      <c r="A57" s="2">
        <v>489</v>
      </c>
      <c r="B57" s="3">
        <v>44299</v>
      </c>
      <c r="C57" s="7" t="s">
        <v>370</v>
      </c>
      <c r="D57" s="7" t="s">
        <v>182</v>
      </c>
      <c r="E57" s="7" t="s">
        <v>181</v>
      </c>
      <c r="F57" s="7" t="s">
        <v>181</v>
      </c>
      <c r="G57" s="7" t="s">
        <v>181</v>
      </c>
      <c r="H57" s="7"/>
      <c r="I57" s="7" t="s">
        <v>114</v>
      </c>
      <c r="J57" s="7" t="s">
        <v>181</v>
      </c>
      <c r="K57" s="7" t="s">
        <v>371</v>
      </c>
      <c r="L57" s="7" t="s">
        <v>181</v>
      </c>
      <c r="M57" s="7" t="s">
        <v>181</v>
      </c>
      <c r="N57" s="7" t="s">
        <v>181</v>
      </c>
      <c r="O57" s="7" t="s">
        <v>181</v>
      </c>
      <c r="P57" s="7" t="s">
        <v>181</v>
      </c>
      <c r="Q57" s="7" t="s">
        <v>182</v>
      </c>
      <c r="R57" s="7" t="s">
        <v>181</v>
      </c>
      <c r="S57" s="7" t="s">
        <v>181</v>
      </c>
      <c r="T57" s="7" t="s">
        <v>181</v>
      </c>
      <c r="U57" s="7" t="s">
        <v>181</v>
      </c>
      <c r="V57" s="7" t="s">
        <v>181</v>
      </c>
      <c r="W57" s="7" t="s">
        <v>181</v>
      </c>
      <c r="X57" s="7" t="s">
        <v>181</v>
      </c>
      <c r="Y57" s="7" t="s">
        <v>181</v>
      </c>
      <c r="Z57" s="7" t="s">
        <v>181</v>
      </c>
      <c r="AA57" s="7" t="s">
        <v>181</v>
      </c>
      <c r="AB57" s="7" t="s">
        <v>181</v>
      </c>
      <c r="AC57" s="7" t="s">
        <v>181</v>
      </c>
      <c r="AD57" s="7" t="s">
        <v>181</v>
      </c>
      <c r="AE57" s="7" t="s">
        <v>181</v>
      </c>
      <c r="AF57" s="2">
        <v>489</v>
      </c>
      <c r="AG57" s="3">
        <v>44299</v>
      </c>
      <c r="AJ57" s="138"/>
      <c r="AK57" s="139"/>
      <c r="AL57" s="136"/>
      <c r="AM57" s="136"/>
      <c r="AN57" s="136"/>
      <c r="AO57" s="136"/>
      <c r="AP57" s="136"/>
      <c r="AQ57" s="136"/>
      <c r="AR57" s="136"/>
      <c r="AS57" s="136"/>
      <c r="AT57" s="136"/>
      <c r="AU57" s="140"/>
      <c r="AV57" s="140"/>
      <c r="AW57" s="136"/>
      <c r="AX57" s="140"/>
      <c r="AY57" s="136"/>
      <c r="AZ57" s="136"/>
      <c r="BA57" s="136"/>
      <c r="BB57" s="136"/>
    </row>
    <row r="58" spans="1:54" ht="45" x14ac:dyDescent="0.25">
      <c r="A58" s="2">
        <v>500</v>
      </c>
      <c r="B58" s="3">
        <v>44301</v>
      </c>
      <c r="C58" s="7" t="s">
        <v>370</v>
      </c>
      <c r="D58" s="7" t="s">
        <v>182</v>
      </c>
      <c r="E58" s="7" t="s">
        <v>181</v>
      </c>
      <c r="F58" s="7" t="s">
        <v>181</v>
      </c>
      <c r="G58" s="7" t="s">
        <v>181</v>
      </c>
      <c r="H58" s="7"/>
      <c r="I58" s="7" t="s">
        <v>108</v>
      </c>
      <c r="J58" s="7" t="s">
        <v>181</v>
      </c>
      <c r="K58" s="7" t="s">
        <v>371</v>
      </c>
      <c r="L58" s="7" t="s">
        <v>181</v>
      </c>
      <c r="M58" s="7" t="s">
        <v>181</v>
      </c>
      <c r="N58" s="7" t="s">
        <v>181</v>
      </c>
      <c r="O58" s="7" t="s">
        <v>181</v>
      </c>
      <c r="P58" s="7" t="s">
        <v>181</v>
      </c>
      <c r="Q58" s="7" t="s">
        <v>181</v>
      </c>
      <c r="R58" s="7" t="s">
        <v>181</v>
      </c>
      <c r="S58" s="7" t="s">
        <v>181</v>
      </c>
      <c r="T58" s="7" t="s">
        <v>181</v>
      </c>
      <c r="U58" s="7" t="s">
        <v>181</v>
      </c>
      <c r="V58" s="7" t="s">
        <v>181</v>
      </c>
      <c r="W58" s="7" t="s">
        <v>181</v>
      </c>
      <c r="X58" s="7" t="s">
        <v>181</v>
      </c>
      <c r="Y58" s="7" t="s">
        <v>181</v>
      </c>
      <c r="Z58" s="7" t="s">
        <v>181</v>
      </c>
      <c r="AA58" s="7" t="s">
        <v>181</v>
      </c>
      <c r="AB58" s="7" t="s">
        <v>181</v>
      </c>
      <c r="AC58" s="7" t="s">
        <v>181</v>
      </c>
      <c r="AD58" s="7" t="s">
        <v>181</v>
      </c>
      <c r="AE58" s="7" t="s">
        <v>181</v>
      </c>
      <c r="AF58" s="2">
        <v>500</v>
      </c>
      <c r="AG58" s="3">
        <v>44301</v>
      </c>
      <c r="AJ58" s="138"/>
      <c r="AK58" s="139"/>
      <c r="AL58" s="136"/>
      <c r="AM58" s="136"/>
      <c r="AN58" s="136"/>
      <c r="AO58" s="136"/>
      <c r="AP58" s="136"/>
      <c r="AQ58" s="136"/>
      <c r="AR58" s="136"/>
      <c r="AS58" s="136"/>
      <c r="AT58" s="136"/>
      <c r="AU58" s="140"/>
      <c r="AV58" s="140"/>
      <c r="AW58" s="136"/>
      <c r="AX58" s="140"/>
      <c r="AY58" s="136"/>
      <c r="AZ58" s="136"/>
      <c r="BA58" s="136"/>
      <c r="BB58" s="136"/>
    </row>
    <row r="59" spans="1:54" ht="45" x14ac:dyDescent="0.25">
      <c r="A59" s="2">
        <v>506</v>
      </c>
      <c r="B59" s="3">
        <v>44302</v>
      </c>
      <c r="C59" s="7" t="s">
        <v>370</v>
      </c>
      <c r="D59" s="7" t="s">
        <v>182</v>
      </c>
      <c r="E59" s="7" t="s">
        <v>181</v>
      </c>
      <c r="F59" s="7" t="s">
        <v>181</v>
      </c>
      <c r="G59" s="7" t="s">
        <v>181</v>
      </c>
      <c r="H59" s="7"/>
      <c r="I59" s="7" t="s">
        <v>109</v>
      </c>
      <c r="J59" s="7" t="s">
        <v>181</v>
      </c>
      <c r="K59" s="7" t="s">
        <v>371</v>
      </c>
      <c r="L59" s="7" t="s">
        <v>181</v>
      </c>
      <c r="M59" s="7" t="s">
        <v>181</v>
      </c>
      <c r="N59" s="7" t="s">
        <v>181</v>
      </c>
      <c r="O59" s="7" t="s">
        <v>181</v>
      </c>
      <c r="P59" s="7" t="s">
        <v>181</v>
      </c>
      <c r="Q59" s="7" t="s">
        <v>182</v>
      </c>
      <c r="R59" s="7" t="s">
        <v>181</v>
      </c>
      <c r="S59" s="7" t="s">
        <v>181</v>
      </c>
      <c r="T59" s="7" t="s">
        <v>181</v>
      </c>
      <c r="U59" s="7" t="s">
        <v>181</v>
      </c>
      <c r="V59" s="7" t="s">
        <v>181</v>
      </c>
      <c r="W59" s="7" t="s">
        <v>181</v>
      </c>
      <c r="X59" s="7" t="s">
        <v>181</v>
      </c>
      <c r="Y59" s="7" t="s">
        <v>181</v>
      </c>
      <c r="Z59" s="7" t="s">
        <v>181</v>
      </c>
      <c r="AA59" s="7" t="s">
        <v>181</v>
      </c>
      <c r="AB59" s="7" t="s">
        <v>181</v>
      </c>
      <c r="AC59" s="7" t="s">
        <v>181</v>
      </c>
      <c r="AD59" s="7" t="s">
        <v>181</v>
      </c>
      <c r="AE59" s="7" t="s">
        <v>181</v>
      </c>
      <c r="AF59" s="2">
        <v>506</v>
      </c>
      <c r="AG59" s="3">
        <v>44302</v>
      </c>
      <c r="AJ59" s="138"/>
      <c r="AK59" s="139"/>
      <c r="AL59" s="136"/>
      <c r="AM59" s="136"/>
      <c r="AN59" s="136"/>
      <c r="AO59" s="136"/>
      <c r="AP59" s="136"/>
      <c r="AQ59" s="136"/>
      <c r="AR59" s="136"/>
      <c r="AS59" s="136"/>
      <c r="AT59" s="136"/>
      <c r="AU59" s="140"/>
      <c r="AV59" s="140"/>
      <c r="AW59" s="136"/>
      <c r="AX59" s="140"/>
      <c r="AY59" s="136"/>
      <c r="AZ59" s="136"/>
      <c r="BA59" s="136"/>
      <c r="BB59" s="136"/>
    </row>
    <row r="60" spans="1:54" ht="45" x14ac:dyDescent="0.25">
      <c r="A60" s="2">
        <v>515</v>
      </c>
      <c r="B60" s="3">
        <v>44305</v>
      </c>
      <c r="C60" s="7" t="s">
        <v>370</v>
      </c>
      <c r="D60" s="7" t="s">
        <v>182</v>
      </c>
      <c r="E60" s="7" t="s">
        <v>181</v>
      </c>
      <c r="F60" s="7" t="s">
        <v>181</v>
      </c>
      <c r="G60" s="7" t="s">
        <v>181</v>
      </c>
      <c r="H60" s="7"/>
      <c r="I60" s="7" t="s">
        <v>108</v>
      </c>
      <c r="J60" s="7" t="s">
        <v>181</v>
      </c>
      <c r="K60" s="7" t="s">
        <v>371</v>
      </c>
      <c r="L60" s="7" t="s">
        <v>181</v>
      </c>
      <c r="M60" s="7" t="s">
        <v>181</v>
      </c>
      <c r="N60" s="7" t="s">
        <v>181</v>
      </c>
      <c r="O60" s="7" t="s">
        <v>181</v>
      </c>
      <c r="P60" s="7" t="s">
        <v>181</v>
      </c>
      <c r="Q60" s="7" t="s">
        <v>181</v>
      </c>
      <c r="R60" s="7" t="s">
        <v>181</v>
      </c>
      <c r="S60" s="7" t="s">
        <v>181</v>
      </c>
      <c r="T60" s="7" t="s">
        <v>181</v>
      </c>
      <c r="U60" s="7" t="s">
        <v>181</v>
      </c>
      <c r="V60" s="7" t="s">
        <v>181</v>
      </c>
      <c r="W60" s="7" t="s">
        <v>181</v>
      </c>
      <c r="X60" s="7" t="s">
        <v>181</v>
      </c>
      <c r="Y60" s="7" t="s">
        <v>181</v>
      </c>
      <c r="Z60" s="7" t="s">
        <v>181</v>
      </c>
      <c r="AA60" s="7" t="s">
        <v>181</v>
      </c>
      <c r="AB60" s="7" t="s">
        <v>181</v>
      </c>
      <c r="AC60" s="7" t="s">
        <v>181</v>
      </c>
      <c r="AD60" s="7" t="s">
        <v>181</v>
      </c>
      <c r="AE60" s="7" t="s">
        <v>181</v>
      </c>
      <c r="AF60" s="2">
        <v>515</v>
      </c>
      <c r="AG60" s="3">
        <v>44305</v>
      </c>
      <c r="AJ60" s="138"/>
      <c r="AK60" s="139"/>
      <c r="AL60" s="136"/>
      <c r="AM60" s="136"/>
      <c r="AN60" s="136"/>
      <c r="AO60" s="136"/>
      <c r="AP60" s="136"/>
      <c r="AQ60" s="136"/>
      <c r="AR60" s="136"/>
      <c r="AS60" s="136"/>
      <c r="AT60" s="136"/>
      <c r="AU60" s="140"/>
      <c r="AV60" s="140"/>
      <c r="AW60" s="136"/>
      <c r="AX60" s="140"/>
      <c r="AY60" s="136"/>
      <c r="AZ60" s="136"/>
      <c r="BA60" s="136"/>
      <c r="BB60" s="136"/>
    </row>
    <row r="61" spans="1:54" ht="45" x14ac:dyDescent="0.25">
      <c r="A61" s="2">
        <v>517</v>
      </c>
      <c r="B61" s="3">
        <v>44305</v>
      </c>
      <c r="C61" s="7" t="s">
        <v>370</v>
      </c>
      <c r="D61" s="7" t="s">
        <v>182</v>
      </c>
      <c r="E61" s="7" t="s">
        <v>181</v>
      </c>
      <c r="F61" s="7" t="s">
        <v>181</v>
      </c>
      <c r="G61" s="7" t="s">
        <v>181</v>
      </c>
      <c r="H61" s="7"/>
      <c r="I61" s="7" t="s">
        <v>108</v>
      </c>
      <c r="J61" s="7" t="s">
        <v>181</v>
      </c>
      <c r="K61" s="7" t="s">
        <v>371</v>
      </c>
      <c r="L61" s="7" t="s">
        <v>181</v>
      </c>
      <c r="M61" s="7" t="s">
        <v>181</v>
      </c>
      <c r="N61" s="7" t="s">
        <v>181</v>
      </c>
      <c r="O61" s="7" t="s">
        <v>181</v>
      </c>
      <c r="P61" s="7" t="s">
        <v>181</v>
      </c>
      <c r="Q61" s="7" t="s">
        <v>182</v>
      </c>
      <c r="R61" s="7" t="s">
        <v>181</v>
      </c>
      <c r="S61" s="7" t="s">
        <v>181</v>
      </c>
      <c r="T61" s="7" t="s">
        <v>181</v>
      </c>
      <c r="U61" s="7" t="s">
        <v>181</v>
      </c>
      <c r="V61" s="7" t="s">
        <v>181</v>
      </c>
      <c r="W61" s="7" t="s">
        <v>181</v>
      </c>
      <c r="X61" s="7" t="s">
        <v>181</v>
      </c>
      <c r="Y61" s="7" t="s">
        <v>181</v>
      </c>
      <c r="Z61" s="7" t="s">
        <v>181</v>
      </c>
      <c r="AA61" s="7" t="s">
        <v>181</v>
      </c>
      <c r="AB61" s="7" t="s">
        <v>181</v>
      </c>
      <c r="AC61" s="7" t="s">
        <v>181</v>
      </c>
      <c r="AD61" s="7" t="s">
        <v>181</v>
      </c>
      <c r="AE61" s="7" t="s">
        <v>181</v>
      </c>
      <c r="AF61" s="2">
        <v>517</v>
      </c>
      <c r="AG61" s="3">
        <v>44305</v>
      </c>
      <c r="AJ61" s="138"/>
      <c r="AK61" s="139"/>
      <c r="AL61" s="136"/>
      <c r="AM61" s="136"/>
      <c r="AN61" s="136"/>
      <c r="AO61" s="136"/>
      <c r="AP61" s="136"/>
      <c r="AQ61" s="136"/>
      <c r="AR61" s="136"/>
      <c r="AS61" s="136"/>
      <c r="AT61" s="136"/>
      <c r="AU61" s="140"/>
      <c r="AV61" s="140"/>
      <c r="AW61" s="136"/>
      <c r="AX61" s="140"/>
      <c r="AY61" s="136"/>
      <c r="AZ61" s="136"/>
      <c r="BA61" s="136"/>
      <c r="BB61" s="136"/>
    </row>
    <row r="62" spans="1:54" ht="45" x14ac:dyDescent="0.25">
      <c r="A62" s="2">
        <v>531</v>
      </c>
      <c r="B62" s="3">
        <v>44307</v>
      </c>
      <c r="C62" s="7" t="s">
        <v>370</v>
      </c>
      <c r="D62" s="7" t="s">
        <v>182</v>
      </c>
      <c r="E62" s="7" t="s">
        <v>181</v>
      </c>
      <c r="F62" s="7" t="s">
        <v>181</v>
      </c>
      <c r="G62" s="7" t="s">
        <v>181</v>
      </c>
      <c r="H62" s="7"/>
      <c r="I62" s="7" t="s">
        <v>113</v>
      </c>
      <c r="J62" s="7" t="s">
        <v>181</v>
      </c>
      <c r="K62" s="7" t="s">
        <v>371</v>
      </c>
      <c r="L62" s="7" t="s">
        <v>181</v>
      </c>
      <c r="M62" s="7" t="s">
        <v>181</v>
      </c>
      <c r="N62" s="7" t="s">
        <v>181</v>
      </c>
      <c r="O62" s="7" t="s">
        <v>181</v>
      </c>
      <c r="P62" s="7" t="s">
        <v>181</v>
      </c>
      <c r="Q62" s="7" t="s">
        <v>182</v>
      </c>
      <c r="R62" s="7" t="s">
        <v>181</v>
      </c>
      <c r="S62" s="7" t="s">
        <v>181</v>
      </c>
      <c r="T62" s="7" t="s">
        <v>181</v>
      </c>
      <c r="U62" s="7" t="s">
        <v>181</v>
      </c>
      <c r="V62" s="7" t="s">
        <v>181</v>
      </c>
      <c r="W62" s="7" t="s">
        <v>181</v>
      </c>
      <c r="X62" s="7" t="s">
        <v>181</v>
      </c>
      <c r="Y62" s="7" t="s">
        <v>181</v>
      </c>
      <c r="Z62" s="7" t="s">
        <v>181</v>
      </c>
      <c r="AA62" s="7" t="s">
        <v>181</v>
      </c>
      <c r="AB62" s="7" t="s">
        <v>181</v>
      </c>
      <c r="AC62" s="7" t="s">
        <v>181</v>
      </c>
      <c r="AD62" s="7" t="s">
        <v>181</v>
      </c>
      <c r="AE62" s="7" t="s">
        <v>181</v>
      </c>
      <c r="AF62" s="2">
        <v>531</v>
      </c>
      <c r="AG62" s="3">
        <v>44307</v>
      </c>
      <c r="AJ62" s="138"/>
      <c r="AK62" s="139"/>
      <c r="AL62" s="136"/>
      <c r="AM62" s="136"/>
      <c r="AN62" s="136"/>
      <c r="AO62" s="136"/>
      <c r="AP62" s="136"/>
      <c r="AQ62" s="136"/>
      <c r="AR62" s="136"/>
      <c r="AS62" s="136"/>
      <c r="AT62" s="136"/>
      <c r="AU62" s="140"/>
      <c r="AV62" s="140"/>
      <c r="AW62" s="136"/>
      <c r="AX62" s="140"/>
      <c r="AY62" s="136"/>
      <c r="AZ62" s="136"/>
      <c r="BA62" s="136"/>
      <c r="BB62" s="136"/>
    </row>
    <row r="63" spans="1:54" ht="45" x14ac:dyDescent="0.25">
      <c r="A63" s="2">
        <v>547</v>
      </c>
      <c r="B63" s="3">
        <v>44309</v>
      </c>
      <c r="C63" s="7" t="s">
        <v>370</v>
      </c>
      <c r="D63" s="7" t="s">
        <v>182</v>
      </c>
      <c r="E63" s="7" t="s">
        <v>181</v>
      </c>
      <c r="F63" s="7" t="s">
        <v>181</v>
      </c>
      <c r="G63" s="7" t="s">
        <v>181</v>
      </c>
      <c r="H63" s="7"/>
      <c r="I63" s="7" t="s">
        <v>108</v>
      </c>
      <c r="J63" s="7" t="s">
        <v>181</v>
      </c>
      <c r="K63" s="7" t="s">
        <v>371</v>
      </c>
      <c r="L63" s="7" t="s">
        <v>181</v>
      </c>
      <c r="M63" s="7" t="s">
        <v>181</v>
      </c>
      <c r="N63" s="7" t="s">
        <v>181</v>
      </c>
      <c r="O63" s="7" t="s">
        <v>181</v>
      </c>
      <c r="P63" s="7" t="s">
        <v>181</v>
      </c>
      <c r="Q63" s="7" t="s">
        <v>181</v>
      </c>
      <c r="R63" s="7" t="s">
        <v>181</v>
      </c>
      <c r="S63" s="7" t="s">
        <v>181</v>
      </c>
      <c r="T63" s="7" t="s">
        <v>181</v>
      </c>
      <c r="U63" s="7" t="s">
        <v>181</v>
      </c>
      <c r="V63" s="7" t="s">
        <v>181</v>
      </c>
      <c r="W63" s="7" t="s">
        <v>181</v>
      </c>
      <c r="X63" s="7" t="s">
        <v>181</v>
      </c>
      <c r="Y63" s="7" t="s">
        <v>181</v>
      </c>
      <c r="Z63" s="7" t="s">
        <v>181</v>
      </c>
      <c r="AA63" s="7" t="s">
        <v>181</v>
      </c>
      <c r="AB63" s="7" t="s">
        <v>181</v>
      </c>
      <c r="AC63" s="7" t="s">
        <v>181</v>
      </c>
      <c r="AD63" s="7" t="s">
        <v>181</v>
      </c>
      <c r="AE63" s="7" t="s">
        <v>181</v>
      </c>
      <c r="AF63" s="2">
        <v>547</v>
      </c>
      <c r="AG63" s="3">
        <v>44309</v>
      </c>
      <c r="AJ63" s="138"/>
      <c r="AK63" s="139"/>
      <c r="AL63" s="136"/>
      <c r="AM63" s="136"/>
      <c r="AN63" s="136"/>
      <c r="AO63" s="136"/>
      <c r="AP63" s="136"/>
      <c r="AQ63" s="136"/>
      <c r="AR63" s="136"/>
      <c r="AS63" s="136"/>
      <c r="AT63" s="136"/>
      <c r="AU63" s="140"/>
      <c r="AV63" s="140"/>
      <c r="AW63" s="136"/>
      <c r="AX63" s="140"/>
      <c r="AY63" s="136"/>
      <c r="AZ63" s="136"/>
      <c r="BA63" s="136"/>
      <c r="BB63" s="136"/>
    </row>
    <row r="64" spans="1:54" ht="45" x14ac:dyDescent="0.25">
      <c r="A64" s="2">
        <v>555</v>
      </c>
      <c r="B64" s="3">
        <v>44312</v>
      </c>
      <c r="C64" s="7" t="s">
        <v>370</v>
      </c>
      <c r="D64" s="7" t="s">
        <v>182</v>
      </c>
      <c r="E64" s="7" t="s">
        <v>181</v>
      </c>
      <c r="F64" s="7" t="s">
        <v>181</v>
      </c>
      <c r="G64" s="7" t="s">
        <v>181</v>
      </c>
      <c r="H64" s="7"/>
      <c r="I64" s="7" t="s">
        <v>108</v>
      </c>
      <c r="J64" s="7" t="s">
        <v>181</v>
      </c>
      <c r="K64" s="7" t="s">
        <v>371</v>
      </c>
      <c r="L64" s="7" t="s">
        <v>181</v>
      </c>
      <c r="M64" s="7" t="s">
        <v>181</v>
      </c>
      <c r="N64" s="7" t="s">
        <v>181</v>
      </c>
      <c r="O64" s="7" t="s">
        <v>181</v>
      </c>
      <c r="P64" s="7" t="s">
        <v>181</v>
      </c>
      <c r="Q64" s="7" t="s">
        <v>181</v>
      </c>
      <c r="R64" s="7" t="s">
        <v>181</v>
      </c>
      <c r="S64" s="7" t="s">
        <v>181</v>
      </c>
      <c r="T64" s="7" t="s">
        <v>181</v>
      </c>
      <c r="U64" s="7" t="s">
        <v>181</v>
      </c>
      <c r="V64" s="7" t="s">
        <v>181</v>
      </c>
      <c r="W64" s="7" t="s">
        <v>181</v>
      </c>
      <c r="X64" s="7" t="s">
        <v>181</v>
      </c>
      <c r="Y64" s="7" t="s">
        <v>181</v>
      </c>
      <c r="Z64" s="7" t="s">
        <v>181</v>
      </c>
      <c r="AA64" s="7" t="s">
        <v>181</v>
      </c>
      <c r="AB64" s="7" t="s">
        <v>181</v>
      </c>
      <c r="AC64" s="7" t="s">
        <v>181</v>
      </c>
      <c r="AD64" s="7" t="s">
        <v>181</v>
      </c>
      <c r="AE64" s="7" t="s">
        <v>181</v>
      </c>
      <c r="AF64" s="2">
        <v>555</v>
      </c>
      <c r="AG64" s="3">
        <v>44312</v>
      </c>
      <c r="AJ64" s="138"/>
      <c r="AK64" s="139"/>
      <c r="AL64" s="136"/>
      <c r="AM64" s="136"/>
      <c r="AN64" s="136"/>
      <c r="AO64" s="136"/>
      <c r="AP64" s="136"/>
      <c r="AQ64" s="136"/>
      <c r="AR64" s="136"/>
      <c r="AS64" s="136"/>
      <c r="AT64" s="136"/>
      <c r="AU64" s="140"/>
      <c r="AV64" s="140"/>
      <c r="AW64" s="136"/>
      <c r="AX64" s="140"/>
      <c r="AY64" s="136"/>
      <c r="AZ64" s="136"/>
      <c r="BA64" s="136"/>
      <c r="BB64" s="136"/>
    </row>
    <row r="65" spans="1:54" ht="45" x14ac:dyDescent="0.25">
      <c r="A65" s="2">
        <v>561</v>
      </c>
      <c r="B65" s="3">
        <v>44314</v>
      </c>
      <c r="C65" s="7" t="s">
        <v>370</v>
      </c>
      <c r="D65" s="7" t="s">
        <v>182</v>
      </c>
      <c r="E65" s="7" t="s">
        <v>181</v>
      </c>
      <c r="F65" s="7" t="s">
        <v>181</v>
      </c>
      <c r="G65" s="7" t="s">
        <v>181</v>
      </c>
      <c r="H65" s="7"/>
      <c r="I65" s="7" t="s">
        <v>114</v>
      </c>
      <c r="J65" s="7" t="s">
        <v>181</v>
      </c>
      <c r="K65" s="7" t="s">
        <v>371</v>
      </c>
      <c r="L65" s="7" t="s">
        <v>181</v>
      </c>
      <c r="M65" s="7" t="s">
        <v>181</v>
      </c>
      <c r="N65" s="7" t="s">
        <v>181</v>
      </c>
      <c r="O65" s="7" t="s">
        <v>181</v>
      </c>
      <c r="P65" s="7" t="s">
        <v>181</v>
      </c>
      <c r="Q65" s="7" t="s">
        <v>182</v>
      </c>
      <c r="R65" s="7" t="s">
        <v>181</v>
      </c>
      <c r="S65" s="7" t="s">
        <v>181</v>
      </c>
      <c r="T65" s="7" t="s">
        <v>181</v>
      </c>
      <c r="U65" s="7" t="s">
        <v>181</v>
      </c>
      <c r="V65" s="7" t="s">
        <v>181</v>
      </c>
      <c r="W65" s="7" t="s">
        <v>181</v>
      </c>
      <c r="X65" s="7" t="s">
        <v>181</v>
      </c>
      <c r="Y65" s="7" t="s">
        <v>181</v>
      </c>
      <c r="Z65" s="7" t="s">
        <v>181</v>
      </c>
      <c r="AA65" s="7" t="s">
        <v>181</v>
      </c>
      <c r="AB65" s="7" t="s">
        <v>181</v>
      </c>
      <c r="AC65" s="7" t="s">
        <v>181</v>
      </c>
      <c r="AD65" s="7" t="s">
        <v>181</v>
      </c>
      <c r="AE65" s="7" t="s">
        <v>181</v>
      </c>
      <c r="AF65" s="2">
        <v>561</v>
      </c>
      <c r="AG65" s="3">
        <v>44314</v>
      </c>
      <c r="AJ65" s="138"/>
      <c r="AK65" s="139"/>
      <c r="AL65" s="136"/>
      <c r="AM65" s="136"/>
      <c r="AN65" s="136"/>
      <c r="AO65" s="136"/>
      <c r="AP65" s="136"/>
      <c r="AQ65" s="136"/>
      <c r="AR65" s="136"/>
      <c r="AS65" s="136"/>
      <c r="AT65" s="136"/>
      <c r="AU65" s="140"/>
      <c r="AV65" s="140"/>
      <c r="AW65" s="136"/>
      <c r="AX65" s="140"/>
      <c r="AY65" s="136"/>
      <c r="AZ65" s="136"/>
      <c r="BA65" s="136"/>
      <c r="BB65" s="136"/>
    </row>
    <row r="66" spans="1:54" ht="45" x14ac:dyDescent="0.25">
      <c r="A66" s="2">
        <v>569</v>
      </c>
      <c r="B66" s="3">
        <v>44319</v>
      </c>
      <c r="C66" s="7" t="s">
        <v>370</v>
      </c>
      <c r="D66" s="7" t="s">
        <v>182</v>
      </c>
      <c r="E66" s="7" t="s">
        <v>181</v>
      </c>
      <c r="F66" s="7" t="s">
        <v>181</v>
      </c>
      <c r="G66" s="7" t="s">
        <v>181</v>
      </c>
      <c r="H66" s="7"/>
      <c r="I66" s="7" t="s">
        <v>114</v>
      </c>
      <c r="J66" s="7" t="s">
        <v>181</v>
      </c>
      <c r="K66" s="7" t="s">
        <v>371</v>
      </c>
      <c r="L66" s="7" t="s">
        <v>181</v>
      </c>
      <c r="M66" s="7" t="s">
        <v>181</v>
      </c>
      <c r="N66" s="7" t="s">
        <v>181</v>
      </c>
      <c r="O66" s="7" t="s">
        <v>181</v>
      </c>
      <c r="P66" s="7" t="s">
        <v>181</v>
      </c>
      <c r="Q66" s="7" t="s">
        <v>182</v>
      </c>
      <c r="R66" s="7" t="s">
        <v>181</v>
      </c>
      <c r="S66" s="7" t="s">
        <v>181</v>
      </c>
      <c r="T66" s="7" t="s">
        <v>181</v>
      </c>
      <c r="U66" s="7" t="s">
        <v>181</v>
      </c>
      <c r="V66" s="7" t="s">
        <v>181</v>
      </c>
      <c r="W66" s="7" t="s">
        <v>181</v>
      </c>
      <c r="X66" s="7" t="s">
        <v>181</v>
      </c>
      <c r="Y66" s="7" t="s">
        <v>181</v>
      </c>
      <c r="Z66" s="7" t="s">
        <v>181</v>
      </c>
      <c r="AA66" s="7" t="s">
        <v>181</v>
      </c>
      <c r="AB66" s="7" t="s">
        <v>181</v>
      </c>
      <c r="AC66" s="7" t="s">
        <v>181</v>
      </c>
      <c r="AD66" s="7" t="s">
        <v>181</v>
      </c>
      <c r="AE66" s="7" t="s">
        <v>181</v>
      </c>
      <c r="AF66" s="2">
        <v>569</v>
      </c>
      <c r="AG66" s="3">
        <v>44319</v>
      </c>
      <c r="AJ66" s="138"/>
      <c r="AK66" s="139"/>
      <c r="AL66" s="136"/>
      <c r="AM66" s="136"/>
      <c r="AN66" s="136"/>
      <c r="AO66" s="136"/>
      <c r="AP66" s="136"/>
      <c r="AQ66" s="136"/>
      <c r="AR66" s="136"/>
      <c r="AS66" s="136"/>
      <c r="AT66" s="136"/>
      <c r="AU66" s="140"/>
      <c r="AV66" s="140"/>
      <c r="AW66" s="136"/>
      <c r="AX66" s="140"/>
      <c r="AY66" s="136"/>
      <c r="AZ66" s="136"/>
      <c r="BA66" s="136"/>
      <c r="BB66" s="136"/>
    </row>
    <row r="67" spans="1:54" ht="45" x14ac:dyDescent="0.25">
      <c r="A67" s="2">
        <v>583</v>
      </c>
      <c r="B67" s="3">
        <v>44321</v>
      </c>
      <c r="C67" s="7" t="s">
        <v>370</v>
      </c>
      <c r="D67" s="7" t="s">
        <v>182</v>
      </c>
      <c r="E67" s="7" t="s">
        <v>181</v>
      </c>
      <c r="F67" s="7" t="s">
        <v>181</v>
      </c>
      <c r="G67" s="7" t="s">
        <v>181</v>
      </c>
      <c r="H67" s="7"/>
      <c r="I67" s="7" t="s">
        <v>108</v>
      </c>
      <c r="J67" s="7" t="s">
        <v>181</v>
      </c>
      <c r="K67" s="7" t="s">
        <v>371</v>
      </c>
      <c r="L67" s="7" t="s">
        <v>181</v>
      </c>
      <c r="M67" s="7" t="s">
        <v>181</v>
      </c>
      <c r="N67" s="7" t="s">
        <v>181</v>
      </c>
      <c r="O67" s="7" t="s">
        <v>181</v>
      </c>
      <c r="P67" s="7" t="s">
        <v>181</v>
      </c>
      <c r="Q67" s="7" t="s">
        <v>182</v>
      </c>
      <c r="R67" s="7" t="s">
        <v>181</v>
      </c>
      <c r="S67" s="7" t="s">
        <v>181</v>
      </c>
      <c r="T67" s="7" t="s">
        <v>181</v>
      </c>
      <c r="U67" s="7" t="s">
        <v>181</v>
      </c>
      <c r="V67" s="7" t="s">
        <v>181</v>
      </c>
      <c r="W67" s="7" t="s">
        <v>181</v>
      </c>
      <c r="X67" s="7" t="s">
        <v>181</v>
      </c>
      <c r="Y67" s="7" t="s">
        <v>181</v>
      </c>
      <c r="Z67" s="7" t="s">
        <v>181</v>
      </c>
      <c r="AA67" s="7" t="s">
        <v>181</v>
      </c>
      <c r="AB67" s="7" t="s">
        <v>181</v>
      </c>
      <c r="AC67" s="7" t="s">
        <v>181</v>
      </c>
      <c r="AD67" s="7" t="s">
        <v>181</v>
      </c>
      <c r="AE67" s="7" t="s">
        <v>181</v>
      </c>
      <c r="AF67" s="2">
        <v>583</v>
      </c>
      <c r="AG67" s="3">
        <v>44321</v>
      </c>
      <c r="AJ67" s="138"/>
      <c r="AK67" s="139"/>
      <c r="AL67" s="136"/>
      <c r="AM67" s="136"/>
      <c r="AN67" s="136"/>
      <c r="AO67" s="136"/>
      <c r="AP67" s="136"/>
      <c r="AQ67" s="136"/>
      <c r="AR67" s="136"/>
      <c r="AS67" s="136"/>
      <c r="AT67" s="136"/>
      <c r="AU67" s="140"/>
      <c r="AV67" s="140"/>
      <c r="AW67" s="136"/>
      <c r="AX67" s="140"/>
      <c r="AY67" s="136"/>
      <c r="AZ67" s="136"/>
      <c r="BA67" s="136"/>
      <c r="BB67" s="136"/>
    </row>
    <row r="68" spans="1:54" ht="45" x14ac:dyDescent="0.25">
      <c r="A68" s="2">
        <v>585</v>
      </c>
      <c r="B68" s="3">
        <v>44321</v>
      </c>
      <c r="C68" s="7" t="s">
        <v>370</v>
      </c>
      <c r="D68" s="7" t="s">
        <v>182</v>
      </c>
      <c r="E68" s="7" t="s">
        <v>181</v>
      </c>
      <c r="F68" s="7" t="s">
        <v>181</v>
      </c>
      <c r="G68" s="7" t="s">
        <v>181</v>
      </c>
      <c r="H68" s="7"/>
      <c r="I68" s="7" t="s">
        <v>106</v>
      </c>
      <c r="J68" s="7" t="s">
        <v>181</v>
      </c>
      <c r="K68" s="7" t="s">
        <v>371</v>
      </c>
      <c r="L68" s="7" t="s">
        <v>181</v>
      </c>
      <c r="M68" s="7" t="s">
        <v>181</v>
      </c>
      <c r="N68" s="7" t="s">
        <v>181</v>
      </c>
      <c r="O68" s="7" t="s">
        <v>181</v>
      </c>
      <c r="P68" s="7" t="s">
        <v>181</v>
      </c>
      <c r="Q68" s="7" t="s">
        <v>182</v>
      </c>
      <c r="R68" s="7" t="s">
        <v>181</v>
      </c>
      <c r="S68" s="7" t="s">
        <v>181</v>
      </c>
      <c r="T68" s="7" t="s">
        <v>181</v>
      </c>
      <c r="U68" s="7" t="s">
        <v>181</v>
      </c>
      <c r="V68" s="7" t="s">
        <v>181</v>
      </c>
      <c r="W68" s="7" t="s">
        <v>181</v>
      </c>
      <c r="X68" s="7" t="s">
        <v>181</v>
      </c>
      <c r="Y68" s="7" t="s">
        <v>181</v>
      </c>
      <c r="Z68" s="7" t="s">
        <v>181</v>
      </c>
      <c r="AA68" s="7" t="s">
        <v>181</v>
      </c>
      <c r="AB68" s="7" t="s">
        <v>181</v>
      </c>
      <c r="AC68" s="7" t="s">
        <v>181</v>
      </c>
      <c r="AD68" s="7" t="s">
        <v>181</v>
      </c>
      <c r="AE68" s="7" t="s">
        <v>181</v>
      </c>
      <c r="AF68" s="2">
        <v>585</v>
      </c>
      <c r="AG68" s="3">
        <v>44321</v>
      </c>
      <c r="AJ68" s="138"/>
      <c r="AK68" s="139"/>
      <c r="AL68" s="136"/>
      <c r="AM68" s="136"/>
      <c r="AN68" s="136"/>
      <c r="AO68" s="136"/>
      <c r="AP68" s="136"/>
      <c r="AQ68" s="136"/>
      <c r="AR68" s="136"/>
      <c r="AS68" s="136"/>
      <c r="AT68" s="136"/>
      <c r="AU68" s="140"/>
      <c r="AV68" s="140"/>
      <c r="AW68" s="136"/>
      <c r="AX68" s="140"/>
      <c r="AY68" s="136"/>
      <c r="AZ68" s="136"/>
      <c r="BA68" s="136"/>
      <c r="BB68" s="136"/>
    </row>
    <row r="69" spans="1:54" ht="45" x14ac:dyDescent="0.25">
      <c r="A69" s="2">
        <v>592</v>
      </c>
      <c r="B69" s="3">
        <v>44322</v>
      </c>
      <c r="C69" s="7" t="s">
        <v>370</v>
      </c>
      <c r="D69" s="7" t="s">
        <v>182</v>
      </c>
      <c r="E69" s="7" t="s">
        <v>181</v>
      </c>
      <c r="F69" s="7" t="s">
        <v>181</v>
      </c>
      <c r="G69" s="7" t="s">
        <v>181</v>
      </c>
      <c r="H69" s="7"/>
      <c r="I69" s="7" t="s">
        <v>115</v>
      </c>
      <c r="J69" s="7" t="s">
        <v>181</v>
      </c>
      <c r="K69" s="7" t="s">
        <v>371</v>
      </c>
      <c r="L69" s="7" t="s">
        <v>181</v>
      </c>
      <c r="M69" s="7" t="s">
        <v>181</v>
      </c>
      <c r="N69" s="7" t="s">
        <v>181</v>
      </c>
      <c r="O69" s="7" t="s">
        <v>181</v>
      </c>
      <c r="P69" s="7" t="s">
        <v>181</v>
      </c>
      <c r="Q69" s="7" t="s">
        <v>181</v>
      </c>
      <c r="R69" s="7" t="s">
        <v>181</v>
      </c>
      <c r="S69" s="7" t="s">
        <v>181</v>
      </c>
      <c r="T69" s="7" t="s">
        <v>181</v>
      </c>
      <c r="U69" s="7" t="s">
        <v>181</v>
      </c>
      <c r="V69" s="7" t="s">
        <v>181</v>
      </c>
      <c r="W69" s="7" t="s">
        <v>181</v>
      </c>
      <c r="X69" s="7" t="s">
        <v>181</v>
      </c>
      <c r="Y69" s="7" t="s">
        <v>181</v>
      </c>
      <c r="Z69" s="7" t="s">
        <v>181</v>
      </c>
      <c r="AA69" s="7" t="s">
        <v>181</v>
      </c>
      <c r="AB69" s="7" t="s">
        <v>181</v>
      </c>
      <c r="AC69" s="7" t="s">
        <v>181</v>
      </c>
      <c r="AD69" s="7" t="s">
        <v>181</v>
      </c>
      <c r="AE69" s="7" t="s">
        <v>181</v>
      </c>
      <c r="AF69" s="2">
        <v>592</v>
      </c>
      <c r="AG69" s="3">
        <v>44322</v>
      </c>
      <c r="AJ69" s="138"/>
      <c r="AK69" s="139"/>
      <c r="AL69" s="136"/>
      <c r="AM69" s="136"/>
      <c r="AN69" s="136"/>
      <c r="AO69" s="136"/>
      <c r="AP69" s="136"/>
      <c r="AQ69" s="136"/>
      <c r="AR69" s="136"/>
      <c r="AS69" s="136"/>
      <c r="AT69" s="136"/>
      <c r="AU69" s="140"/>
      <c r="AV69" s="140"/>
      <c r="AW69" s="136"/>
      <c r="AX69" s="140"/>
      <c r="AY69" s="136"/>
      <c r="AZ69" s="136"/>
      <c r="BA69" s="136"/>
      <c r="BB69" s="136"/>
    </row>
    <row r="70" spans="1:54" ht="45" x14ac:dyDescent="0.25">
      <c r="A70" s="2">
        <v>601</v>
      </c>
      <c r="B70" s="3">
        <v>44327</v>
      </c>
      <c r="C70" s="7" t="s">
        <v>370</v>
      </c>
      <c r="D70" s="7" t="s">
        <v>182</v>
      </c>
      <c r="E70" s="7" t="s">
        <v>181</v>
      </c>
      <c r="F70" s="7" t="s">
        <v>181</v>
      </c>
      <c r="G70" s="7" t="s">
        <v>181</v>
      </c>
      <c r="H70" s="7"/>
      <c r="I70" s="7" t="s">
        <v>116</v>
      </c>
      <c r="J70" s="7" t="s">
        <v>181</v>
      </c>
      <c r="K70" s="7" t="s">
        <v>371</v>
      </c>
      <c r="L70" s="7" t="s">
        <v>181</v>
      </c>
      <c r="M70" s="7" t="s">
        <v>181</v>
      </c>
      <c r="N70" s="7" t="s">
        <v>181</v>
      </c>
      <c r="O70" s="7" t="s">
        <v>181</v>
      </c>
      <c r="P70" s="7" t="s">
        <v>181</v>
      </c>
      <c r="Q70" s="7" t="s">
        <v>181</v>
      </c>
      <c r="R70" s="7" t="s">
        <v>181</v>
      </c>
      <c r="S70" s="7" t="s">
        <v>181</v>
      </c>
      <c r="T70" s="7" t="s">
        <v>181</v>
      </c>
      <c r="U70" s="7" t="s">
        <v>181</v>
      </c>
      <c r="V70" s="7" t="s">
        <v>181</v>
      </c>
      <c r="W70" s="7" t="s">
        <v>181</v>
      </c>
      <c r="X70" s="7" t="s">
        <v>181</v>
      </c>
      <c r="Y70" s="7" t="s">
        <v>181</v>
      </c>
      <c r="Z70" s="7" t="s">
        <v>181</v>
      </c>
      <c r="AA70" s="7" t="s">
        <v>181</v>
      </c>
      <c r="AB70" s="7" t="s">
        <v>181</v>
      </c>
      <c r="AC70" s="7" t="s">
        <v>181</v>
      </c>
      <c r="AD70" s="7" t="s">
        <v>181</v>
      </c>
      <c r="AE70" s="7" t="s">
        <v>181</v>
      </c>
      <c r="AF70" s="2">
        <v>601</v>
      </c>
      <c r="AG70" s="3">
        <v>44327</v>
      </c>
      <c r="AJ70" s="138"/>
      <c r="AK70" s="139"/>
      <c r="AL70" s="136"/>
      <c r="AM70" s="136"/>
      <c r="AN70" s="136"/>
      <c r="AO70" s="136"/>
      <c r="AP70" s="136"/>
      <c r="AQ70" s="136"/>
      <c r="AR70" s="136"/>
      <c r="AS70" s="136"/>
      <c r="AT70" s="136"/>
      <c r="AU70" s="140"/>
      <c r="AV70" s="140"/>
      <c r="AW70" s="136"/>
      <c r="AX70" s="140"/>
      <c r="AY70" s="136"/>
      <c r="AZ70" s="136"/>
      <c r="BA70" s="136"/>
      <c r="BB70" s="136"/>
    </row>
    <row r="71" spans="1:54" ht="45" x14ac:dyDescent="0.25">
      <c r="A71" s="2">
        <v>606</v>
      </c>
      <c r="B71" s="3">
        <v>44328</v>
      </c>
      <c r="C71" s="7" t="s">
        <v>370</v>
      </c>
      <c r="D71" s="7" t="s">
        <v>182</v>
      </c>
      <c r="E71" s="7" t="s">
        <v>181</v>
      </c>
      <c r="F71" s="7" t="s">
        <v>181</v>
      </c>
      <c r="G71" s="7" t="s">
        <v>181</v>
      </c>
      <c r="H71" s="7"/>
      <c r="I71" s="7" t="s">
        <v>108</v>
      </c>
      <c r="J71" s="7" t="s">
        <v>181</v>
      </c>
      <c r="K71" s="7" t="s">
        <v>371</v>
      </c>
      <c r="L71" s="7" t="s">
        <v>181</v>
      </c>
      <c r="M71" s="7" t="s">
        <v>181</v>
      </c>
      <c r="N71" s="7" t="s">
        <v>181</v>
      </c>
      <c r="O71" s="7" t="s">
        <v>181</v>
      </c>
      <c r="P71" s="7" t="s">
        <v>181</v>
      </c>
      <c r="Q71" s="7" t="s">
        <v>182</v>
      </c>
      <c r="R71" s="7" t="s">
        <v>181</v>
      </c>
      <c r="S71" s="7" t="s">
        <v>181</v>
      </c>
      <c r="T71" s="7" t="s">
        <v>181</v>
      </c>
      <c r="U71" s="7" t="s">
        <v>181</v>
      </c>
      <c r="V71" s="7" t="s">
        <v>181</v>
      </c>
      <c r="W71" s="7" t="s">
        <v>181</v>
      </c>
      <c r="X71" s="7" t="s">
        <v>181</v>
      </c>
      <c r="Y71" s="7" t="s">
        <v>181</v>
      </c>
      <c r="Z71" s="7" t="s">
        <v>181</v>
      </c>
      <c r="AA71" s="7" t="s">
        <v>181</v>
      </c>
      <c r="AB71" s="7" t="s">
        <v>181</v>
      </c>
      <c r="AC71" s="7" t="s">
        <v>181</v>
      </c>
      <c r="AD71" s="7" t="s">
        <v>181</v>
      </c>
      <c r="AE71" s="7" t="s">
        <v>181</v>
      </c>
      <c r="AF71" s="2">
        <v>606</v>
      </c>
      <c r="AG71" s="3">
        <v>44328</v>
      </c>
      <c r="AJ71" s="138"/>
      <c r="AK71" s="139"/>
      <c r="AL71" s="136"/>
      <c r="AM71" s="136"/>
      <c r="AN71" s="136"/>
      <c r="AO71" s="136"/>
      <c r="AP71" s="136"/>
      <c r="AQ71" s="136"/>
      <c r="AR71" s="136"/>
      <c r="AS71" s="136"/>
      <c r="AT71" s="136"/>
      <c r="AU71" s="140"/>
      <c r="AV71" s="140"/>
      <c r="AW71" s="136"/>
      <c r="AX71" s="140"/>
      <c r="AY71" s="136"/>
      <c r="AZ71" s="136"/>
      <c r="BA71" s="136"/>
      <c r="BB71" s="136"/>
    </row>
    <row r="72" spans="1:54" ht="45" x14ac:dyDescent="0.25">
      <c r="A72" s="2">
        <v>614</v>
      </c>
      <c r="B72" s="3">
        <v>44329</v>
      </c>
      <c r="C72" s="7" t="s">
        <v>370</v>
      </c>
      <c r="D72" s="7" t="s">
        <v>182</v>
      </c>
      <c r="E72" s="7" t="s">
        <v>181</v>
      </c>
      <c r="F72" s="7" t="s">
        <v>182</v>
      </c>
      <c r="G72" s="7" t="s">
        <v>182</v>
      </c>
      <c r="H72" s="7"/>
      <c r="I72" s="7" t="s">
        <v>114</v>
      </c>
      <c r="J72" s="7" t="s">
        <v>181</v>
      </c>
      <c r="K72" s="7" t="s">
        <v>371</v>
      </c>
      <c r="L72" s="7" t="s">
        <v>181</v>
      </c>
      <c r="M72" s="7" t="s">
        <v>181</v>
      </c>
      <c r="N72" s="7" t="s">
        <v>181</v>
      </c>
      <c r="O72" s="7" t="s">
        <v>181</v>
      </c>
      <c r="P72" s="7" t="s">
        <v>181</v>
      </c>
      <c r="Q72" s="7" t="s">
        <v>181</v>
      </c>
      <c r="R72" s="7" t="s">
        <v>181</v>
      </c>
      <c r="S72" s="7" t="s">
        <v>181</v>
      </c>
      <c r="T72" s="7" t="s">
        <v>181</v>
      </c>
      <c r="U72" s="7" t="s">
        <v>181</v>
      </c>
      <c r="V72" s="7" t="s">
        <v>181</v>
      </c>
      <c r="W72" s="7" t="s">
        <v>181</v>
      </c>
      <c r="X72" s="7" t="s">
        <v>181</v>
      </c>
      <c r="Y72" s="7" t="s">
        <v>181</v>
      </c>
      <c r="Z72" s="7" t="s">
        <v>182</v>
      </c>
      <c r="AA72" s="7" t="s">
        <v>181</v>
      </c>
      <c r="AB72" s="7" t="s">
        <v>181</v>
      </c>
      <c r="AC72" s="7" t="s">
        <v>181</v>
      </c>
      <c r="AD72" s="7" t="s">
        <v>181</v>
      </c>
      <c r="AE72" s="7" t="s">
        <v>181</v>
      </c>
      <c r="AF72" s="2">
        <v>614</v>
      </c>
      <c r="AG72" s="3">
        <v>44329</v>
      </c>
      <c r="AJ72" s="138"/>
      <c r="AK72" s="139"/>
      <c r="AL72" s="136"/>
      <c r="AM72" s="136"/>
      <c r="AN72" s="136"/>
      <c r="AO72" s="136"/>
      <c r="AP72" s="136"/>
      <c r="AQ72" s="136"/>
      <c r="AR72" s="136"/>
      <c r="AS72" s="136"/>
      <c r="AT72" s="136"/>
      <c r="AU72" s="140"/>
      <c r="AV72" s="140"/>
      <c r="AW72" s="136"/>
      <c r="AX72" s="136"/>
      <c r="AY72" s="136"/>
      <c r="AZ72" s="136"/>
      <c r="BA72" s="136"/>
      <c r="BB72" s="136"/>
    </row>
    <row r="73" spans="1:54" ht="45" x14ac:dyDescent="0.25">
      <c r="A73" s="2">
        <v>623</v>
      </c>
      <c r="B73" s="3">
        <v>44330</v>
      </c>
      <c r="C73" s="7" t="s">
        <v>370</v>
      </c>
      <c r="D73" s="7" t="s">
        <v>182</v>
      </c>
      <c r="E73" s="7" t="s">
        <v>181</v>
      </c>
      <c r="F73" s="7" t="s">
        <v>181</v>
      </c>
      <c r="G73" s="7" t="s">
        <v>181</v>
      </c>
      <c r="H73" s="7"/>
      <c r="I73" s="7" t="s">
        <v>108</v>
      </c>
      <c r="J73" s="7" t="s">
        <v>181</v>
      </c>
      <c r="K73" s="7" t="s">
        <v>371</v>
      </c>
      <c r="L73" s="7" t="s">
        <v>181</v>
      </c>
      <c r="M73" s="7" t="s">
        <v>181</v>
      </c>
      <c r="N73" s="7" t="s">
        <v>181</v>
      </c>
      <c r="O73" s="7" t="s">
        <v>181</v>
      </c>
      <c r="P73" s="7" t="s">
        <v>181</v>
      </c>
      <c r="Q73" s="7" t="s">
        <v>182</v>
      </c>
      <c r="R73" s="7" t="s">
        <v>181</v>
      </c>
      <c r="S73" s="7" t="s">
        <v>181</v>
      </c>
      <c r="T73" s="7" t="s">
        <v>181</v>
      </c>
      <c r="U73" s="7" t="s">
        <v>181</v>
      </c>
      <c r="V73" s="7" t="s">
        <v>181</v>
      </c>
      <c r="W73" s="7" t="s">
        <v>181</v>
      </c>
      <c r="X73" s="7" t="s">
        <v>181</v>
      </c>
      <c r="Y73" s="7" t="s">
        <v>181</v>
      </c>
      <c r="Z73" s="7" t="s">
        <v>181</v>
      </c>
      <c r="AA73" s="7" t="s">
        <v>181</v>
      </c>
      <c r="AB73" s="7" t="s">
        <v>181</v>
      </c>
      <c r="AC73" s="7" t="s">
        <v>181</v>
      </c>
      <c r="AD73" s="7" t="s">
        <v>181</v>
      </c>
      <c r="AE73" s="7" t="s">
        <v>181</v>
      </c>
      <c r="AF73" s="2">
        <v>623</v>
      </c>
      <c r="AG73" s="3">
        <v>44330</v>
      </c>
      <c r="AJ73" s="138"/>
      <c r="AK73" s="139"/>
      <c r="AL73" s="136"/>
      <c r="AM73" s="136"/>
      <c r="AN73" s="136"/>
      <c r="AO73" s="136"/>
      <c r="AP73" s="136"/>
      <c r="AQ73" s="136"/>
      <c r="AR73" s="136"/>
      <c r="AS73" s="136"/>
      <c r="AT73" s="136"/>
      <c r="AU73" s="140"/>
      <c r="AV73" s="140"/>
      <c r="AW73" s="136"/>
      <c r="AX73" s="140"/>
      <c r="AY73" s="136"/>
      <c r="AZ73" s="136"/>
      <c r="BA73" s="136"/>
      <c r="BB73" s="136"/>
    </row>
    <row r="74" spans="1:54" ht="60" x14ac:dyDescent="0.25">
      <c r="A74" s="2">
        <v>1652</v>
      </c>
      <c r="B74" s="3">
        <v>44168</v>
      </c>
      <c r="C74" s="7" t="s">
        <v>370</v>
      </c>
      <c r="D74" s="7" t="s">
        <v>182</v>
      </c>
      <c r="E74" s="7" t="s">
        <v>181</v>
      </c>
      <c r="F74" s="7" t="s">
        <v>181</v>
      </c>
      <c r="G74" s="7" t="s">
        <v>181</v>
      </c>
      <c r="H74" s="7"/>
      <c r="I74" s="7" t="s">
        <v>111</v>
      </c>
      <c r="J74" s="7" t="s">
        <v>181</v>
      </c>
      <c r="K74" s="7" t="s">
        <v>373</v>
      </c>
      <c r="L74" s="7" t="s">
        <v>181</v>
      </c>
      <c r="M74" s="7" t="s">
        <v>181</v>
      </c>
      <c r="N74" s="7" t="s">
        <v>181</v>
      </c>
      <c r="O74" s="7" t="s">
        <v>181</v>
      </c>
      <c r="P74" s="7" t="s">
        <v>181</v>
      </c>
      <c r="Q74" s="7" t="s">
        <v>181</v>
      </c>
      <c r="R74" s="7" t="s">
        <v>181</v>
      </c>
      <c r="S74" s="7" t="s">
        <v>181</v>
      </c>
      <c r="T74" s="7" t="s">
        <v>181</v>
      </c>
      <c r="U74" s="7" t="s">
        <v>181</v>
      </c>
      <c r="V74" s="7" t="s">
        <v>181</v>
      </c>
      <c r="W74" s="7" t="s">
        <v>181</v>
      </c>
      <c r="X74" s="7" t="s">
        <v>181</v>
      </c>
      <c r="Y74" s="7" t="s">
        <v>181</v>
      </c>
      <c r="Z74" s="7" t="s">
        <v>181</v>
      </c>
      <c r="AA74" s="7" t="s">
        <v>181</v>
      </c>
      <c r="AB74" s="7" t="s">
        <v>181</v>
      </c>
      <c r="AC74" s="7" t="s">
        <v>181</v>
      </c>
      <c r="AD74" s="7" t="s">
        <v>181</v>
      </c>
      <c r="AE74" s="7" t="s">
        <v>181</v>
      </c>
      <c r="AF74" s="2">
        <v>1652</v>
      </c>
      <c r="AG74" s="3">
        <v>44168</v>
      </c>
      <c r="AJ74" s="138"/>
      <c r="AK74" s="139"/>
      <c r="AL74" s="136"/>
      <c r="AM74" s="136"/>
      <c r="AN74" s="136"/>
      <c r="AO74" s="136"/>
      <c r="AP74" s="136"/>
      <c r="AQ74" s="136"/>
      <c r="AR74" s="136"/>
      <c r="AS74" s="136"/>
      <c r="AT74" s="136"/>
      <c r="AU74" s="140"/>
      <c r="AV74" s="140"/>
      <c r="AW74" s="136"/>
      <c r="AX74" s="140"/>
      <c r="AY74" s="136"/>
      <c r="AZ74" s="136"/>
      <c r="BA74" s="136"/>
      <c r="BB74" s="136"/>
    </row>
    <row r="75" spans="1:54" ht="33" customHeight="1" x14ac:dyDescent="0.25">
      <c r="A75" s="2">
        <v>1681</v>
      </c>
      <c r="B75" s="3">
        <v>44176</v>
      </c>
      <c r="C75" s="7" t="s">
        <v>370</v>
      </c>
      <c r="D75" s="7" t="s">
        <v>182</v>
      </c>
      <c r="E75" s="7" t="s">
        <v>181</v>
      </c>
      <c r="F75" s="7" t="s">
        <v>181</v>
      </c>
      <c r="G75" s="7" t="s">
        <v>181</v>
      </c>
      <c r="H75" s="7"/>
      <c r="I75" s="7" t="s">
        <v>114</v>
      </c>
      <c r="J75" s="7" t="s">
        <v>181</v>
      </c>
      <c r="K75" s="7" t="s">
        <v>181</v>
      </c>
      <c r="L75" s="7" t="s">
        <v>181</v>
      </c>
      <c r="M75" s="7" t="s">
        <v>181</v>
      </c>
      <c r="N75" s="7" t="s">
        <v>181</v>
      </c>
      <c r="O75" s="7" t="s">
        <v>181</v>
      </c>
      <c r="P75" s="7" t="s">
        <v>181</v>
      </c>
      <c r="Q75" s="7" t="s">
        <v>181</v>
      </c>
      <c r="R75" s="7" t="s">
        <v>181</v>
      </c>
      <c r="S75" s="7" t="s">
        <v>181</v>
      </c>
      <c r="T75" s="7" t="s">
        <v>181</v>
      </c>
      <c r="U75" s="7" t="s">
        <v>181</v>
      </c>
      <c r="V75" s="7" t="s">
        <v>181</v>
      </c>
      <c r="W75" s="7" t="s">
        <v>181</v>
      </c>
      <c r="X75" s="7" t="s">
        <v>181</v>
      </c>
      <c r="Y75" s="7" t="s">
        <v>181</v>
      </c>
      <c r="Z75" s="7" t="s">
        <v>181</v>
      </c>
      <c r="AA75" s="7" t="s">
        <v>181</v>
      </c>
      <c r="AB75" s="7" t="s">
        <v>181</v>
      </c>
      <c r="AC75" s="7" t="s">
        <v>181</v>
      </c>
      <c r="AD75" s="7" t="s">
        <v>181</v>
      </c>
      <c r="AE75" s="7" t="s">
        <v>181</v>
      </c>
      <c r="AF75" s="2">
        <v>1681</v>
      </c>
      <c r="AG75" s="3">
        <v>44176</v>
      </c>
      <c r="AJ75" s="138"/>
      <c r="AK75" s="139"/>
      <c r="AL75" s="136"/>
      <c r="AM75" s="136"/>
      <c r="AN75" s="136"/>
      <c r="AO75" s="136"/>
      <c r="AP75" s="136"/>
      <c r="AQ75" s="136"/>
      <c r="AR75" s="136"/>
      <c r="AS75" s="136"/>
      <c r="AT75" s="136"/>
      <c r="AU75" s="140"/>
      <c r="AV75" s="140"/>
      <c r="AW75" s="136"/>
      <c r="AX75" s="140"/>
      <c r="AY75" s="136"/>
      <c r="AZ75" s="136"/>
      <c r="BA75" s="136"/>
      <c r="BB75" s="136"/>
    </row>
    <row r="76" spans="1:54" ht="30" x14ac:dyDescent="0.25">
      <c r="A76" s="2">
        <v>1687</v>
      </c>
      <c r="B76" s="3">
        <v>44179</v>
      </c>
      <c r="C76" s="7" t="s">
        <v>370</v>
      </c>
      <c r="D76" s="7" t="s">
        <v>182</v>
      </c>
      <c r="E76" s="7" t="s">
        <v>181</v>
      </c>
      <c r="F76" s="7" t="s">
        <v>181</v>
      </c>
      <c r="G76" s="7" t="s">
        <v>181</v>
      </c>
      <c r="H76" s="7"/>
      <c r="I76" s="7" t="s">
        <v>108</v>
      </c>
      <c r="J76" s="7" t="s">
        <v>181</v>
      </c>
      <c r="K76" s="7" t="s">
        <v>181</v>
      </c>
      <c r="L76" s="7" t="s">
        <v>181</v>
      </c>
      <c r="M76" s="7" t="s">
        <v>181</v>
      </c>
      <c r="N76" s="7" t="s">
        <v>181</v>
      </c>
      <c r="O76" s="7" t="s">
        <v>181</v>
      </c>
      <c r="P76" s="7" t="s">
        <v>181</v>
      </c>
      <c r="Q76" s="7" t="s">
        <v>181</v>
      </c>
      <c r="R76" s="7" t="s">
        <v>181</v>
      </c>
      <c r="S76" s="7" t="s">
        <v>181</v>
      </c>
      <c r="T76" s="7" t="s">
        <v>181</v>
      </c>
      <c r="U76" s="7" t="s">
        <v>181</v>
      </c>
      <c r="V76" s="7" t="s">
        <v>181</v>
      </c>
      <c r="W76" s="7" t="s">
        <v>181</v>
      </c>
      <c r="X76" s="7" t="s">
        <v>181</v>
      </c>
      <c r="Y76" s="7" t="s">
        <v>181</v>
      </c>
      <c r="Z76" s="7" t="s">
        <v>181</v>
      </c>
      <c r="AA76" s="7" t="s">
        <v>181</v>
      </c>
      <c r="AB76" s="7" t="s">
        <v>181</v>
      </c>
      <c r="AC76" s="7" t="s">
        <v>181</v>
      </c>
      <c r="AD76" s="7" t="s">
        <v>181</v>
      </c>
      <c r="AE76" s="7" t="s">
        <v>181</v>
      </c>
      <c r="AF76" s="2">
        <v>1687</v>
      </c>
      <c r="AG76" s="3">
        <v>44179</v>
      </c>
      <c r="AJ76" s="138"/>
      <c r="AK76" s="139"/>
      <c r="AL76" s="136"/>
      <c r="AM76" s="136"/>
      <c r="AN76" s="136"/>
      <c r="AO76" s="136"/>
      <c r="AP76" s="136"/>
      <c r="AQ76" s="136"/>
      <c r="AR76" s="136"/>
      <c r="AS76" s="136"/>
      <c r="AT76" s="136"/>
      <c r="AU76" s="140"/>
      <c r="AV76" s="140"/>
      <c r="AW76" s="136"/>
      <c r="AX76" s="140"/>
      <c r="AY76" s="136"/>
      <c r="AZ76" s="136"/>
      <c r="BA76" s="136"/>
      <c r="BB76" s="136"/>
    </row>
    <row r="77" spans="1:54" ht="30" x14ac:dyDescent="0.25">
      <c r="A77" s="2">
        <v>1709</v>
      </c>
      <c r="B77" s="3">
        <v>44181</v>
      </c>
      <c r="C77" s="7" t="s">
        <v>370</v>
      </c>
      <c r="D77" s="7" t="s">
        <v>182</v>
      </c>
      <c r="E77" s="7" t="s">
        <v>181</v>
      </c>
      <c r="F77" s="7" t="s">
        <v>181</v>
      </c>
      <c r="G77" s="7" t="s">
        <v>181</v>
      </c>
      <c r="H77" s="7"/>
      <c r="I77" s="7" t="s">
        <v>108</v>
      </c>
      <c r="J77" s="7" t="s">
        <v>181</v>
      </c>
      <c r="K77" s="7" t="s">
        <v>181</v>
      </c>
      <c r="L77" s="7" t="s">
        <v>181</v>
      </c>
      <c r="M77" s="7" t="s">
        <v>181</v>
      </c>
      <c r="N77" s="7" t="s">
        <v>181</v>
      </c>
      <c r="O77" s="7" t="s">
        <v>181</v>
      </c>
      <c r="P77" s="7" t="s">
        <v>181</v>
      </c>
      <c r="Q77" s="7" t="s">
        <v>181</v>
      </c>
      <c r="R77" s="7" t="s">
        <v>181</v>
      </c>
      <c r="S77" s="7" t="s">
        <v>181</v>
      </c>
      <c r="T77" s="7" t="s">
        <v>181</v>
      </c>
      <c r="U77" s="7" t="s">
        <v>181</v>
      </c>
      <c r="V77" s="7" t="s">
        <v>181</v>
      </c>
      <c r="W77" s="7" t="s">
        <v>181</v>
      </c>
      <c r="X77" s="7" t="s">
        <v>181</v>
      </c>
      <c r="Y77" s="7" t="s">
        <v>181</v>
      </c>
      <c r="Z77" s="7" t="s">
        <v>181</v>
      </c>
      <c r="AA77" s="7" t="s">
        <v>181</v>
      </c>
      <c r="AB77" s="7" t="s">
        <v>181</v>
      </c>
      <c r="AC77" s="7" t="s">
        <v>181</v>
      </c>
      <c r="AD77" s="7" t="s">
        <v>181</v>
      </c>
      <c r="AE77" s="7" t="s">
        <v>181</v>
      </c>
      <c r="AF77" s="2">
        <v>1709</v>
      </c>
      <c r="AG77" s="3">
        <v>44181</v>
      </c>
      <c r="AJ77" s="138"/>
      <c r="AK77" s="139"/>
      <c r="AL77" s="136"/>
      <c r="AM77" s="136"/>
      <c r="AN77" s="136"/>
      <c r="AO77" s="136"/>
      <c r="AP77" s="136"/>
      <c r="AQ77" s="136"/>
      <c r="AR77" s="136"/>
      <c r="AS77" s="136"/>
      <c r="AT77" s="136"/>
      <c r="AU77" s="140"/>
      <c r="AV77" s="140"/>
      <c r="AW77" s="136"/>
      <c r="AX77" s="140"/>
      <c r="AY77" s="136"/>
      <c r="AZ77" s="136"/>
      <c r="BA77" s="136"/>
      <c r="BB77" s="136"/>
    </row>
    <row r="78" spans="1:54" ht="31.5" customHeight="1" x14ac:dyDescent="0.25">
      <c r="A78" s="2">
        <v>1714</v>
      </c>
      <c r="B78" s="3">
        <v>44182</v>
      </c>
      <c r="C78" s="7" t="s">
        <v>370</v>
      </c>
      <c r="D78" s="7" t="s">
        <v>182</v>
      </c>
      <c r="E78" s="7" t="s">
        <v>181</v>
      </c>
      <c r="F78" s="7" t="s">
        <v>181</v>
      </c>
      <c r="G78" s="7" t="s">
        <v>181</v>
      </c>
      <c r="H78" s="7"/>
      <c r="I78" s="7" t="s">
        <v>119</v>
      </c>
      <c r="J78" s="7" t="s">
        <v>181</v>
      </c>
      <c r="K78" s="7" t="s">
        <v>181</v>
      </c>
      <c r="L78" s="7" t="s">
        <v>181</v>
      </c>
      <c r="M78" s="7" t="s">
        <v>181</v>
      </c>
      <c r="N78" s="7" t="s">
        <v>181</v>
      </c>
      <c r="O78" s="7" t="s">
        <v>181</v>
      </c>
      <c r="P78" s="7" t="s">
        <v>181</v>
      </c>
      <c r="Q78" s="7" t="s">
        <v>181</v>
      </c>
      <c r="R78" s="7" t="s">
        <v>181</v>
      </c>
      <c r="S78" s="7" t="s">
        <v>181</v>
      </c>
      <c r="T78" s="7" t="s">
        <v>181</v>
      </c>
      <c r="U78" s="7" t="s">
        <v>181</v>
      </c>
      <c r="V78" s="7" t="s">
        <v>181</v>
      </c>
      <c r="W78" s="7" t="s">
        <v>181</v>
      </c>
      <c r="X78" s="7" t="s">
        <v>181</v>
      </c>
      <c r="Y78" s="7" t="s">
        <v>181</v>
      </c>
      <c r="Z78" s="7" t="s">
        <v>181</v>
      </c>
      <c r="AA78" s="7" t="s">
        <v>182</v>
      </c>
      <c r="AB78" s="7" t="s">
        <v>181</v>
      </c>
      <c r="AC78" s="7" t="s">
        <v>181</v>
      </c>
      <c r="AD78" s="7" t="s">
        <v>181</v>
      </c>
      <c r="AE78" s="7" t="s">
        <v>181</v>
      </c>
      <c r="AF78" s="2">
        <v>1714</v>
      </c>
      <c r="AG78" s="3">
        <v>44182</v>
      </c>
      <c r="AJ78" s="138"/>
      <c r="AK78" s="139"/>
      <c r="AL78" s="136"/>
      <c r="AM78" s="136"/>
      <c r="AN78" s="136"/>
      <c r="AO78" s="136"/>
      <c r="AP78" s="136"/>
      <c r="AQ78" s="136"/>
      <c r="AR78" s="136"/>
      <c r="AS78" s="136"/>
      <c r="AT78" s="136"/>
      <c r="AU78" s="140"/>
      <c r="AV78" s="140"/>
      <c r="AW78" s="136"/>
      <c r="AX78" s="140"/>
      <c r="AY78" s="136"/>
      <c r="AZ78" s="136"/>
      <c r="BA78" s="136"/>
      <c r="BB78" s="136"/>
    </row>
    <row r="79" spans="1:54" ht="60" x14ac:dyDescent="0.25">
      <c r="A79" s="2">
        <v>1730</v>
      </c>
      <c r="B79" s="3">
        <v>44186</v>
      </c>
      <c r="C79" s="7" t="s">
        <v>374</v>
      </c>
      <c r="D79" s="7" t="s">
        <v>182</v>
      </c>
      <c r="E79" s="7" t="s">
        <v>181</v>
      </c>
      <c r="F79" s="7" t="s">
        <v>181</v>
      </c>
      <c r="G79" s="7" t="s">
        <v>181</v>
      </c>
      <c r="H79" s="7"/>
      <c r="I79" s="7" t="s">
        <v>114</v>
      </c>
      <c r="J79" s="7" t="s">
        <v>181</v>
      </c>
      <c r="K79" s="7" t="s">
        <v>181</v>
      </c>
      <c r="L79" s="7" t="s">
        <v>181</v>
      </c>
      <c r="M79" s="7" t="s">
        <v>181</v>
      </c>
      <c r="N79" s="7" t="s">
        <v>181</v>
      </c>
      <c r="O79" s="7" t="s">
        <v>181</v>
      </c>
      <c r="P79" s="7" t="s">
        <v>181</v>
      </c>
      <c r="Q79" s="7" t="s">
        <v>182</v>
      </c>
      <c r="R79" s="7" t="s">
        <v>181</v>
      </c>
      <c r="S79" s="7" t="s">
        <v>181</v>
      </c>
      <c r="T79" s="7" t="s">
        <v>181</v>
      </c>
      <c r="U79" s="7" t="s">
        <v>181</v>
      </c>
      <c r="V79" s="7" t="s">
        <v>181</v>
      </c>
      <c r="W79" s="7" t="s">
        <v>181</v>
      </c>
      <c r="X79" s="7" t="s">
        <v>181</v>
      </c>
      <c r="Y79" s="7" t="s">
        <v>181</v>
      </c>
      <c r="Z79" s="7" t="s">
        <v>181</v>
      </c>
      <c r="AA79" s="7" t="s">
        <v>181</v>
      </c>
      <c r="AB79" s="7" t="s">
        <v>181</v>
      </c>
      <c r="AC79" s="7" t="s">
        <v>181</v>
      </c>
      <c r="AD79" s="7" t="s">
        <v>181</v>
      </c>
      <c r="AE79" s="7" t="s">
        <v>181</v>
      </c>
      <c r="AF79" s="2">
        <v>1730</v>
      </c>
      <c r="AG79" s="3">
        <v>44186</v>
      </c>
      <c r="AJ79" s="138"/>
      <c r="AK79" s="139"/>
      <c r="AL79" s="136"/>
      <c r="AM79" s="136"/>
      <c r="AN79" s="136"/>
      <c r="AO79" s="136"/>
      <c r="AP79" s="136"/>
      <c r="AQ79" s="136"/>
      <c r="AR79" s="136"/>
      <c r="AS79" s="136"/>
      <c r="AT79" s="136"/>
      <c r="AU79" s="140"/>
      <c r="AV79" s="136"/>
      <c r="AW79" s="136"/>
      <c r="AX79" s="140"/>
      <c r="AY79" s="136"/>
      <c r="AZ79" s="136"/>
      <c r="BA79" s="136"/>
      <c r="BB79" s="136"/>
    </row>
    <row r="80" spans="1:54" ht="45" x14ac:dyDescent="0.25">
      <c r="A80" s="2">
        <v>1733</v>
      </c>
      <c r="B80" s="3">
        <v>44187</v>
      </c>
      <c r="C80" s="7" t="s">
        <v>370</v>
      </c>
      <c r="D80" s="7" t="s">
        <v>182</v>
      </c>
      <c r="E80" s="7" t="s">
        <v>181</v>
      </c>
      <c r="F80" s="7" t="s">
        <v>181</v>
      </c>
      <c r="G80" s="7" t="s">
        <v>181</v>
      </c>
      <c r="H80" s="7"/>
      <c r="I80" s="7" t="s">
        <v>108</v>
      </c>
      <c r="J80" s="7" t="s">
        <v>181</v>
      </c>
      <c r="K80" s="7" t="s">
        <v>371</v>
      </c>
      <c r="L80" s="7" t="s">
        <v>181</v>
      </c>
      <c r="M80" s="7" t="s">
        <v>181</v>
      </c>
      <c r="N80" s="7" t="s">
        <v>181</v>
      </c>
      <c r="O80" s="7" t="s">
        <v>181</v>
      </c>
      <c r="P80" s="7" t="s">
        <v>181</v>
      </c>
      <c r="Q80" s="7" t="s">
        <v>181</v>
      </c>
      <c r="R80" s="7" t="s">
        <v>181</v>
      </c>
      <c r="S80" s="7" t="s">
        <v>181</v>
      </c>
      <c r="T80" s="7" t="s">
        <v>181</v>
      </c>
      <c r="U80" s="7" t="s">
        <v>181</v>
      </c>
      <c r="V80" s="7" t="s">
        <v>181</v>
      </c>
      <c r="W80" s="7" t="s">
        <v>181</v>
      </c>
      <c r="X80" s="7" t="s">
        <v>181</v>
      </c>
      <c r="Y80" s="7" t="s">
        <v>181</v>
      </c>
      <c r="Z80" s="7" t="s">
        <v>181</v>
      </c>
      <c r="AA80" s="7" t="s">
        <v>181</v>
      </c>
      <c r="AB80" s="7" t="s">
        <v>181</v>
      </c>
      <c r="AC80" s="7" t="s">
        <v>181</v>
      </c>
      <c r="AD80" s="7" t="s">
        <v>181</v>
      </c>
      <c r="AE80" s="7" t="s">
        <v>181</v>
      </c>
      <c r="AF80" s="2">
        <v>1733</v>
      </c>
      <c r="AG80" s="3">
        <v>44187</v>
      </c>
      <c r="AJ80" s="138"/>
      <c r="AK80" s="139"/>
      <c r="AL80" s="136"/>
      <c r="AM80" s="136"/>
      <c r="AN80" s="136"/>
      <c r="AO80" s="136"/>
      <c r="AP80" s="136"/>
      <c r="AQ80" s="136"/>
      <c r="AR80" s="136"/>
      <c r="AS80" s="136"/>
      <c r="AT80" s="136"/>
      <c r="AU80" s="140"/>
      <c r="AV80" s="140"/>
      <c r="AW80" s="136"/>
      <c r="AX80" s="140"/>
      <c r="AY80" s="136"/>
      <c r="AZ80" s="136"/>
      <c r="BA80" s="136"/>
      <c r="BB80" s="136"/>
    </row>
    <row r="81" spans="1:54" ht="45" x14ac:dyDescent="0.25">
      <c r="A81" s="2">
        <v>1743</v>
      </c>
      <c r="B81" s="3">
        <v>44193</v>
      </c>
      <c r="C81" s="7" t="s">
        <v>370</v>
      </c>
      <c r="D81" s="7" t="s">
        <v>182</v>
      </c>
      <c r="E81" s="7" t="s">
        <v>181</v>
      </c>
      <c r="F81" s="7" t="s">
        <v>181</v>
      </c>
      <c r="G81" s="7" t="s">
        <v>181</v>
      </c>
      <c r="H81" s="7"/>
      <c r="I81" s="7" t="s">
        <v>108</v>
      </c>
      <c r="J81" s="7" t="s">
        <v>181</v>
      </c>
      <c r="K81" s="7" t="s">
        <v>371</v>
      </c>
      <c r="L81" s="7" t="s">
        <v>181</v>
      </c>
      <c r="M81" s="7" t="s">
        <v>181</v>
      </c>
      <c r="N81" s="7" t="s">
        <v>181</v>
      </c>
      <c r="O81" s="7" t="s">
        <v>181</v>
      </c>
      <c r="P81" s="7" t="s">
        <v>181</v>
      </c>
      <c r="Q81" s="7" t="s">
        <v>181</v>
      </c>
      <c r="R81" s="7" t="s">
        <v>181</v>
      </c>
      <c r="S81" s="7" t="s">
        <v>181</v>
      </c>
      <c r="T81" s="7" t="s">
        <v>181</v>
      </c>
      <c r="U81" s="7" t="s">
        <v>181</v>
      </c>
      <c r="V81" s="7" t="s">
        <v>181</v>
      </c>
      <c r="W81" s="7" t="s">
        <v>181</v>
      </c>
      <c r="X81" s="7" t="s">
        <v>181</v>
      </c>
      <c r="Y81" s="7" t="s">
        <v>181</v>
      </c>
      <c r="Z81" s="7" t="s">
        <v>181</v>
      </c>
      <c r="AA81" s="7" t="s">
        <v>181</v>
      </c>
      <c r="AB81" s="7" t="s">
        <v>181</v>
      </c>
      <c r="AC81" s="7" t="s">
        <v>181</v>
      </c>
      <c r="AD81" s="7" t="s">
        <v>181</v>
      </c>
      <c r="AE81" s="7" t="s">
        <v>181</v>
      </c>
      <c r="AF81" s="2">
        <v>1743</v>
      </c>
      <c r="AG81" s="3">
        <v>44193</v>
      </c>
      <c r="AJ81" s="138"/>
      <c r="AK81" s="139"/>
      <c r="AL81" s="136"/>
      <c r="AM81" s="136"/>
      <c r="AN81" s="136"/>
      <c r="AO81" s="136"/>
      <c r="AP81" s="136"/>
      <c r="AQ81" s="136"/>
      <c r="AR81" s="136"/>
      <c r="AS81" s="136"/>
      <c r="AT81" s="136"/>
      <c r="AU81" s="140"/>
      <c r="AV81" s="140"/>
      <c r="AW81" s="136"/>
      <c r="AX81" s="140"/>
      <c r="AY81" s="136"/>
      <c r="AZ81" s="136"/>
      <c r="BA81" s="136"/>
      <c r="BB81" s="136"/>
    </row>
    <row r="82" spans="1:54" ht="45" x14ac:dyDescent="0.25">
      <c r="A82" s="2">
        <v>1751</v>
      </c>
      <c r="B82" s="3">
        <v>44195</v>
      </c>
      <c r="C82" s="7" t="s">
        <v>370</v>
      </c>
      <c r="D82" s="7" t="s">
        <v>182</v>
      </c>
      <c r="E82" s="7" t="s">
        <v>181</v>
      </c>
      <c r="F82" s="7" t="s">
        <v>181</v>
      </c>
      <c r="G82" s="7" t="s">
        <v>181</v>
      </c>
      <c r="H82" s="7"/>
      <c r="I82" s="7" t="s">
        <v>108</v>
      </c>
      <c r="J82" s="7" t="s">
        <v>181</v>
      </c>
      <c r="K82" s="7" t="s">
        <v>371</v>
      </c>
      <c r="L82" s="7" t="s">
        <v>181</v>
      </c>
      <c r="M82" s="7" t="s">
        <v>181</v>
      </c>
      <c r="N82" s="7" t="s">
        <v>181</v>
      </c>
      <c r="O82" s="7" t="s">
        <v>181</v>
      </c>
      <c r="P82" s="7" t="s">
        <v>181</v>
      </c>
      <c r="Q82" s="7" t="s">
        <v>181</v>
      </c>
      <c r="R82" s="7" t="s">
        <v>181</v>
      </c>
      <c r="S82" s="7" t="s">
        <v>181</v>
      </c>
      <c r="T82" s="7" t="s">
        <v>181</v>
      </c>
      <c r="U82" s="7" t="s">
        <v>181</v>
      </c>
      <c r="V82" s="7" t="s">
        <v>181</v>
      </c>
      <c r="W82" s="7" t="s">
        <v>181</v>
      </c>
      <c r="X82" s="7" t="s">
        <v>181</v>
      </c>
      <c r="Y82" s="7" t="s">
        <v>181</v>
      </c>
      <c r="Z82" s="7" t="s">
        <v>181</v>
      </c>
      <c r="AA82" s="7" t="s">
        <v>181</v>
      </c>
      <c r="AB82" s="7" t="s">
        <v>181</v>
      </c>
      <c r="AC82" s="7" t="s">
        <v>181</v>
      </c>
      <c r="AD82" s="7" t="s">
        <v>181</v>
      </c>
      <c r="AE82" s="7" t="s">
        <v>181</v>
      </c>
      <c r="AF82" s="2">
        <v>1751</v>
      </c>
      <c r="AG82" s="3">
        <v>44195</v>
      </c>
      <c r="AJ82" s="138"/>
      <c r="AK82" s="139"/>
      <c r="AL82" s="136"/>
      <c r="AM82" s="136"/>
      <c r="AN82" s="136"/>
      <c r="AO82" s="136"/>
      <c r="AP82" s="136"/>
      <c r="AQ82" s="136"/>
      <c r="AR82" s="136"/>
      <c r="AS82" s="136"/>
      <c r="AT82" s="136"/>
      <c r="AU82" s="140"/>
      <c r="AV82" s="140"/>
      <c r="AW82" s="136"/>
      <c r="AX82" s="140"/>
      <c r="AY82" s="136"/>
      <c r="AZ82" s="136"/>
      <c r="BA82" s="136"/>
      <c r="BB82" s="136"/>
    </row>
    <row r="83" spans="1:54" ht="15.75" x14ac:dyDescent="0.2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5"/>
      <c r="AG83" s="6"/>
      <c r="AJ83" s="136"/>
      <c r="AK83" s="136"/>
      <c r="AL83" s="136"/>
      <c r="AM83" s="136"/>
      <c r="AN83" s="136"/>
      <c r="AO83" s="136"/>
      <c r="AP83" s="136"/>
      <c r="AQ83" s="136"/>
      <c r="AR83" s="136"/>
      <c r="AS83" s="136"/>
      <c r="AT83" s="136"/>
      <c r="AU83" s="136"/>
      <c r="AV83" s="136"/>
      <c r="AW83" s="136"/>
      <c r="AX83" s="136"/>
      <c r="AY83" s="136"/>
      <c r="AZ83" s="136"/>
      <c r="BA83" s="136"/>
      <c r="BB83" s="136"/>
    </row>
    <row r="84" spans="1:54" ht="15.75" x14ac:dyDescent="0.25">
      <c r="A84" s="4"/>
      <c r="B84" s="4"/>
      <c r="C84" s="4"/>
      <c r="D84" s="4">
        <f>COUNTIF(D3:D82,$A$87)</f>
        <v>77</v>
      </c>
      <c r="E84" s="4">
        <f>COUNTIF(E3:E82,$A$87)</f>
        <v>1</v>
      </c>
      <c r="F84" s="4">
        <f>COUNTIF(F3:F82,$A$87)</f>
        <v>2</v>
      </c>
      <c r="G84" s="4">
        <f>COUNTIF(G3:G82,$A$87)</f>
        <v>3</v>
      </c>
      <c r="H84" s="4">
        <f>COUNTIF(H3:H82,$A$87)</f>
        <v>0</v>
      </c>
      <c r="J84" s="4">
        <f>COUNTIF(J3:J82,$A$87)</f>
        <v>0</v>
      </c>
      <c r="K84" s="148" t="s">
        <v>418</v>
      </c>
      <c r="L84" s="4">
        <f t="shared" ref="L84:AE84" si="0">COUNTIF(L3:L82,$A$87)</f>
        <v>0</v>
      </c>
      <c r="M84" s="4">
        <f t="shared" si="0"/>
        <v>3</v>
      </c>
      <c r="N84" s="4">
        <f t="shared" si="0"/>
        <v>0</v>
      </c>
      <c r="O84" s="4">
        <f t="shared" si="0"/>
        <v>0</v>
      </c>
      <c r="P84" s="4">
        <f t="shared" si="0"/>
        <v>0</v>
      </c>
      <c r="Q84" s="4">
        <f t="shared" si="0"/>
        <v>50</v>
      </c>
      <c r="R84" s="4">
        <f t="shared" si="0"/>
        <v>0</v>
      </c>
      <c r="S84" s="4">
        <f t="shared" si="0"/>
        <v>0</v>
      </c>
      <c r="T84" s="4">
        <f t="shared" si="0"/>
        <v>0</v>
      </c>
      <c r="U84" s="4">
        <f t="shared" si="0"/>
        <v>1</v>
      </c>
      <c r="V84" s="4">
        <f t="shared" si="0"/>
        <v>2</v>
      </c>
      <c r="W84" s="4">
        <f t="shared" si="0"/>
        <v>1</v>
      </c>
      <c r="X84" s="4">
        <f t="shared" si="0"/>
        <v>3</v>
      </c>
      <c r="Y84" s="4">
        <f t="shared" si="0"/>
        <v>0</v>
      </c>
      <c r="Z84" s="4">
        <f t="shared" si="0"/>
        <v>1</v>
      </c>
      <c r="AA84" s="4">
        <f t="shared" si="0"/>
        <v>3</v>
      </c>
      <c r="AB84" s="4">
        <f t="shared" si="0"/>
        <v>0</v>
      </c>
      <c r="AC84" s="4">
        <f t="shared" si="0"/>
        <v>1</v>
      </c>
      <c r="AD84" s="4">
        <f t="shared" si="0"/>
        <v>0</v>
      </c>
      <c r="AE84" s="4">
        <f t="shared" si="0"/>
        <v>0</v>
      </c>
      <c r="AF84" s="4"/>
      <c r="AG84" s="4"/>
      <c r="AJ84" s="136"/>
      <c r="AK84" s="136"/>
      <c r="AL84" s="136"/>
      <c r="AM84" s="136"/>
      <c r="AN84" s="136"/>
      <c r="AO84" s="136"/>
      <c r="AP84" s="136"/>
      <c r="AQ84" s="136"/>
      <c r="AR84" s="136"/>
      <c r="AS84" s="136"/>
      <c r="AT84" s="136"/>
      <c r="AU84" s="136"/>
      <c r="AV84" s="136"/>
      <c r="AW84" s="136"/>
      <c r="AX84" s="136"/>
      <c r="AY84" s="136"/>
      <c r="AZ84" s="136"/>
      <c r="BA84" s="136"/>
      <c r="BB84" s="136"/>
    </row>
    <row r="85" spans="1:54" ht="15.75" x14ac:dyDescent="0.25">
      <c r="A85" s="4"/>
      <c r="B85" s="4"/>
      <c r="C85" s="4"/>
      <c r="D85" s="4">
        <f>COUNTIF(D3:D82,$A$88)</f>
        <v>3</v>
      </c>
      <c r="E85" s="4">
        <f>COUNTIF(E3:E82,$A$88)</f>
        <v>79</v>
      </c>
      <c r="F85" s="4">
        <f>COUNTIF(F3:F82,$A$88)</f>
        <v>78</v>
      </c>
      <c r="G85" s="4">
        <f>COUNTIF(G3:G82,$A$88)</f>
        <v>77</v>
      </c>
      <c r="H85" s="4">
        <f>COUNTIF(H3:H82,$A$88)</f>
        <v>2</v>
      </c>
      <c r="J85" s="4">
        <f>COUNTIF(J3:J82,$A$88)</f>
        <v>80</v>
      </c>
      <c r="K85" s="4">
        <f>COUNTIF(K3:K82,$A$88)</f>
        <v>7</v>
      </c>
      <c r="L85" s="4">
        <f t="shared" ref="L85:AE85" si="1">COUNTIF(L3:L82,$A$88)</f>
        <v>80</v>
      </c>
      <c r="M85" s="4">
        <f t="shared" si="1"/>
        <v>77</v>
      </c>
      <c r="N85" s="4">
        <f t="shared" si="1"/>
        <v>80</v>
      </c>
      <c r="O85" s="4">
        <f t="shared" si="1"/>
        <v>80</v>
      </c>
      <c r="P85" s="4">
        <f t="shared" si="1"/>
        <v>80</v>
      </c>
      <c r="Q85" s="4">
        <f t="shared" si="1"/>
        <v>30</v>
      </c>
      <c r="R85" s="4">
        <f t="shared" si="1"/>
        <v>80</v>
      </c>
      <c r="S85" s="4">
        <f t="shared" si="1"/>
        <v>80</v>
      </c>
      <c r="T85" s="4">
        <f t="shared" si="1"/>
        <v>80</v>
      </c>
      <c r="U85" s="4">
        <f t="shared" si="1"/>
        <v>79</v>
      </c>
      <c r="V85" s="4">
        <f t="shared" si="1"/>
        <v>78</v>
      </c>
      <c r="W85" s="4">
        <f t="shared" si="1"/>
        <v>79</v>
      </c>
      <c r="X85" s="4">
        <f t="shared" si="1"/>
        <v>77</v>
      </c>
      <c r="Y85" s="4">
        <f t="shared" si="1"/>
        <v>80</v>
      </c>
      <c r="Z85" s="4">
        <f t="shared" si="1"/>
        <v>79</v>
      </c>
      <c r="AA85" s="4">
        <f t="shared" si="1"/>
        <v>77</v>
      </c>
      <c r="AB85" s="4">
        <f t="shared" si="1"/>
        <v>80</v>
      </c>
      <c r="AC85" s="4">
        <f t="shared" si="1"/>
        <v>79</v>
      </c>
      <c r="AD85" s="4">
        <f t="shared" si="1"/>
        <v>80</v>
      </c>
      <c r="AE85" s="4">
        <f t="shared" si="1"/>
        <v>80</v>
      </c>
      <c r="AF85" s="4"/>
      <c r="AG85" s="4"/>
      <c r="AJ85" s="136"/>
      <c r="AK85" s="136"/>
      <c r="AL85" s="136"/>
      <c r="AM85" s="136"/>
      <c r="AN85" s="136"/>
      <c r="AO85" s="136"/>
      <c r="AP85" s="136"/>
      <c r="AQ85" s="136"/>
      <c r="AR85" s="136"/>
      <c r="AS85" s="136"/>
      <c r="AT85" s="136"/>
      <c r="AU85" s="136"/>
      <c r="AV85" s="136"/>
      <c r="AW85" s="136"/>
      <c r="AX85" s="136"/>
      <c r="AY85" s="136"/>
      <c r="AZ85" s="136"/>
      <c r="BA85" s="136"/>
      <c r="BB85" s="136"/>
    </row>
    <row r="86" spans="1:54" ht="73.5" customHeight="1" x14ac:dyDescent="0.25">
      <c r="A86" s="9" t="s">
        <v>375</v>
      </c>
      <c r="B86" s="4"/>
      <c r="C86" s="4"/>
      <c r="D86" s="4"/>
      <c r="E86" s="12" t="s">
        <v>376</v>
      </c>
      <c r="F86" s="12" t="s">
        <v>376</v>
      </c>
      <c r="G86" s="12" t="s">
        <v>376</v>
      </c>
      <c r="H86" s="4"/>
      <c r="I86" s="1" t="s">
        <v>108</v>
      </c>
      <c r="J86" s="4">
        <f>COUNTIF($I$3:$I$82,$I$82)</f>
        <v>43</v>
      </c>
      <c r="K86" s="148" t="s">
        <v>419</v>
      </c>
      <c r="L86" s="4"/>
      <c r="M86" s="4"/>
      <c r="N86" s="4"/>
      <c r="O86" s="4"/>
      <c r="P86" s="4"/>
      <c r="Q86" s="4"/>
      <c r="R86" s="4"/>
      <c r="S86" s="4"/>
      <c r="T86" s="4"/>
      <c r="U86" s="4"/>
      <c r="V86" s="4"/>
      <c r="W86" s="4"/>
      <c r="X86" s="4"/>
      <c r="Y86" s="4"/>
      <c r="Z86" s="4"/>
      <c r="AA86" s="4"/>
      <c r="AB86" s="4"/>
      <c r="AC86" s="4"/>
      <c r="AD86" s="4"/>
      <c r="AE86" s="4"/>
      <c r="AF86" s="4"/>
      <c r="AG86" s="4"/>
      <c r="AJ86" s="136"/>
      <c r="AK86" s="136"/>
      <c r="AL86" s="136"/>
      <c r="AM86" s="136"/>
      <c r="AN86" s="136"/>
      <c r="AO86" s="136"/>
      <c r="AP86" s="136"/>
      <c r="AQ86" s="136"/>
      <c r="AR86" s="136"/>
      <c r="AS86" s="136"/>
      <c r="AT86" s="136"/>
      <c r="AU86" s="136"/>
      <c r="AV86" s="136"/>
      <c r="AW86" s="136"/>
      <c r="AX86" s="136"/>
      <c r="AY86" s="136"/>
      <c r="AZ86" s="136"/>
      <c r="BA86" s="136"/>
      <c r="BB86" s="136"/>
    </row>
    <row r="87" spans="1:54" ht="29.25" customHeight="1" x14ac:dyDescent="0.25">
      <c r="A87" s="1" t="s">
        <v>182</v>
      </c>
      <c r="B87" s="4"/>
      <c r="C87" s="4"/>
      <c r="E87" s="4"/>
      <c r="F87" s="4"/>
      <c r="G87" s="4"/>
      <c r="H87" s="4"/>
      <c r="I87" s="1" t="s">
        <v>114</v>
      </c>
      <c r="J87" s="4">
        <f>COUNTIF($I$3:$I$82,$I$79)</f>
        <v>10</v>
      </c>
      <c r="K87" s="4"/>
      <c r="L87" s="4"/>
      <c r="M87" s="4"/>
      <c r="N87" s="4"/>
      <c r="O87" s="4"/>
      <c r="P87" s="4"/>
      <c r="Q87" s="4"/>
      <c r="R87" s="4"/>
      <c r="S87" s="4"/>
      <c r="T87" s="4"/>
      <c r="U87" s="4"/>
      <c r="V87" s="4"/>
      <c r="W87" s="4"/>
      <c r="X87" s="4"/>
      <c r="Y87" s="4"/>
      <c r="Z87" s="4"/>
      <c r="AA87" s="4"/>
      <c r="AB87" s="4"/>
      <c r="AC87" s="4"/>
      <c r="AD87" s="4"/>
      <c r="AE87" s="4"/>
      <c r="AF87" s="4"/>
      <c r="AG87" s="4"/>
      <c r="AJ87" s="136"/>
      <c r="AK87" s="136"/>
      <c r="AL87" s="136"/>
      <c r="AM87" s="136"/>
      <c r="AN87" s="136"/>
      <c r="AO87" s="136"/>
      <c r="AP87" s="136"/>
      <c r="AQ87" s="136"/>
      <c r="AR87" s="136"/>
      <c r="AS87" s="136"/>
      <c r="AT87" s="136"/>
      <c r="AU87" s="136"/>
      <c r="AV87" s="136"/>
      <c r="AW87" s="136"/>
      <c r="AX87" s="136"/>
      <c r="AY87" s="136"/>
      <c r="AZ87" s="136"/>
      <c r="BA87" s="136"/>
      <c r="BB87" s="136"/>
    </row>
    <row r="88" spans="1:54" ht="25.5" customHeight="1" x14ac:dyDescent="0.25">
      <c r="A88" s="1" t="s">
        <v>181</v>
      </c>
      <c r="B88" s="4"/>
      <c r="C88" s="4"/>
      <c r="E88" s="4"/>
      <c r="F88" s="4"/>
      <c r="G88" s="4"/>
      <c r="H88" s="4"/>
      <c r="I88" s="8" t="s">
        <v>109</v>
      </c>
      <c r="J88" s="4">
        <f>COUNTIF($I$3:$I$82,$I$59)</f>
        <v>1</v>
      </c>
      <c r="K88" s="4"/>
      <c r="L88" s="4"/>
      <c r="M88" s="4"/>
      <c r="N88" s="4"/>
      <c r="O88" s="4"/>
      <c r="P88" s="4"/>
      <c r="Q88" s="4"/>
      <c r="R88" s="4"/>
      <c r="S88" s="4"/>
      <c r="T88" s="4"/>
      <c r="U88" s="4"/>
      <c r="V88" s="4"/>
      <c r="W88" s="4"/>
      <c r="X88" s="4"/>
      <c r="Y88" s="4"/>
      <c r="Z88" s="4"/>
      <c r="AA88" s="4"/>
      <c r="AB88" s="4"/>
      <c r="AC88" s="4"/>
      <c r="AD88" s="4"/>
      <c r="AE88" s="4"/>
      <c r="AF88" s="4"/>
      <c r="AG88" s="4"/>
      <c r="AJ88" s="141"/>
      <c r="AK88" s="141"/>
      <c r="AL88" s="141"/>
      <c r="AM88" s="141"/>
      <c r="AN88" s="141"/>
      <c r="AO88" s="141"/>
      <c r="AP88" s="141"/>
      <c r="AQ88" s="141"/>
      <c r="AR88" s="141"/>
      <c r="AS88" s="141"/>
      <c r="AT88" s="141"/>
      <c r="AU88" s="141"/>
      <c r="AV88" s="141"/>
      <c r="AW88" s="141"/>
      <c r="AX88" s="141"/>
      <c r="AY88" s="141"/>
      <c r="AZ88" s="141"/>
      <c r="BA88" s="141"/>
      <c r="BB88" s="141"/>
    </row>
    <row r="89" spans="1:54" ht="30" x14ac:dyDescent="0.25">
      <c r="A89" s="4"/>
      <c r="B89" s="4"/>
      <c r="C89" s="4"/>
      <c r="D89" s="4"/>
      <c r="E89" s="4"/>
      <c r="F89" s="4"/>
      <c r="G89" s="4"/>
      <c r="H89" s="4"/>
      <c r="I89" s="1" t="s">
        <v>110</v>
      </c>
      <c r="J89" s="4">
        <f>COUNTIF($I$3:$I$82,$I$32)</f>
        <v>1</v>
      </c>
      <c r="K89" s="4"/>
      <c r="L89" s="4"/>
      <c r="M89" s="4"/>
      <c r="N89" s="4"/>
      <c r="O89" s="4"/>
      <c r="P89" s="4"/>
      <c r="Q89" s="4"/>
      <c r="R89" s="4"/>
      <c r="S89" s="4"/>
      <c r="T89" s="4"/>
      <c r="U89" s="4"/>
      <c r="V89" s="4"/>
      <c r="W89" s="4"/>
      <c r="X89" s="4"/>
      <c r="Y89" s="4"/>
      <c r="Z89" s="4"/>
      <c r="AA89" s="4"/>
      <c r="AB89" s="4"/>
      <c r="AC89" s="4"/>
      <c r="AD89" s="4"/>
      <c r="AE89" s="4"/>
      <c r="AF89" s="4"/>
      <c r="AG89" s="4"/>
      <c r="AJ89" s="141"/>
      <c r="AK89" s="141"/>
      <c r="AL89" s="141"/>
      <c r="AM89" s="141"/>
      <c r="AN89" s="141"/>
      <c r="AO89" s="141"/>
      <c r="AP89" s="141"/>
      <c r="AQ89" s="141"/>
      <c r="AR89" s="141"/>
      <c r="AS89" s="141"/>
      <c r="AT89" s="141"/>
      <c r="AU89" s="141"/>
      <c r="AV89" s="141"/>
      <c r="AW89" s="141"/>
      <c r="AX89" s="141"/>
      <c r="AY89" s="141"/>
      <c r="AZ89" s="141"/>
      <c r="BA89" s="141"/>
      <c r="BB89" s="141"/>
    </row>
    <row r="90" spans="1:54" ht="30" x14ac:dyDescent="0.25">
      <c r="A90" s="4"/>
      <c r="B90" s="4"/>
      <c r="C90" s="4"/>
      <c r="D90" s="4"/>
      <c r="E90" s="4"/>
      <c r="F90" s="4"/>
      <c r="G90" s="4"/>
      <c r="H90" s="4"/>
      <c r="I90" s="1" t="s">
        <v>377</v>
      </c>
      <c r="J90" s="4">
        <f>COUNTIF($I$3:$I$82,$I$28)</f>
        <v>2</v>
      </c>
      <c r="K90" s="4"/>
      <c r="L90" s="4"/>
      <c r="M90" s="4"/>
      <c r="N90" s="4"/>
      <c r="O90" s="4"/>
      <c r="P90" s="4"/>
      <c r="Q90" s="4"/>
      <c r="R90" s="4"/>
      <c r="S90" s="4"/>
      <c r="T90" s="4"/>
      <c r="U90" s="4"/>
      <c r="V90" s="4"/>
      <c r="W90" s="4"/>
      <c r="X90" s="4"/>
      <c r="Y90" s="4"/>
      <c r="Z90" s="4"/>
      <c r="AA90" s="4"/>
      <c r="AB90" s="4"/>
      <c r="AC90" s="4"/>
      <c r="AD90" s="4"/>
      <c r="AE90" s="4"/>
      <c r="AF90" s="4"/>
      <c r="AG90" s="4"/>
      <c r="AJ90" s="141"/>
      <c r="AK90" s="141"/>
      <c r="AL90" s="141"/>
      <c r="AM90" s="141"/>
      <c r="AN90" s="141"/>
      <c r="AO90" s="141"/>
      <c r="AP90" s="141"/>
      <c r="AQ90" s="141"/>
      <c r="AR90" s="141"/>
      <c r="AS90" s="141"/>
      <c r="AT90" s="141"/>
      <c r="AU90" s="141"/>
      <c r="AV90" s="141"/>
      <c r="AW90" s="141"/>
      <c r="AX90" s="141"/>
      <c r="AY90" s="141"/>
      <c r="AZ90" s="141"/>
      <c r="BA90" s="141"/>
      <c r="BB90" s="141"/>
    </row>
    <row r="91" spans="1:54" x14ac:dyDescent="0.25">
      <c r="A91" s="4"/>
      <c r="B91" s="4"/>
      <c r="C91" s="4"/>
      <c r="D91" s="4"/>
      <c r="E91" s="4"/>
      <c r="F91" s="4"/>
      <c r="G91" s="4"/>
      <c r="H91" s="4"/>
      <c r="I91" s="1" t="s">
        <v>378</v>
      </c>
      <c r="J91" s="4">
        <f>COUNTIF($I$3:$I$82,$I$54)</f>
        <v>3</v>
      </c>
      <c r="K91" s="4"/>
      <c r="L91" s="4"/>
      <c r="M91" s="4"/>
      <c r="N91" s="4"/>
      <c r="O91" s="4"/>
      <c r="P91" s="4"/>
      <c r="Q91" s="4"/>
      <c r="R91" s="4"/>
      <c r="S91" s="4"/>
      <c r="T91" s="4"/>
      <c r="U91" s="4"/>
      <c r="V91" s="4"/>
      <c r="W91" s="4"/>
      <c r="X91" s="4"/>
      <c r="Y91" s="4"/>
      <c r="Z91" s="4"/>
      <c r="AA91" s="4"/>
      <c r="AB91" s="4"/>
      <c r="AC91" s="4"/>
      <c r="AD91" s="4"/>
      <c r="AE91" s="4"/>
      <c r="AF91" s="4"/>
      <c r="AG91" s="4"/>
      <c r="AJ91" s="141"/>
      <c r="AK91" s="141"/>
      <c r="AL91" s="141"/>
      <c r="AM91" s="141"/>
      <c r="AN91" s="141"/>
      <c r="AO91" s="141"/>
      <c r="AP91" s="141"/>
      <c r="AQ91" s="141"/>
      <c r="AR91" s="141"/>
      <c r="AS91" s="141"/>
      <c r="AT91" s="141"/>
      <c r="AU91" s="141"/>
      <c r="AV91" s="141"/>
      <c r="AW91" s="141"/>
      <c r="AX91" s="141"/>
      <c r="AY91" s="141"/>
      <c r="AZ91" s="141"/>
      <c r="BA91" s="141"/>
      <c r="BB91" s="141"/>
    </row>
    <row r="92" spans="1:54" ht="30" x14ac:dyDescent="0.25">
      <c r="A92" s="4"/>
      <c r="B92" s="4"/>
      <c r="C92" s="4"/>
      <c r="D92" s="4"/>
      <c r="E92" s="4"/>
      <c r="F92" s="4"/>
      <c r="G92" s="4"/>
      <c r="H92" s="4"/>
      <c r="I92" s="1" t="s">
        <v>106</v>
      </c>
      <c r="J92" s="4">
        <f>COUNTIF($I$3:$I$82,$I$33)</f>
        <v>7</v>
      </c>
      <c r="K92" s="4"/>
      <c r="L92" s="4"/>
      <c r="M92" s="4"/>
      <c r="N92" s="4"/>
      <c r="O92" s="4"/>
      <c r="P92" s="4"/>
      <c r="Q92" s="4"/>
      <c r="R92" s="4"/>
      <c r="S92" s="4"/>
      <c r="T92" s="4"/>
      <c r="U92" s="4"/>
      <c r="V92" s="4"/>
      <c r="W92" s="4"/>
      <c r="X92" s="4"/>
      <c r="Y92" s="4"/>
      <c r="Z92" s="4"/>
      <c r="AA92" s="4"/>
      <c r="AB92" s="4"/>
      <c r="AC92" s="4"/>
      <c r="AD92" s="4"/>
      <c r="AE92" s="4"/>
      <c r="AF92" s="4"/>
      <c r="AG92" s="4"/>
      <c r="AJ92" s="141"/>
      <c r="AK92" s="141"/>
      <c r="AL92" s="141"/>
      <c r="AM92" s="141"/>
      <c r="AN92" s="141"/>
      <c r="AO92" s="141"/>
      <c r="AP92" s="141"/>
      <c r="AQ92" s="141"/>
      <c r="AR92" s="141"/>
      <c r="AS92" s="141"/>
      <c r="AT92" s="141"/>
      <c r="AU92" s="141"/>
      <c r="AV92" s="141"/>
      <c r="AW92" s="141"/>
      <c r="AX92" s="141"/>
      <c r="AY92" s="141"/>
      <c r="AZ92" s="141"/>
      <c r="BA92" s="141"/>
      <c r="BB92" s="141"/>
    </row>
    <row r="93" spans="1:54" ht="30" x14ac:dyDescent="0.25">
      <c r="A93" s="4"/>
      <c r="B93" s="4"/>
      <c r="C93" s="4"/>
      <c r="D93" s="4"/>
      <c r="E93" s="4"/>
      <c r="F93" s="4"/>
      <c r="G93" s="4"/>
      <c r="H93" s="4"/>
      <c r="I93" s="1" t="s">
        <v>113</v>
      </c>
      <c r="J93" s="4">
        <f>COUNTIF($I$3:$I$82,$I$19)</f>
        <v>3</v>
      </c>
      <c r="K93" s="4"/>
      <c r="L93" s="4"/>
      <c r="M93" s="4"/>
      <c r="N93" s="4"/>
      <c r="O93" s="4"/>
      <c r="P93" s="4"/>
      <c r="Q93" s="4"/>
      <c r="R93" s="4"/>
      <c r="S93" s="4"/>
      <c r="T93" s="4"/>
      <c r="U93" s="4"/>
      <c r="V93" s="4"/>
      <c r="W93" s="4"/>
      <c r="X93" s="4"/>
      <c r="Y93" s="4"/>
      <c r="Z93" s="4"/>
      <c r="AA93" s="4"/>
      <c r="AB93" s="4"/>
      <c r="AC93" s="4"/>
      <c r="AD93" s="4"/>
      <c r="AE93" s="4"/>
      <c r="AF93" s="4"/>
      <c r="AG93" s="4"/>
      <c r="AJ93" s="141"/>
      <c r="AK93" s="141"/>
      <c r="AL93" s="141"/>
      <c r="AM93" s="141"/>
      <c r="AN93" s="141"/>
      <c r="AO93" s="141"/>
      <c r="AP93" s="141"/>
      <c r="AQ93" s="141"/>
      <c r="AR93" s="141"/>
      <c r="AS93" s="141"/>
      <c r="AT93" s="141"/>
      <c r="AU93" s="141"/>
      <c r="AV93" s="141"/>
      <c r="AW93" s="141"/>
      <c r="AX93" s="141"/>
      <c r="AY93" s="141"/>
      <c r="AZ93" s="141"/>
      <c r="BA93" s="141"/>
      <c r="BB93" s="141"/>
    </row>
    <row r="94" spans="1:54" x14ac:dyDescent="0.25">
      <c r="A94" s="4"/>
      <c r="B94" s="4"/>
      <c r="C94" s="4"/>
      <c r="D94" s="4"/>
      <c r="E94" s="4"/>
      <c r="F94" s="4"/>
      <c r="G94" s="4"/>
      <c r="H94" s="4"/>
      <c r="I94" s="1" t="s">
        <v>119</v>
      </c>
      <c r="J94" s="4">
        <f>COUNTIF($I$3:$I$82,$I$78)</f>
        <v>1</v>
      </c>
      <c r="K94" s="4"/>
      <c r="L94" s="4"/>
      <c r="M94" s="4"/>
      <c r="N94" s="4"/>
      <c r="O94" s="4"/>
      <c r="P94" s="4"/>
      <c r="Q94" s="4"/>
      <c r="R94" s="4"/>
      <c r="S94" s="4"/>
      <c r="T94" s="4"/>
      <c r="U94" s="4"/>
      <c r="V94" s="4"/>
      <c r="W94" s="4"/>
      <c r="X94" s="4"/>
      <c r="Y94" s="4"/>
      <c r="Z94" s="4"/>
      <c r="AA94" s="4"/>
      <c r="AB94" s="4"/>
      <c r="AC94" s="4"/>
      <c r="AD94" s="4"/>
      <c r="AE94" s="4"/>
      <c r="AF94" s="4"/>
      <c r="AG94" s="4"/>
      <c r="AJ94" s="141"/>
      <c r="AK94" s="141"/>
      <c r="AL94" s="141"/>
      <c r="AM94" s="141"/>
      <c r="AN94" s="141"/>
      <c r="AO94" s="141"/>
      <c r="AP94" s="141"/>
      <c r="AQ94" s="141"/>
      <c r="AR94" s="141"/>
      <c r="AS94" s="141"/>
      <c r="AT94" s="141"/>
      <c r="AU94" s="141"/>
      <c r="AV94" s="141"/>
      <c r="AW94" s="141"/>
      <c r="AX94" s="141"/>
      <c r="AY94" s="141"/>
      <c r="AZ94" s="141"/>
      <c r="BA94" s="141"/>
      <c r="BB94" s="141"/>
    </row>
    <row r="95" spans="1:54" x14ac:dyDescent="0.25">
      <c r="A95" s="4"/>
      <c r="B95" s="4"/>
      <c r="C95" s="4"/>
      <c r="D95" s="4"/>
      <c r="E95" s="4"/>
      <c r="F95" s="4"/>
      <c r="G95" s="4"/>
      <c r="H95" s="4"/>
      <c r="I95" s="1" t="s">
        <v>117</v>
      </c>
      <c r="J95" s="4">
        <f>COUNTIF($I$3:$I$82,$I$50)</f>
        <v>1</v>
      </c>
      <c r="K95" s="4"/>
      <c r="L95" s="4"/>
      <c r="M95" s="4"/>
      <c r="N95" s="4"/>
      <c r="O95" s="4"/>
      <c r="P95" s="4"/>
      <c r="Q95" s="4"/>
      <c r="R95" s="4"/>
      <c r="S95" s="4"/>
      <c r="T95" s="4"/>
      <c r="U95" s="4"/>
      <c r="V95" s="4"/>
      <c r="W95" s="4"/>
      <c r="X95" s="4"/>
      <c r="Y95" s="4"/>
      <c r="Z95" s="4"/>
      <c r="AA95" s="4"/>
      <c r="AB95" s="4"/>
      <c r="AC95" s="4"/>
      <c r="AD95" s="4"/>
      <c r="AE95" s="4"/>
      <c r="AF95" s="4"/>
      <c r="AG95" s="4"/>
      <c r="AJ95" s="141"/>
      <c r="AK95" s="141"/>
      <c r="AL95" s="141"/>
      <c r="AM95" s="141"/>
      <c r="AN95" s="141"/>
      <c r="AO95" s="141"/>
      <c r="AP95" s="141"/>
      <c r="AQ95" s="141"/>
      <c r="AR95" s="141"/>
      <c r="AS95" s="141"/>
      <c r="AT95" s="141"/>
      <c r="AU95" s="141"/>
      <c r="AV95" s="141"/>
      <c r="AW95" s="141"/>
      <c r="AX95" s="141"/>
      <c r="AY95" s="141"/>
      <c r="AZ95" s="141"/>
      <c r="BA95" s="141"/>
      <c r="BB95" s="141"/>
    </row>
    <row r="96" spans="1:54" ht="45" x14ac:dyDescent="0.25">
      <c r="A96" s="4"/>
      <c r="B96" s="4"/>
      <c r="C96" s="4"/>
      <c r="D96" s="4"/>
      <c r="E96" s="4"/>
      <c r="F96" s="4"/>
      <c r="G96" s="4"/>
      <c r="H96" s="4"/>
      <c r="I96" s="1" t="s">
        <v>118</v>
      </c>
      <c r="J96" s="4">
        <f>COUNTIF($I$3:$I$82,$I$21)</f>
        <v>1</v>
      </c>
      <c r="K96" s="4"/>
      <c r="L96" s="4"/>
      <c r="M96" s="4"/>
      <c r="N96" s="4"/>
      <c r="O96" s="4"/>
      <c r="P96" s="4"/>
      <c r="Q96" s="4"/>
      <c r="R96" s="4"/>
      <c r="S96" s="4"/>
      <c r="T96" s="4"/>
      <c r="U96" s="4"/>
      <c r="V96" s="4"/>
      <c r="W96" s="4"/>
      <c r="X96" s="4"/>
      <c r="Y96" s="4"/>
      <c r="Z96" s="4"/>
      <c r="AA96" s="4"/>
      <c r="AB96" s="4"/>
      <c r="AC96" s="4"/>
      <c r="AD96" s="4"/>
      <c r="AE96" s="4"/>
      <c r="AF96" s="4"/>
      <c r="AG96" s="4"/>
      <c r="AJ96" s="141"/>
      <c r="AK96" s="141"/>
      <c r="AL96" s="141"/>
      <c r="AM96" s="141"/>
      <c r="AN96" s="141"/>
      <c r="AO96" s="141"/>
      <c r="AP96" s="141"/>
      <c r="AQ96" s="141"/>
      <c r="AR96" s="141"/>
      <c r="AS96" s="141"/>
      <c r="AT96" s="141"/>
      <c r="AU96" s="141"/>
      <c r="AV96" s="141"/>
      <c r="AW96" s="141"/>
      <c r="AX96" s="141"/>
      <c r="AY96" s="141"/>
      <c r="AZ96" s="141"/>
      <c r="BA96" s="141"/>
      <c r="BB96" s="141"/>
    </row>
    <row r="97" spans="1:33" ht="30" x14ac:dyDescent="0.25">
      <c r="A97" s="4"/>
      <c r="B97" s="4"/>
      <c r="C97" s="4"/>
      <c r="D97" s="4"/>
      <c r="E97" s="4"/>
      <c r="F97" s="4"/>
      <c r="G97" s="4"/>
      <c r="H97" s="4"/>
      <c r="I97" s="1" t="s">
        <v>379</v>
      </c>
      <c r="J97" s="4">
        <f>COUNTIF($I$3:$I$82,$I$70)</f>
        <v>2</v>
      </c>
      <c r="K97" s="4"/>
      <c r="L97" s="4"/>
      <c r="M97" s="4"/>
      <c r="N97" s="4"/>
      <c r="O97" s="4"/>
      <c r="P97" s="4"/>
      <c r="Q97" s="4"/>
      <c r="R97" s="4"/>
      <c r="S97" s="4"/>
      <c r="T97" s="4"/>
      <c r="U97" s="4"/>
      <c r="V97" s="4"/>
      <c r="W97" s="4"/>
      <c r="X97" s="4"/>
      <c r="Y97" s="4"/>
      <c r="Z97" s="4"/>
      <c r="AA97" s="4"/>
      <c r="AB97" s="4"/>
      <c r="AC97" s="4"/>
      <c r="AD97" s="4"/>
      <c r="AE97" s="4"/>
      <c r="AF97" s="4"/>
      <c r="AG97" s="4"/>
    </row>
    <row r="98" spans="1:33" ht="30" x14ac:dyDescent="0.25">
      <c r="A98" s="4"/>
      <c r="B98" s="4"/>
      <c r="C98" s="4"/>
      <c r="D98" s="4"/>
      <c r="E98" s="4"/>
      <c r="F98" s="4"/>
      <c r="G98" s="4"/>
      <c r="H98" s="4"/>
      <c r="I98" s="1" t="s">
        <v>380</v>
      </c>
      <c r="J98" s="4">
        <f>COUNTIF($I$3:$I$82,$I$69)</f>
        <v>1</v>
      </c>
      <c r="K98" s="4"/>
      <c r="L98" s="4"/>
      <c r="M98" s="4"/>
      <c r="N98" s="4"/>
      <c r="O98" s="4"/>
      <c r="P98" s="4"/>
      <c r="Q98" s="4"/>
      <c r="R98" s="4"/>
      <c r="S98" s="4"/>
      <c r="T98" s="4"/>
      <c r="U98" s="4"/>
      <c r="V98" s="4"/>
      <c r="W98" s="4"/>
      <c r="X98" s="4"/>
      <c r="Y98" s="4"/>
      <c r="Z98" s="4"/>
      <c r="AA98" s="4"/>
      <c r="AB98" s="4"/>
      <c r="AC98" s="4"/>
      <c r="AD98" s="4"/>
      <c r="AE98" s="4"/>
      <c r="AF98" s="4"/>
      <c r="AG98" s="4"/>
    </row>
    <row r="99" spans="1:33" x14ac:dyDescent="0.25">
      <c r="I99" s="1" t="s">
        <v>111</v>
      </c>
      <c r="J99" s="4">
        <f>COUNTIF($I$3:$I$82,$I$74)</f>
        <v>2</v>
      </c>
    </row>
    <row r="100" spans="1:33" ht="45" x14ac:dyDescent="0.25">
      <c r="I100" s="1" t="s">
        <v>120</v>
      </c>
      <c r="J100" s="4">
        <f>COUNTIF($I$3:$I$82,$I$37)</f>
        <v>1</v>
      </c>
    </row>
    <row r="101" spans="1:33" ht="30" x14ac:dyDescent="0.25">
      <c r="I101" s="1" t="s">
        <v>100</v>
      </c>
      <c r="J101" s="4">
        <f>COUNTIF($I$3:$I$82,$I$3)</f>
        <v>1</v>
      </c>
    </row>
    <row r="102" spans="1:33" x14ac:dyDescent="0.25">
      <c r="J102">
        <f>SUM(J86:J101)</f>
        <v>80</v>
      </c>
    </row>
  </sheetData>
  <autoFilter ref="A2:AG82" xr:uid="{00000000-0009-0000-0000-00000D000000}"/>
  <dataValidations count="2">
    <dataValidation allowBlank="1" showInputMessage="1" showErrorMessage="1" promptTitle="FECHA DE RADICADO" prompt="Diligencie la fecha de radicado en formato día/mes/año" sqref="AG2 B2" xr:uid="{00000000-0002-0000-0D00-000000000000}"/>
    <dataValidation type="date" allowBlank="1" showInputMessage="1" showErrorMessage="1" errorTitle="FECHA FUERA DE RANGO" error="Ingrese una fecha del año 2020" sqref="AG74:AG83 B74:B82 AJ74:AJ82" xr:uid="{00000000-0002-0000-0D00-000001000000}">
      <formula1>43831</formula1>
      <formula2>44196</formula2>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T109"/>
  <sheetViews>
    <sheetView topLeftCell="A73" zoomScale="80" zoomScaleNormal="80" workbookViewId="0">
      <selection activeCell="C16" sqref="C16"/>
    </sheetView>
  </sheetViews>
  <sheetFormatPr baseColWidth="10" defaultColWidth="11.42578125" defaultRowHeight="15.75" x14ac:dyDescent="0.25"/>
  <cols>
    <col min="1" max="1" width="5.85546875" style="43" customWidth="1"/>
    <col min="2" max="2" width="39.5703125" style="43" customWidth="1"/>
    <col min="3" max="4" width="15" style="43" customWidth="1"/>
    <col min="5" max="5" width="15.28515625" style="43" customWidth="1"/>
    <col min="6" max="6" width="25.140625" style="43" customWidth="1"/>
    <col min="7" max="7" width="19.42578125" style="43" customWidth="1"/>
    <col min="8" max="12" width="15.28515625" style="43" customWidth="1"/>
    <col min="13" max="13" width="11.42578125" style="43"/>
    <col min="14" max="14" width="21.85546875" style="43" customWidth="1"/>
    <col min="15" max="15" width="20.85546875" style="43" customWidth="1"/>
    <col min="16" max="16" width="45" style="43" customWidth="1"/>
    <col min="17" max="17" width="18.42578125" style="43" customWidth="1"/>
    <col min="18" max="18" width="11.42578125" style="43"/>
    <col min="19" max="19" width="19.7109375" style="43" customWidth="1"/>
    <col min="20" max="20" width="18.7109375" style="43" customWidth="1"/>
    <col min="21" max="16384" width="11.42578125" style="43"/>
  </cols>
  <sheetData>
    <row r="2" spans="2:16" ht="37.5" customHeight="1" x14ac:dyDescent="0.25">
      <c r="B2" s="56"/>
      <c r="C2" s="151" t="s">
        <v>164</v>
      </c>
      <c r="D2" s="151"/>
      <c r="N2" s="91" t="s">
        <v>137</v>
      </c>
      <c r="O2" s="91" t="s">
        <v>415</v>
      </c>
      <c r="P2" s="91" t="s">
        <v>414</v>
      </c>
    </row>
    <row r="3" spans="2:16" ht="63" x14ac:dyDescent="0.25">
      <c r="B3" s="95" t="s">
        <v>165</v>
      </c>
      <c r="C3" s="152">
        <v>80</v>
      </c>
      <c r="D3" s="152"/>
      <c r="N3" s="92" t="s">
        <v>139</v>
      </c>
      <c r="O3" s="93">
        <v>43</v>
      </c>
      <c r="P3" s="94" t="s">
        <v>140</v>
      </c>
    </row>
    <row r="4" spans="2:16" ht="31.5" x14ac:dyDescent="0.25">
      <c r="B4" s="96" t="s">
        <v>166</v>
      </c>
      <c r="C4" s="97" t="s">
        <v>167</v>
      </c>
      <c r="D4" s="97" t="s">
        <v>168</v>
      </c>
      <c r="N4" s="92" t="s">
        <v>141</v>
      </c>
      <c r="O4" s="93">
        <v>10</v>
      </c>
      <c r="P4" s="94" t="s">
        <v>142</v>
      </c>
    </row>
    <row r="5" spans="2:16" ht="45.75" customHeight="1" x14ac:dyDescent="0.25">
      <c r="B5" s="98" t="s">
        <v>169</v>
      </c>
      <c r="C5" s="67">
        <f>D105</f>
        <v>76</v>
      </c>
      <c r="D5" s="99">
        <f t="shared" ref="D5:D13" si="0">C5/$C$3</f>
        <v>0.95</v>
      </c>
      <c r="N5" s="92" t="s">
        <v>143</v>
      </c>
      <c r="O5" s="93">
        <v>3</v>
      </c>
      <c r="P5" s="94" t="s">
        <v>144</v>
      </c>
    </row>
    <row r="6" spans="2:16" ht="35.25" customHeight="1" x14ac:dyDescent="0.25">
      <c r="B6" s="98" t="s">
        <v>170</v>
      </c>
      <c r="C6" s="67">
        <f>E105</f>
        <v>76</v>
      </c>
      <c r="D6" s="99">
        <f t="shared" si="0"/>
        <v>0.95</v>
      </c>
      <c r="N6" s="92" t="s">
        <v>145</v>
      </c>
      <c r="O6" s="93">
        <v>1</v>
      </c>
      <c r="P6" s="94">
        <v>277</v>
      </c>
    </row>
    <row r="7" spans="2:16" ht="47.25" x14ac:dyDescent="0.25">
      <c r="B7" s="98" t="s">
        <v>171</v>
      </c>
      <c r="C7" s="67">
        <f>F105</f>
        <v>77</v>
      </c>
      <c r="D7" s="99">
        <f t="shared" si="0"/>
        <v>0.96250000000000002</v>
      </c>
      <c r="N7" s="92" t="s">
        <v>146</v>
      </c>
      <c r="O7" s="93">
        <v>7</v>
      </c>
      <c r="P7" s="94" t="s">
        <v>147</v>
      </c>
    </row>
    <row r="8" spans="2:16" ht="27.75" customHeight="1" x14ac:dyDescent="0.25">
      <c r="B8" s="98" t="s">
        <v>172</v>
      </c>
      <c r="C8" s="67">
        <f>G105</f>
        <v>76</v>
      </c>
      <c r="D8" s="99">
        <f t="shared" si="0"/>
        <v>0.95</v>
      </c>
      <c r="N8" s="92" t="s">
        <v>148</v>
      </c>
      <c r="O8" s="93">
        <v>2</v>
      </c>
      <c r="P8" s="94" t="s">
        <v>149</v>
      </c>
    </row>
    <row r="9" spans="2:16" x14ac:dyDescent="0.25">
      <c r="B9" s="98" t="s">
        <v>173</v>
      </c>
      <c r="C9" s="67">
        <f>H106</f>
        <v>67</v>
      </c>
      <c r="D9" s="99">
        <f t="shared" si="0"/>
        <v>0.83750000000000002</v>
      </c>
      <c r="N9" s="92" t="s">
        <v>150</v>
      </c>
      <c r="O9" s="93">
        <v>2</v>
      </c>
      <c r="P9" s="94" t="s">
        <v>151</v>
      </c>
    </row>
    <row r="10" spans="2:16" x14ac:dyDescent="0.25">
      <c r="B10" s="98" t="s">
        <v>174</v>
      </c>
      <c r="C10" s="67">
        <f>I105</f>
        <v>78</v>
      </c>
      <c r="D10" s="99">
        <f t="shared" si="0"/>
        <v>0.97499999999999998</v>
      </c>
      <c r="N10" s="92" t="s">
        <v>152</v>
      </c>
      <c r="O10" s="93">
        <v>1</v>
      </c>
      <c r="P10" s="94">
        <v>174</v>
      </c>
    </row>
    <row r="11" spans="2:16" x14ac:dyDescent="0.25">
      <c r="B11" s="98" t="s">
        <v>175</v>
      </c>
      <c r="C11" s="67">
        <f>J105</f>
        <v>0</v>
      </c>
      <c r="D11" s="99">
        <f t="shared" si="0"/>
        <v>0</v>
      </c>
      <c r="N11" s="92" t="s">
        <v>153</v>
      </c>
      <c r="O11" s="93">
        <v>1</v>
      </c>
      <c r="P11" s="94">
        <v>448</v>
      </c>
    </row>
    <row r="12" spans="2:16" x14ac:dyDescent="0.25">
      <c r="B12" s="98" t="s">
        <v>176</v>
      </c>
      <c r="C12" s="67">
        <f>K105</f>
        <v>78</v>
      </c>
      <c r="D12" s="99">
        <f t="shared" si="0"/>
        <v>0.97499999999999998</v>
      </c>
      <c r="N12" s="92" t="s">
        <v>154</v>
      </c>
      <c r="O12" s="93">
        <v>1</v>
      </c>
      <c r="P12" s="94">
        <v>506</v>
      </c>
    </row>
    <row r="13" spans="2:16" ht="31.5" x14ac:dyDescent="0.25">
      <c r="B13" s="98" t="s">
        <v>177</v>
      </c>
      <c r="C13" s="67">
        <f>L105</f>
        <v>75</v>
      </c>
      <c r="D13" s="99">
        <f t="shared" si="0"/>
        <v>0.9375</v>
      </c>
      <c r="N13" s="92" t="s">
        <v>155</v>
      </c>
      <c r="O13" s="93">
        <v>1</v>
      </c>
      <c r="P13" s="94">
        <v>592</v>
      </c>
    </row>
    <row r="14" spans="2:16" ht="47.25" x14ac:dyDescent="0.25">
      <c r="N14" s="92" t="s">
        <v>156</v>
      </c>
      <c r="O14" s="93">
        <v>1</v>
      </c>
      <c r="P14" s="94">
        <v>318</v>
      </c>
    </row>
    <row r="15" spans="2:16" ht="31.5" x14ac:dyDescent="0.25">
      <c r="N15" s="92" t="s">
        <v>157</v>
      </c>
      <c r="O15" s="93">
        <v>3</v>
      </c>
      <c r="P15" s="94" t="s">
        <v>158</v>
      </c>
    </row>
    <row r="16" spans="2:16" ht="31.5" customHeight="1" x14ac:dyDescent="0.25">
      <c r="N16" s="92" t="s">
        <v>159</v>
      </c>
      <c r="O16" s="93">
        <v>2</v>
      </c>
      <c r="P16" s="94" t="s">
        <v>160</v>
      </c>
    </row>
    <row r="17" spans="2:20" x14ac:dyDescent="0.25">
      <c r="N17" s="92" t="s">
        <v>161</v>
      </c>
      <c r="O17" s="93">
        <v>1</v>
      </c>
      <c r="P17" s="94">
        <v>1714</v>
      </c>
    </row>
    <row r="18" spans="2:20" ht="31.5" x14ac:dyDescent="0.25">
      <c r="N18" s="92" t="s">
        <v>162</v>
      </c>
      <c r="O18" s="93">
        <v>1</v>
      </c>
      <c r="P18" s="94">
        <v>1</v>
      </c>
    </row>
    <row r="19" spans="2:20" x14ac:dyDescent="0.25">
      <c r="N19" s="91" t="s">
        <v>163</v>
      </c>
      <c r="O19" s="91">
        <f>SUM(O3:O18)</f>
        <v>80</v>
      </c>
      <c r="P19" s="91"/>
    </row>
    <row r="23" spans="2:20" ht="17.25" customHeight="1" x14ac:dyDescent="0.25"/>
    <row r="24" spans="2:20" ht="84" customHeight="1" x14ac:dyDescent="0.25">
      <c r="B24" s="60" t="s">
        <v>178</v>
      </c>
      <c r="C24" s="60" t="s">
        <v>138</v>
      </c>
      <c r="D24" s="143" t="s">
        <v>169</v>
      </c>
      <c r="E24" s="143" t="s">
        <v>170</v>
      </c>
      <c r="F24" s="143" t="s">
        <v>171</v>
      </c>
      <c r="G24" s="143" t="s">
        <v>172</v>
      </c>
      <c r="H24" s="143" t="s">
        <v>173</v>
      </c>
      <c r="I24" s="143" t="s">
        <v>174</v>
      </c>
      <c r="J24" s="143" t="s">
        <v>175</v>
      </c>
      <c r="K24" s="143" t="s">
        <v>176</v>
      </c>
      <c r="L24" s="143" t="s">
        <v>177</v>
      </c>
      <c r="M24" s="143" t="s">
        <v>89</v>
      </c>
      <c r="N24" s="143" t="s">
        <v>91</v>
      </c>
      <c r="O24" s="143" t="s">
        <v>92</v>
      </c>
      <c r="P24" s="143" t="s">
        <v>93</v>
      </c>
      <c r="Q24" s="143" t="s">
        <v>179</v>
      </c>
      <c r="R24" s="143" t="s">
        <v>90</v>
      </c>
      <c r="S24" s="143" t="s">
        <v>96</v>
      </c>
      <c r="T24" s="143" t="s">
        <v>180</v>
      </c>
    </row>
    <row r="25" spans="2:20" x14ac:dyDescent="0.25">
      <c r="B25" s="100">
        <v>44200</v>
      </c>
      <c r="C25" s="74">
        <v>1</v>
      </c>
      <c r="D25" s="131" t="s">
        <v>181</v>
      </c>
      <c r="E25" s="131" t="s">
        <v>181</v>
      </c>
      <c r="F25" s="131" t="s">
        <v>181</v>
      </c>
      <c r="G25" s="131" t="s">
        <v>181</v>
      </c>
      <c r="H25" s="132" t="s">
        <v>181</v>
      </c>
      <c r="I25" s="131" t="s">
        <v>181</v>
      </c>
      <c r="J25" s="131" t="s">
        <v>181</v>
      </c>
      <c r="K25" s="131" t="s">
        <v>181</v>
      </c>
      <c r="L25" s="131" t="s">
        <v>181</v>
      </c>
      <c r="M25" s="133">
        <v>44196</v>
      </c>
      <c r="N25" s="133">
        <v>44200</v>
      </c>
      <c r="O25" s="131">
        <v>10</v>
      </c>
      <c r="P25" s="131" t="s">
        <v>101</v>
      </c>
      <c r="Q25" s="131" t="s">
        <v>386</v>
      </c>
      <c r="R25" s="131">
        <v>4</v>
      </c>
      <c r="S25" s="131" t="str">
        <f>IF((_xlfn.DAYS(N25,M25)&lt;=1),"Oportuno","Extemporaneo")</f>
        <v>Extemporaneo</v>
      </c>
      <c r="T25" s="131" t="s">
        <v>386</v>
      </c>
    </row>
    <row r="26" spans="2:20" x14ac:dyDescent="0.25">
      <c r="B26" s="100">
        <v>44200</v>
      </c>
      <c r="C26" s="74">
        <v>7</v>
      </c>
      <c r="D26" s="131" t="s">
        <v>182</v>
      </c>
      <c r="E26" s="131" t="s">
        <v>182</v>
      </c>
      <c r="F26" s="131" t="s">
        <v>182</v>
      </c>
      <c r="G26" s="131" t="s">
        <v>182</v>
      </c>
      <c r="H26" s="132" t="s">
        <v>182</v>
      </c>
      <c r="I26" s="131" t="s">
        <v>182</v>
      </c>
      <c r="J26" s="131" t="s">
        <v>181</v>
      </c>
      <c r="K26" s="131" t="s">
        <v>182</v>
      </c>
      <c r="L26" s="131" t="s">
        <v>182</v>
      </c>
      <c r="M26" s="133">
        <v>44200</v>
      </c>
      <c r="N26" s="133">
        <v>44200</v>
      </c>
      <c r="O26" s="131">
        <v>30</v>
      </c>
      <c r="P26" s="133">
        <v>44202</v>
      </c>
      <c r="Q26" s="131">
        <f t="shared" ref="Q26:Q89" si="1">_xlfn.DAYS(P26,M26)</f>
        <v>2</v>
      </c>
      <c r="R26" s="131">
        <v>2</v>
      </c>
      <c r="S26" s="131" t="str">
        <f t="shared" ref="S26:S89" si="2">IF((_xlfn.DAYS(N26,M26)&lt;=1),"Oportuno","Extemporaneo")</f>
        <v>Oportuno</v>
      </c>
      <c r="T26" s="131" t="str">
        <f t="shared" ref="T26:T89" si="3">IF((_xlfn.DAYS(P26,M26)&lt;=O26),"Oportuno","Extemporaneo")</f>
        <v>Oportuno</v>
      </c>
    </row>
    <row r="27" spans="2:20" x14ac:dyDescent="0.25">
      <c r="B27" s="100">
        <v>44203</v>
      </c>
      <c r="C27" s="74">
        <v>21</v>
      </c>
      <c r="D27" s="131" t="s">
        <v>182</v>
      </c>
      <c r="E27" s="131" t="s">
        <v>182</v>
      </c>
      <c r="F27" s="131" t="s">
        <v>182</v>
      </c>
      <c r="G27" s="131" t="s">
        <v>182</v>
      </c>
      <c r="H27" s="132" t="s">
        <v>181</v>
      </c>
      <c r="I27" s="131" t="s">
        <v>182</v>
      </c>
      <c r="J27" s="131" t="s">
        <v>181</v>
      </c>
      <c r="K27" s="131" t="s">
        <v>182</v>
      </c>
      <c r="L27" s="131" t="s">
        <v>182</v>
      </c>
      <c r="M27" s="133">
        <v>44203</v>
      </c>
      <c r="N27" s="133">
        <v>44203</v>
      </c>
      <c r="O27" s="131">
        <v>30</v>
      </c>
      <c r="P27" s="133">
        <v>44209</v>
      </c>
      <c r="Q27" s="131">
        <f t="shared" si="1"/>
        <v>6</v>
      </c>
      <c r="R27" s="131">
        <v>2</v>
      </c>
      <c r="S27" s="131" t="str">
        <f t="shared" si="2"/>
        <v>Oportuno</v>
      </c>
      <c r="T27" s="131" t="str">
        <f t="shared" si="3"/>
        <v>Oportuno</v>
      </c>
    </row>
    <row r="28" spans="2:20" x14ac:dyDescent="0.25">
      <c r="B28" s="100">
        <v>44208</v>
      </c>
      <c r="C28" s="74">
        <v>33</v>
      </c>
      <c r="D28" s="131" t="s">
        <v>182</v>
      </c>
      <c r="E28" s="131" t="s">
        <v>182</v>
      </c>
      <c r="F28" s="131" t="s">
        <v>182</v>
      </c>
      <c r="G28" s="131" t="s">
        <v>182</v>
      </c>
      <c r="H28" s="132" t="s">
        <v>181</v>
      </c>
      <c r="I28" s="131" t="s">
        <v>182</v>
      </c>
      <c r="J28" s="131" t="s">
        <v>181</v>
      </c>
      <c r="K28" s="131" t="s">
        <v>182</v>
      </c>
      <c r="L28" s="131" t="s">
        <v>182</v>
      </c>
      <c r="M28" s="133">
        <v>44207</v>
      </c>
      <c r="N28" s="133">
        <v>44208</v>
      </c>
      <c r="O28" s="131">
        <v>30</v>
      </c>
      <c r="P28" s="133">
        <v>44214</v>
      </c>
      <c r="Q28" s="131">
        <f t="shared" si="1"/>
        <v>7</v>
      </c>
      <c r="R28" s="131">
        <v>2</v>
      </c>
      <c r="S28" s="131" t="str">
        <f t="shared" si="2"/>
        <v>Oportuno</v>
      </c>
      <c r="T28" s="131" t="str">
        <f t="shared" si="3"/>
        <v>Oportuno</v>
      </c>
    </row>
    <row r="29" spans="2:20" x14ac:dyDescent="0.25">
      <c r="B29" s="100">
        <v>44209</v>
      </c>
      <c r="C29" s="74">
        <v>43</v>
      </c>
      <c r="D29" s="131" t="s">
        <v>182</v>
      </c>
      <c r="E29" s="131" t="s">
        <v>182</v>
      </c>
      <c r="F29" s="131" t="s">
        <v>182</v>
      </c>
      <c r="G29" s="131" t="s">
        <v>182</v>
      </c>
      <c r="H29" s="132" t="s">
        <v>181</v>
      </c>
      <c r="I29" s="131" t="s">
        <v>182</v>
      </c>
      <c r="J29" s="131" t="s">
        <v>181</v>
      </c>
      <c r="K29" s="131" t="s">
        <v>182</v>
      </c>
      <c r="L29" s="131" t="s">
        <v>182</v>
      </c>
      <c r="M29" s="133">
        <v>44209</v>
      </c>
      <c r="N29" s="133">
        <v>44209</v>
      </c>
      <c r="O29" s="131">
        <v>30</v>
      </c>
      <c r="P29" s="133">
        <v>44210</v>
      </c>
      <c r="Q29" s="131">
        <f t="shared" si="1"/>
        <v>1</v>
      </c>
      <c r="R29" s="131">
        <v>2</v>
      </c>
      <c r="S29" s="131" t="str">
        <f t="shared" si="2"/>
        <v>Oportuno</v>
      </c>
      <c r="T29" s="131" t="str">
        <f t="shared" si="3"/>
        <v>Oportuno</v>
      </c>
    </row>
    <row r="30" spans="2:20" x14ac:dyDescent="0.25">
      <c r="B30" s="100">
        <v>44211</v>
      </c>
      <c r="C30" s="74">
        <v>51</v>
      </c>
      <c r="D30" s="131" t="s">
        <v>182</v>
      </c>
      <c r="E30" s="131" t="s">
        <v>182</v>
      </c>
      <c r="F30" s="131" t="s">
        <v>182</v>
      </c>
      <c r="G30" s="131" t="s">
        <v>182</v>
      </c>
      <c r="H30" s="132" t="s">
        <v>182</v>
      </c>
      <c r="I30" s="131" t="s">
        <v>182</v>
      </c>
      <c r="J30" s="131" t="s">
        <v>181</v>
      </c>
      <c r="K30" s="131" t="s">
        <v>182</v>
      </c>
      <c r="L30" s="131" t="s">
        <v>182</v>
      </c>
      <c r="M30" s="133">
        <v>44210</v>
      </c>
      <c r="N30" s="133">
        <v>44211</v>
      </c>
      <c r="O30" s="131">
        <v>30</v>
      </c>
      <c r="P30" s="133">
        <v>44228</v>
      </c>
      <c r="Q30" s="131">
        <f t="shared" si="1"/>
        <v>18</v>
      </c>
      <c r="R30" s="131">
        <v>2</v>
      </c>
      <c r="S30" s="131" t="str">
        <f t="shared" si="2"/>
        <v>Oportuno</v>
      </c>
      <c r="T30" s="131" t="str">
        <f t="shared" si="3"/>
        <v>Oportuno</v>
      </c>
    </row>
    <row r="31" spans="2:20" x14ac:dyDescent="0.25">
      <c r="B31" s="100">
        <v>44214</v>
      </c>
      <c r="C31" s="74">
        <v>60</v>
      </c>
      <c r="D31" s="131" t="s">
        <v>182</v>
      </c>
      <c r="E31" s="131" t="s">
        <v>182</v>
      </c>
      <c r="F31" s="131" t="s">
        <v>182</v>
      </c>
      <c r="G31" s="131" t="s">
        <v>182</v>
      </c>
      <c r="H31" s="132" t="s">
        <v>182</v>
      </c>
      <c r="I31" s="131" t="s">
        <v>182</v>
      </c>
      <c r="J31" s="131" t="s">
        <v>181</v>
      </c>
      <c r="K31" s="131" t="s">
        <v>182</v>
      </c>
      <c r="L31" s="131" t="s">
        <v>182</v>
      </c>
      <c r="M31" s="133">
        <v>44214</v>
      </c>
      <c r="N31" s="133">
        <v>44214</v>
      </c>
      <c r="O31" s="131">
        <v>30</v>
      </c>
      <c r="P31" s="133">
        <v>44215</v>
      </c>
      <c r="Q31" s="131">
        <f t="shared" si="1"/>
        <v>1</v>
      </c>
      <c r="R31" s="131">
        <v>1</v>
      </c>
      <c r="S31" s="131" t="str">
        <f t="shared" si="2"/>
        <v>Oportuno</v>
      </c>
      <c r="T31" s="131" t="str">
        <f t="shared" si="3"/>
        <v>Oportuno</v>
      </c>
    </row>
    <row r="32" spans="2:20" x14ac:dyDescent="0.25">
      <c r="B32" s="100">
        <v>44216</v>
      </c>
      <c r="C32" s="74">
        <v>80</v>
      </c>
      <c r="D32" s="131" t="s">
        <v>182</v>
      </c>
      <c r="E32" s="131" t="s">
        <v>182</v>
      </c>
      <c r="F32" s="131" t="s">
        <v>182</v>
      </c>
      <c r="G32" s="131" t="s">
        <v>182</v>
      </c>
      <c r="H32" s="132" t="s">
        <v>182</v>
      </c>
      <c r="I32" s="131" t="s">
        <v>182</v>
      </c>
      <c r="J32" s="131" t="s">
        <v>181</v>
      </c>
      <c r="K32" s="131" t="s">
        <v>182</v>
      </c>
      <c r="L32" s="131" t="s">
        <v>182</v>
      </c>
      <c r="M32" s="133">
        <v>44216</v>
      </c>
      <c r="N32" s="133">
        <v>44216</v>
      </c>
      <c r="O32" s="131">
        <v>30</v>
      </c>
      <c r="P32" s="133">
        <v>44216</v>
      </c>
      <c r="Q32" s="131">
        <f t="shared" si="1"/>
        <v>0</v>
      </c>
      <c r="R32" s="131">
        <v>1</v>
      </c>
      <c r="S32" s="131" t="str">
        <f t="shared" si="2"/>
        <v>Oportuno</v>
      </c>
      <c r="T32" s="131" t="str">
        <f t="shared" si="3"/>
        <v>Oportuno</v>
      </c>
    </row>
    <row r="33" spans="2:20" x14ac:dyDescent="0.25">
      <c r="B33" s="100">
        <v>44217</v>
      </c>
      <c r="C33" s="74">
        <v>86</v>
      </c>
      <c r="D33" s="131" t="s">
        <v>182</v>
      </c>
      <c r="E33" s="131" t="s">
        <v>182</v>
      </c>
      <c r="F33" s="131" t="s">
        <v>182</v>
      </c>
      <c r="G33" s="131" t="s">
        <v>181</v>
      </c>
      <c r="H33" s="132" t="s">
        <v>182</v>
      </c>
      <c r="I33" s="131" t="s">
        <v>182</v>
      </c>
      <c r="J33" s="131" t="s">
        <v>181</v>
      </c>
      <c r="K33" s="131" t="s">
        <v>182</v>
      </c>
      <c r="L33" s="131" t="s">
        <v>182</v>
      </c>
      <c r="M33" s="133">
        <v>44216</v>
      </c>
      <c r="N33" s="133">
        <v>44217</v>
      </c>
      <c r="O33" s="131">
        <v>30</v>
      </c>
      <c r="P33" s="133">
        <v>44218</v>
      </c>
      <c r="Q33" s="131">
        <f t="shared" si="1"/>
        <v>2</v>
      </c>
      <c r="R33" s="131">
        <v>1</v>
      </c>
      <c r="S33" s="131" t="str">
        <f t="shared" si="2"/>
        <v>Oportuno</v>
      </c>
      <c r="T33" s="131" t="str">
        <f t="shared" si="3"/>
        <v>Oportuno</v>
      </c>
    </row>
    <row r="34" spans="2:20" x14ac:dyDescent="0.25">
      <c r="B34" s="100">
        <v>44221</v>
      </c>
      <c r="C34" s="74">
        <v>100</v>
      </c>
      <c r="D34" s="131" t="s">
        <v>182</v>
      </c>
      <c r="E34" s="131" t="s">
        <v>182</v>
      </c>
      <c r="F34" s="131" t="s">
        <v>182</v>
      </c>
      <c r="G34" s="131" t="s">
        <v>182</v>
      </c>
      <c r="H34" s="132" t="s">
        <v>181</v>
      </c>
      <c r="I34" s="131" t="s">
        <v>182</v>
      </c>
      <c r="J34" s="131" t="s">
        <v>181</v>
      </c>
      <c r="K34" s="131" t="s">
        <v>182</v>
      </c>
      <c r="L34" s="131" t="s">
        <v>182</v>
      </c>
      <c r="M34" s="133">
        <v>44221</v>
      </c>
      <c r="N34" s="133">
        <v>44221</v>
      </c>
      <c r="O34" s="131">
        <v>30</v>
      </c>
      <c r="P34" s="133">
        <v>44229</v>
      </c>
      <c r="Q34" s="131">
        <f t="shared" si="1"/>
        <v>8</v>
      </c>
      <c r="R34" s="131">
        <v>1</v>
      </c>
      <c r="S34" s="131" t="str">
        <f t="shared" si="2"/>
        <v>Oportuno</v>
      </c>
      <c r="T34" s="131" t="str">
        <f t="shared" si="3"/>
        <v>Oportuno</v>
      </c>
    </row>
    <row r="35" spans="2:20" x14ac:dyDescent="0.25">
      <c r="B35" s="100">
        <v>44222</v>
      </c>
      <c r="C35" s="74">
        <v>106</v>
      </c>
      <c r="D35" s="131" t="s">
        <v>182</v>
      </c>
      <c r="E35" s="131" t="s">
        <v>182</v>
      </c>
      <c r="F35" s="131" t="s">
        <v>182</v>
      </c>
      <c r="G35" s="131" t="s">
        <v>182</v>
      </c>
      <c r="H35" s="132" t="s">
        <v>182</v>
      </c>
      <c r="I35" s="131" t="s">
        <v>182</v>
      </c>
      <c r="J35" s="131" t="s">
        <v>181</v>
      </c>
      <c r="K35" s="131" t="s">
        <v>182</v>
      </c>
      <c r="L35" s="131" t="s">
        <v>182</v>
      </c>
      <c r="M35" s="133">
        <v>44221</v>
      </c>
      <c r="N35" s="133">
        <v>44222</v>
      </c>
      <c r="O35" s="131">
        <v>30</v>
      </c>
      <c r="P35" s="133">
        <v>44232</v>
      </c>
      <c r="Q35" s="131">
        <f t="shared" si="1"/>
        <v>11</v>
      </c>
      <c r="R35" s="131">
        <v>1</v>
      </c>
      <c r="S35" s="131" t="str">
        <f t="shared" si="2"/>
        <v>Oportuno</v>
      </c>
      <c r="T35" s="131" t="str">
        <f t="shared" si="3"/>
        <v>Oportuno</v>
      </c>
    </row>
    <row r="36" spans="2:20" x14ac:dyDescent="0.25">
      <c r="B36" s="100">
        <v>44224</v>
      </c>
      <c r="C36" s="74">
        <v>117</v>
      </c>
      <c r="D36" s="131" t="s">
        <v>182</v>
      </c>
      <c r="E36" s="131" t="s">
        <v>182</v>
      </c>
      <c r="F36" s="131" t="s">
        <v>182</v>
      </c>
      <c r="G36" s="131" t="s">
        <v>182</v>
      </c>
      <c r="H36" s="132" t="s">
        <v>182</v>
      </c>
      <c r="I36" s="131" t="s">
        <v>182</v>
      </c>
      <c r="J36" s="131" t="s">
        <v>181</v>
      </c>
      <c r="K36" s="131" t="s">
        <v>182</v>
      </c>
      <c r="L36" s="131" t="s">
        <v>182</v>
      </c>
      <c r="M36" s="133">
        <v>44223</v>
      </c>
      <c r="N36" s="133">
        <v>44224</v>
      </c>
      <c r="O36" s="131">
        <v>30</v>
      </c>
      <c r="P36" s="133">
        <v>44235</v>
      </c>
      <c r="Q36" s="131">
        <f t="shared" si="1"/>
        <v>12</v>
      </c>
      <c r="R36" s="131">
        <v>1</v>
      </c>
      <c r="S36" s="131" t="str">
        <f t="shared" si="2"/>
        <v>Oportuno</v>
      </c>
      <c r="T36" s="131" t="str">
        <f t="shared" si="3"/>
        <v>Oportuno</v>
      </c>
    </row>
    <row r="37" spans="2:20" x14ac:dyDescent="0.25">
      <c r="B37" s="100">
        <v>44225</v>
      </c>
      <c r="C37" s="74">
        <v>124</v>
      </c>
      <c r="D37" s="131" t="s">
        <v>182</v>
      </c>
      <c r="E37" s="131" t="s">
        <v>182</v>
      </c>
      <c r="F37" s="131" t="s">
        <v>182</v>
      </c>
      <c r="G37" s="131" t="s">
        <v>182</v>
      </c>
      <c r="H37" s="132" t="s">
        <v>181</v>
      </c>
      <c r="I37" s="131" t="s">
        <v>182</v>
      </c>
      <c r="J37" s="131" t="s">
        <v>181</v>
      </c>
      <c r="K37" s="131" t="s">
        <v>182</v>
      </c>
      <c r="L37" s="131" t="s">
        <v>182</v>
      </c>
      <c r="M37" s="133">
        <v>44225</v>
      </c>
      <c r="N37" s="133">
        <v>44225</v>
      </c>
      <c r="O37" s="131">
        <v>30</v>
      </c>
      <c r="P37" s="133">
        <v>44230</v>
      </c>
      <c r="Q37" s="131">
        <f t="shared" si="1"/>
        <v>5</v>
      </c>
      <c r="R37" s="131">
        <v>3</v>
      </c>
      <c r="S37" s="131" t="str">
        <f t="shared" si="2"/>
        <v>Oportuno</v>
      </c>
      <c r="T37" s="131" t="str">
        <f t="shared" si="3"/>
        <v>Oportuno</v>
      </c>
    </row>
    <row r="38" spans="2:20" x14ac:dyDescent="0.25">
      <c r="B38" s="100">
        <v>44228</v>
      </c>
      <c r="C38" s="74">
        <v>135</v>
      </c>
      <c r="D38" s="131" t="s">
        <v>182</v>
      </c>
      <c r="E38" s="131" t="s">
        <v>182</v>
      </c>
      <c r="F38" s="131" t="s">
        <v>182</v>
      </c>
      <c r="G38" s="131" t="s">
        <v>182</v>
      </c>
      <c r="H38" s="132" t="s">
        <v>182</v>
      </c>
      <c r="I38" s="131" t="s">
        <v>182</v>
      </c>
      <c r="J38" s="131" t="s">
        <v>181</v>
      </c>
      <c r="K38" s="131" t="s">
        <v>182</v>
      </c>
      <c r="L38" s="131" t="s">
        <v>182</v>
      </c>
      <c r="M38" s="133">
        <v>44228</v>
      </c>
      <c r="N38" s="133">
        <v>44228</v>
      </c>
      <c r="O38" s="131">
        <v>30</v>
      </c>
      <c r="P38" s="133">
        <v>44231</v>
      </c>
      <c r="Q38" s="131">
        <f t="shared" si="1"/>
        <v>3</v>
      </c>
      <c r="R38" s="131">
        <v>1</v>
      </c>
      <c r="S38" s="131" t="str">
        <f t="shared" si="2"/>
        <v>Oportuno</v>
      </c>
      <c r="T38" s="131" t="str">
        <f t="shared" si="3"/>
        <v>Oportuno</v>
      </c>
    </row>
    <row r="39" spans="2:20" x14ac:dyDescent="0.25">
      <c r="B39" s="100">
        <v>44229</v>
      </c>
      <c r="C39" s="74">
        <v>143</v>
      </c>
      <c r="D39" s="131" t="s">
        <v>182</v>
      </c>
      <c r="E39" s="131" t="s">
        <v>182</v>
      </c>
      <c r="F39" s="131" t="s">
        <v>182</v>
      </c>
      <c r="G39" s="131" t="s">
        <v>182</v>
      </c>
      <c r="H39" s="132" t="s">
        <v>181</v>
      </c>
      <c r="I39" s="131" t="s">
        <v>182</v>
      </c>
      <c r="J39" s="131" t="s">
        <v>181</v>
      </c>
      <c r="K39" s="131" t="s">
        <v>182</v>
      </c>
      <c r="L39" s="131" t="s">
        <v>182</v>
      </c>
      <c r="M39" s="133">
        <v>44229</v>
      </c>
      <c r="N39" s="133">
        <v>44229</v>
      </c>
      <c r="O39" s="131">
        <v>30</v>
      </c>
      <c r="P39" s="133">
        <v>44231</v>
      </c>
      <c r="Q39" s="131">
        <f t="shared" si="1"/>
        <v>2</v>
      </c>
      <c r="R39" s="131">
        <v>1</v>
      </c>
      <c r="S39" s="131" t="str">
        <f t="shared" si="2"/>
        <v>Oportuno</v>
      </c>
      <c r="T39" s="131" t="str">
        <f t="shared" si="3"/>
        <v>Oportuno</v>
      </c>
    </row>
    <row r="40" spans="2:20" x14ac:dyDescent="0.25">
      <c r="B40" s="100">
        <v>44231</v>
      </c>
      <c r="C40" s="74">
        <v>153</v>
      </c>
      <c r="D40" s="131" t="s">
        <v>182</v>
      </c>
      <c r="E40" s="131" t="s">
        <v>182</v>
      </c>
      <c r="F40" s="131" t="s">
        <v>182</v>
      </c>
      <c r="G40" s="131" t="s">
        <v>182</v>
      </c>
      <c r="H40" s="132" t="s">
        <v>181</v>
      </c>
      <c r="I40" s="131" t="s">
        <v>182</v>
      </c>
      <c r="J40" s="131" t="s">
        <v>181</v>
      </c>
      <c r="K40" s="131" t="s">
        <v>182</v>
      </c>
      <c r="L40" s="131" t="s">
        <v>181</v>
      </c>
      <c r="M40" s="133">
        <v>44231</v>
      </c>
      <c r="N40" s="133">
        <v>44231</v>
      </c>
      <c r="O40" s="131">
        <v>30</v>
      </c>
      <c r="P40" s="133">
        <v>44232</v>
      </c>
      <c r="Q40" s="131">
        <f t="shared" si="1"/>
        <v>1</v>
      </c>
      <c r="R40" s="131">
        <v>1</v>
      </c>
      <c r="S40" s="131" t="str">
        <f t="shared" si="2"/>
        <v>Oportuno</v>
      </c>
      <c r="T40" s="131" t="str">
        <f t="shared" si="3"/>
        <v>Oportuno</v>
      </c>
    </row>
    <row r="41" spans="2:20" x14ac:dyDescent="0.25">
      <c r="B41" s="100">
        <v>44235</v>
      </c>
      <c r="C41" s="74">
        <v>160</v>
      </c>
      <c r="D41" s="131" t="s">
        <v>182</v>
      </c>
      <c r="E41" s="131" t="s">
        <v>182</v>
      </c>
      <c r="F41" s="131" t="s">
        <v>182</v>
      </c>
      <c r="G41" s="131" t="s">
        <v>182</v>
      </c>
      <c r="H41" s="132" t="s">
        <v>182</v>
      </c>
      <c r="I41" s="131" t="s">
        <v>182</v>
      </c>
      <c r="J41" s="131" t="s">
        <v>181</v>
      </c>
      <c r="K41" s="131" t="s">
        <v>182</v>
      </c>
      <c r="L41" s="131" t="s">
        <v>182</v>
      </c>
      <c r="M41" s="133">
        <v>44235</v>
      </c>
      <c r="N41" s="133">
        <v>44235</v>
      </c>
      <c r="O41" s="131">
        <v>30</v>
      </c>
      <c r="P41" s="133">
        <v>44235</v>
      </c>
      <c r="Q41" s="131">
        <f t="shared" si="1"/>
        <v>0</v>
      </c>
      <c r="R41" s="131">
        <v>1</v>
      </c>
      <c r="S41" s="131" t="str">
        <f t="shared" si="2"/>
        <v>Oportuno</v>
      </c>
      <c r="T41" s="131" t="str">
        <f t="shared" si="3"/>
        <v>Oportuno</v>
      </c>
    </row>
    <row r="42" spans="2:20" x14ac:dyDescent="0.25">
      <c r="B42" s="100">
        <v>44236</v>
      </c>
      <c r="C42" s="74">
        <v>167</v>
      </c>
      <c r="D42" s="131" t="s">
        <v>182</v>
      </c>
      <c r="E42" s="131" t="s">
        <v>182</v>
      </c>
      <c r="F42" s="131" t="s">
        <v>182</v>
      </c>
      <c r="G42" s="131" t="s">
        <v>182</v>
      </c>
      <c r="H42" s="132" t="s">
        <v>181</v>
      </c>
      <c r="I42" s="131" t="s">
        <v>182</v>
      </c>
      <c r="J42" s="131" t="s">
        <v>181</v>
      </c>
      <c r="K42" s="131" t="s">
        <v>182</v>
      </c>
      <c r="L42" s="131" t="s">
        <v>182</v>
      </c>
      <c r="M42" s="133">
        <v>44235</v>
      </c>
      <c r="N42" s="133">
        <v>44236</v>
      </c>
      <c r="O42" s="131">
        <v>30</v>
      </c>
      <c r="P42" s="133">
        <v>44278</v>
      </c>
      <c r="Q42" s="131">
        <f t="shared" si="1"/>
        <v>43</v>
      </c>
      <c r="R42" s="131">
        <v>1</v>
      </c>
      <c r="S42" s="131" t="str">
        <f t="shared" si="2"/>
        <v>Oportuno</v>
      </c>
      <c r="T42" s="131" t="str">
        <f t="shared" si="3"/>
        <v>Extemporaneo</v>
      </c>
    </row>
    <row r="43" spans="2:20" x14ac:dyDescent="0.25">
      <c r="B43" s="100">
        <v>44237</v>
      </c>
      <c r="C43" s="74">
        <v>174</v>
      </c>
      <c r="D43" s="131" t="s">
        <v>181</v>
      </c>
      <c r="E43" s="131" t="s">
        <v>181</v>
      </c>
      <c r="F43" s="131" t="s">
        <v>181</v>
      </c>
      <c r="G43" s="131" t="s">
        <v>182</v>
      </c>
      <c r="H43" s="132" t="s">
        <v>181</v>
      </c>
      <c r="I43" s="131" t="s">
        <v>182</v>
      </c>
      <c r="J43" s="131" t="s">
        <v>181</v>
      </c>
      <c r="K43" s="131" t="s">
        <v>182</v>
      </c>
      <c r="L43" s="131" t="s">
        <v>182</v>
      </c>
      <c r="M43" s="134">
        <v>44236</v>
      </c>
      <c r="N43" s="134">
        <v>44236</v>
      </c>
      <c r="O43" s="135">
        <v>5</v>
      </c>
      <c r="P43" s="134">
        <v>44237</v>
      </c>
      <c r="Q43" s="131">
        <f t="shared" si="1"/>
        <v>1</v>
      </c>
      <c r="R43" s="131">
        <v>1</v>
      </c>
      <c r="S43" s="131" t="str">
        <f t="shared" si="2"/>
        <v>Oportuno</v>
      </c>
      <c r="T43" s="131" t="str">
        <f t="shared" si="3"/>
        <v>Oportuno</v>
      </c>
    </row>
    <row r="44" spans="2:20" x14ac:dyDescent="0.25">
      <c r="B44" s="100">
        <v>44238</v>
      </c>
      <c r="C44" s="74">
        <v>194</v>
      </c>
      <c r="D44" s="131" t="s">
        <v>182</v>
      </c>
      <c r="E44" s="131" t="s">
        <v>182</v>
      </c>
      <c r="F44" s="131" t="s">
        <v>182</v>
      </c>
      <c r="G44" s="131" t="s">
        <v>182</v>
      </c>
      <c r="H44" s="132" t="s">
        <v>181</v>
      </c>
      <c r="I44" s="131" t="s">
        <v>182</v>
      </c>
      <c r="J44" s="131" t="s">
        <v>181</v>
      </c>
      <c r="K44" s="131" t="s">
        <v>182</v>
      </c>
      <c r="L44" s="131" t="s">
        <v>182</v>
      </c>
      <c r="M44" s="133">
        <v>44237</v>
      </c>
      <c r="N44" s="133">
        <v>44238</v>
      </c>
      <c r="O44" s="131">
        <v>30</v>
      </c>
      <c r="P44" s="133">
        <v>44238</v>
      </c>
      <c r="Q44" s="131">
        <f t="shared" si="1"/>
        <v>1</v>
      </c>
      <c r="R44" s="131">
        <v>1</v>
      </c>
      <c r="S44" s="131" t="str">
        <f t="shared" si="2"/>
        <v>Oportuno</v>
      </c>
      <c r="T44" s="131" t="str">
        <f t="shared" si="3"/>
        <v>Oportuno</v>
      </c>
    </row>
    <row r="45" spans="2:20" x14ac:dyDescent="0.25">
      <c r="B45" s="100">
        <v>44239</v>
      </c>
      <c r="C45" s="74">
        <v>204</v>
      </c>
      <c r="D45" s="131" t="s">
        <v>182</v>
      </c>
      <c r="E45" s="131" t="s">
        <v>182</v>
      </c>
      <c r="F45" s="131" t="s">
        <v>182</v>
      </c>
      <c r="G45" s="131" t="s">
        <v>181</v>
      </c>
      <c r="H45" s="132" t="s">
        <v>181</v>
      </c>
      <c r="I45" s="131" t="s">
        <v>182</v>
      </c>
      <c r="J45" s="131" t="s">
        <v>181</v>
      </c>
      <c r="K45" s="131" t="s">
        <v>182</v>
      </c>
      <c r="L45" s="131" t="s">
        <v>182</v>
      </c>
      <c r="M45" s="133">
        <v>44239</v>
      </c>
      <c r="N45" s="133">
        <v>44239</v>
      </c>
      <c r="O45" s="131">
        <v>30</v>
      </c>
      <c r="P45" s="133">
        <v>44239</v>
      </c>
      <c r="Q45" s="131">
        <f t="shared" si="1"/>
        <v>0</v>
      </c>
      <c r="R45" s="131">
        <v>3</v>
      </c>
      <c r="S45" s="131" t="str">
        <f t="shared" si="2"/>
        <v>Oportuno</v>
      </c>
      <c r="T45" s="131" t="str">
        <f t="shared" si="3"/>
        <v>Oportuno</v>
      </c>
    </row>
    <row r="46" spans="2:20" x14ac:dyDescent="0.25">
      <c r="B46" s="100">
        <v>44239</v>
      </c>
      <c r="C46" s="74">
        <v>209</v>
      </c>
      <c r="D46" s="131" t="s">
        <v>182</v>
      </c>
      <c r="E46" s="131" t="s">
        <v>182</v>
      </c>
      <c r="F46" s="131" t="s">
        <v>182</v>
      </c>
      <c r="G46" s="131" t="s">
        <v>182</v>
      </c>
      <c r="H46" s="132" t="s">
        <v>181</v>
      </c>
      <c r="I46" s="131" t="s">
        <v>182</v>
      </c>
      <c r="J46" s="131" t="s">
        <v>181</v>
      </c>
      <c r="K46" s="131" t="s">
        <v>182</v>
      </c>
      <c r="L46" s="131" t="s">
        <v>182</v>
      </c>
      <c r="M46" s="133">
        <v>44239</v>
      </c>
      <c r="N46" s="133">
        <v>44239</v>
      </c>
      <c r="O46" s="131">
        <v>30</v>
      </c>
      <c r="P46" s="133">
        <v>44239</v>
      </c>
      <c r="Q46" s="131">
        <f t="shared" si="1"/>
        <v>0</v>
      </c>
      <c r="R46" s="131">
        <v>3</v>
      </c>
      <c r="S46" s="131" t="str">
        <f t="shared" si="2"/>
        <v>Oportuno</v>
      </c>
      <c r="T46" s="131" t="str">
        <f t="shared" si="3"/>
        <v>Oportuno</v>
      </c>
    </row>
    <row r="47" spans="2:20" x14ac:dyDescent="0.25">
      <c r="B47" s="100">
        <v>44242</v>
      </c>
      <c r="C47" s="74">
        <v>219</v>
      </c>
      <c r="D47" s="131" t="s">
        <v>182</v>
      </c>
      <c r="E47" s="131" t="s">
        <v>182</v>
      </c>
      <c r="F47" s="131" t="s">
        <v>182</v>
      </c>
      <c r="G47" s="131" t="s">
        <v>182</v>
      </c>
      <c r="H47" s="132" t="s">
        <v>181</v>
      </c>
      <c r="I47" s="131" t="s">
        <v>182</v>
      </c>
      <c r="J47" s="131" t="s">
        <v>181</v>
      </c>
      <c r="K47" s="131" t="s">
        <v>182</v>
      </c>
      <c r="L47" s="131" t="s">
        <v>182</v>
      </c>
      <c r="M47" s="133">
        <v>44242</v>
      </c>
      <c r="N47" s="133">
        <v>44242</v>
      </c>
      <c r="O47" s="131">
        <v>30</v>
      </c>
      <c r="P47" s="133">
        <v>44242</v>
      </c>
      <c r="Q47" s="131">
        <f t="shared" si="1"/>
        <v>0</v>
      </c>
      <c r="R47" s="131">
        <v>1</v>
      </c>
      <c r="S47" s="131" t="str">
        <f t="shared" si="2"/>
        <v>Oportuno</v>
      </c>
      <c r="T47" s="131" t="str">
        <f t="shared" si="3"/>
        <v>Oportuno</v>
      </c>
    </row>
    <row r="48" spans="2:20" x14ac:dyDescent="0.25">
      <c r="B48" s="100">
        <v>44245</v>
      </c>
      <c r="C48" s="74">
        <v>233</v>
      </c>
      <c r="D48" s="131" t="s">
        <v>182</v>
      </c>
      <c r="E48" s="131" t="s">
        <v>182</v>
      </c>
      <c r="F48" s="131" t="s">
        <v>182</v>
      </c>
      <c r="G48" s="131" t="s">
        <v>182</v>
      </c>
      <c r="H48" s="132" t="s">
        <v>181</v>
      </c>
      <c r="I48" s="131" t="s">
        <v>182</v>
      </c>
      <c r="J48" s="131" t="s">
        <v>181</v>
      </c>
      <c r="K48" s="131" t="s">
        <v>182</v>
      </c>
      <c r="L48" s="131" t="s">
        <v>182</v>
      </c>
      <c r="M48" s="133">
        <v>44245</v>
      </c>
      <c r="N48" s="133">
        <v>44245</v>
      </c>
      <c r="O48" s="131">
        <v>30</v>
      </c>
      <c r="P48" s="133">
        <v>44245</v>
      </c>
      <c r="Q48" s="131">
        <f t="shared" si="1"/>
        <v>0</v>
      </c>
      <c r="R48" s="131">
        <v>1</v>
      </c>
      <c r="S48" s="131" t="str">
        <f t="shared" si="2"/>
        <v>Oportuno</v>
      </c>
      <c r="T48" s="131" t="str">
        <f t="shared" si="3"/>
        <v>Oportuno</v>
      </c>
    </row>
    <row r="49" spans="2:20" x14ac:dyDescent="0.25">
      <c r="B49" s="100">
        <v>44246</v>
      </c>
      <c r="C49" s="74">
        <v>239</v>
      </c>
      <c r="D49" s="131" t="s">
        <v>182</v>
      </c>
      <c r="E49" s="131" t="s">
        <v>182</v>
      </c>
      <c r="F49" s="131" t="s">
        <v>182</v>
      </c>
      <c r="G49" s="131" t="s">
        <v>182</v>
      </c>
      <c r="H49" s="132" t="s">
        <v>181</v>
      </c>
      <c r="I49" s="131" t="s">
        <v>182</v>
      </c>
      <c r="J49" s="131" t="s">
        <v>181</v>
      </c>
      <c r="K49" s="131" t="s">
        <v>182</v>
      </c>
      <c r="L49" s="131" t="s">
        <v>182</v>
      </c>
      <c r="M49" s="133">
        <v>44246</v>
      </c>
      <c r="N49" s="133">
        <v>44246</v>
      </c>
      <c r="O49" s="131">
        <v>30</v>
      </c>
      <c r="P49" s="133">
        <v>44246</v>
      </c>
      <c r="Q49" s="131">
        <f t="shared" si="1"/>
        <v>0</v>
      </c>
      <c r="R49" s="131">
        <v>3</v>
      </c>
      <c r="S49" s="131" t="str">
        <f t="shared" si="2"/>
        <v>Oportuno</v>
      </c>
      <c r="T49" s="131" t="str">
        <f t="shared" si="3"/>
        <v>Oportuno</v>
      </c>
    </row>
    <row r="50" spans="2:20" x14ac:dyDescent="0.25">
      <c r="B50" s="100">
        <v>44249</v>
      </c>
      <c r="C50" s="74">
        <v>248</v>
      </c>
      <c r="D50" s="131" t="s">
        <v>182</v>
      </c>
      <c r="E50" s="131" t="s">
        <v>182</v>
      </c>
      <c r="F50" s="131" t="s">
        <v>182</v>
      </c>
      <c r="G50" s="131" t="s">
        <v>182</v>
      </c>
      <c r="H50" s="132" t="s">
        <v>182</v>
      </c>
      <c r="I50" s="131" t="s">
        <v>182</v>
      </c>
      <c r="J50" s="131" t="s">
        <v>181</v>
      </c>
      <c r="K50" s="131" t="s">
        <v>182</v>
      </c>
      <c r="L50" s="131" t="s">
        <v>182</v>
      </c>
      <c r="M50" s="133">
        <v>44246</v>
      </c>
      <c r="N50" s="133">
        <v>44249</v>
      </c>
      <c r="O50" s="131">
        <v>30</v>
      </c>
      <c r="P50" s="133">
        <v>44260</v>
      </c>
      <c r="Q50" s="131">
        <f t="shared" si="1"/>
        <v>14</v>
      </c>
      <c r="R50" s="131">
        <v>3</v>
      </c>
      <c r="S50" s="131" t="str">
        <f t="shared" si="2"/>
        <v>Extemporaneo</v>
      </c>
      <c r="T50" s="131" t="str">
        <f t="shared" si="3"/>
        <v>Oportuno</v>
      </c>
    </row>
    <row r="51" spans="2:20" x14ac:dyDescent="0.25">
      <c r="B51" s="100">
        <v>44249</v>
      </c>
      <c r="C51" s="74">
        <v>252</v>
      </c>
      <c r="D51" s="131" t="s">
        <v>182</v>
      </c>
      <c r="E51" s="131" t="s">
        <v>182</v>
      </c>
      <c r="F51" s="131" t="s">
        <v>182</v>
      </c>
      <c r="G51" s="131" t="s">
        <v>182</v>
      </c>
      <c r="H51" s="132" t="s">
        <v>182</v>
      </c>
      <c r="I51" s="131" t="s">
        <v>182</v>
      </c>
      <c r="J51" s="131" t="s">
        <v>181</v>
      </c>
      <c r="K51" s="131" t="s">
        <v>182</v>
      </c>
      <c r="L51" s="131" t="s">
        <v>182</v>
      </c>
      <c r="M51" s="133">
        <v>44248</v>
      </c>
      <c r="N51" s="133">
        <v>44249</v>
      </c>
      <c r="O51" s="131">
        <v>30</v>
      </c>
      <c r="P51" s="133">
        <v>44250</v>
      </c>
      <c r="Q51" s="131">
        <f t="shared" si="1"/>
        <v>2</v>
      </c>
      <c r="R51" s="131">
        <v>2</v>
      </c>
      <c r="S51" s="131" t="str">
        <f t="shared" si="2"/>
        <v>Oportuno</v>
      </c>
      <c r="T51" s="131" t="str">
        <f t="shared" si="3"/>
        <v>Oportuno</v>
      </c>
    </row>
    <row r="52" spans="2:20" x14ac:dyDescent="0.25">
      <c r="B52" s="100">
        <v>44249</v>
      </c>
      <c r="C52" s="74">
        <v>259</v>
      </c>
      <c r="D52" s="131" t="s">
        <v>182</v>
      </c>
      <c r="E52" s="131" t="s">
        <v>182</v>
      </c>
      <c r="F52" s="131" t="s">
        <v>182</v>
      </c>
      <c r="G52" s="131" t="s">
        <v>182</v>
      </c>
      <c r="H52" s="132" t="s">
        <v>181</v>
      </c>
      <c r="I52" s="131" t="s">
        <v>182</v>
      </c>
      <c r="J52" s="131" t="s">
        <v>181</v>
      </c>
      <c r="K52" s="131" t="s">
        <v>182</v>
      </c>
      <c r="L52" s="131" t="s">
        <v>182</v>
      </c>
      <c r="M52" s="133">
        <v>44249</v>
      </c>
      <c r="N52" s="133">
        <v>44249</v>
      </c>
      <c r="O52" s="131">
        <v>30</v>
      </c>
      <c r="P52" s="133">
        <v>44249</v>
      </c>
      <c r="Q52" s="131">
        <f t="shared" si="1"/>
        <v>0</v>
      </c>
      <c r="R52" s="131">
        <v>1</v>
      </c>
      <c r="S52" s="131" t="str">
        <f t="shared" si="2"/>
        <v>Oportuno</v>
      </c>
      <c r="T52" s="131" t="str">
        <f t="shared" si="3"/>
        <v>Oportuno</v>
      </c>
    </row>
    <row r="53" spans="2:20" x14ac:dyDescent="0.25">
      <c r="B53" s="100">
        <v>44250</v>
      </c>
      <c r="C53" s="74">
        <v>265</v>
      </c>
      <c r="D53" s="131" t="s">
        <v>182</v>
      </c>
      <c r="E53" s="131" t="s">
        <v>182</v>
      </c>
      <c r="F53" s="131" t="s">
        <v>182</v>
      </c>
      <c r="G53" s="131" t="s">
        <v>182</v>
      </c>
      <c r="H53" s="132" t="s">
        <v>181</v>
      </c>
      <c r="I53" s="131" t="s">
        <v>182</v>
      </c>
      <c r="J53" s="131" t="s">
        <v>181</v>
      </c>
      <c r="K53" s="131" t="s">
        <v>182</v>
      </c>
      <c r="L53" s="131" t="s">
        <v>182</v>
      </c>
      <c r="M53" s="133">
        <v>44245</v>
      </c>
      <c r="N53" s="133">
        <v>44245</v>
      </c>
      <c r="O53" s="131">
        <v>30</v>
      </c>
      <c r="P53" s="133">
        <v>44250</v>
      </c>
      <c r="Q53" s="131">
        <f t="shared" si="1"/>
        <v>5</v>
      </c>
      <c r="R53" s="131">
        <v>1</v>
      </c>
      <c r="S53" s="131" t="str">
        <f t="shared" si="2"/>
        <v>Oportuno</v>
      </c>
      <c r="T53" s="131" t="str">
        <f t="shared" si="3"/>
        <v>Oportuno</v>
      </c>
    </row>
    <row r="54" spans="2:20" x14ac:dyDescent="0.25">
      <c r="B54" s="100">
        <v>44251</v>
      </c>
      <c r="C54" s="74">
        <v>277</v>
      </c>
      <c r="D54" s="131" t="s">
        <v>182</v>
      </c>
      <c r="E54" s="131" t="s">
        <v>182</v>
      </c>
      <c r="F54" s="131" t="s">
        <v>182</v>
      </c>
      <c r="G54" s="131" t="s">
        <v>182</v>
      </c>
      <c r="H54" s="132" t="s">
        <v>182</v>
      </c>
      <c r="I54" s="131" t="s">
        <v>182</v>
      </c>
      <c r="J54" s="131" t="s">
        <v>181</v>
      </c>
      <c r="K54" s="131" t="s">
        <v>182</v>
      </c>
      <c r="L54" s="131" t="s">
        <v>182</v>
      </c>
      <c r="M54" s="133">
        <v>44251</v>
      </c>
      <c r="N54" s="133">
        <v>44251</v>
      </c>
      <c r="O54" s="131">
        <v>15</v>
      </c>
      <c r="P54" s="133">
        <v>44313</v>
      </c>
      <c r="Q54" s="131">
        <f t="shared" si="1"/>
        <v>62</v>
      </c>
      <c r="R54" s="131">
        <v>1</v>
      </c>
      <c r="S54" s="131" t="str">
        <f t="shared" si="2"/>
        <v>Oportuno</v>
      </c>
      <c r="T54" s="131" t="str">
        <f t="shared" si="3"/>
        <v>Extemporaneo</v>
      </c>
    </row>
    <row r="55" spans="2:20" x14ac:dyDescent="0.25">
      <c r="B55" s="100">
        <v>44253</v>
      </c>
      <c r="C55" s="74">
        <v>287</v>
      </c>
      <c r="D55" s="131" t="s">
        <v>182</v>
      </c>
      <c r="E55" s="131" t="s">
        <v>182</v>
      </c>
      <c r="F55" s="131" t="s">
        <v>182</v>
      </c>
      <c r="G55" s="131" t="s">
        <v>182</v>
      </c>
      <c r="H55" s="132" t="s">
        <v>181</v>
      </c>
      <c r="I55" s="131" t="s">
        <v>182</v>
      </c>
      <c r="J55" s="131" t="s">
        <v>181</v>
      </c>
      <c r="K55" s="131" t="s">
        <v>182</v>
      </c>
      <c r="L55" s="131" t="s">
        <v>182</v>
      </c>
      <c r="M55" s="133">
        <v>44252</v>
      </c>
      <c r="N55" s="133">
        <v>44253</v>
      </c>
      <c r="O55" s="131">
        <v>30</v>
      </c>
      <c r="P55" s="133">
        <v>44253</v>
      </c>
      <c r="Q55" s="131">
        <f t="shared" si="1"/>
        <v>1</v>
      </c>
      <c r="R55" s="131">
        <v>1</v>
      </c>
      <c r="S55" s="131" t="str">
        <f t="shared" si="2"/>
        <v>Oportuno</v>
      </c>
      <c r="T55" s="131" t="str">
        <f t="shared" si="3"/>
        <v>Oportuno</v>
      </c>
    </row>
    <row r="56" spans="2:20" x14ac:dyDescent="0.25">
      <c r="B56" s="100">
        <v>44253</v>
      </c>
      <c r="C56" s="74">
        <v>293</v>
      </c>
      <c r="D56" s="131" t="s">
        <v>182</v>
      </c>
      <c r="E56" s="131" t="s">
        <v>182</v>
      </c>
      <c r="F56" s="131" t="s">
        <v>182</v>
      </c>
      <c r="G56" s="131" t="s">
        <v>182</v>
      </c>
      <c r="H56" s="132" t="s">
        <v>181</v>
      </c>
      <c r="I56" s="131" t="s">
        <v>182</v>
      </c>
      <c r="J56" s="131" t="s">
        <v>181</v>
      </c>
      <c r="K56" s="131" t="s">
        <v>182</v>
      </c>
      <c r="L56" s="131" t="s">
        <v>182</v>
      </c>
      <c r="M56" s="133">
        <v>44253</v>
      </c>
      <c r="N56" s="133">
        <v>44253</v>
      </c>
      <c r="O56" s="131">
        <v>30</v>
      </c>
      <c r="P56" s="133">
        <v>44256</v>
      </c>
      <c r="Q56" s="131">
        <f t="shared" si="1"/>
        <v>3</v>
      </c>
      <c r="R56" s="131">
        <v>3</v>
      </c>
      <c r="S56" s="131" t="str">
        <f t="shared" si="2"/>
        <v>Oportuno</v>
      </c>
      <c r="T56" s="131" t="str">
        <f t="shared" si="3"/>
        <v>Oportuno</v>
      </c>
    </row>
    <row r="57" spans="2:20" x14ac:dyDescent="0.25">
      <c r="B57" s="100">
        <v>44256</v>
      </c>
      <c r="C57" s="74">
        <v>299</v>
      </c>
      <c r="D57" s="131" t="s">
        <v>182</v>
      </c>
      <c r="E57" s="131" t="s">
        <v>182</v>
      </c>
      <c r="F57" s="131" t="s">
        <v>182</v>
      </c>
      <c r="G57" s="131" t="s">
        <v>182</v>
      </c>
      <c r="H57" s="132" t="s">
        <v>181</v>
      </c>
      <c r="I57" s="131" t="s">
        <v>182</v>
      </c>
      <c r="J57" s="131" t="s">
        <v>181</v>
      </c>
      <c r="K57" s="131" t="s">
        <v>182</v>
      </c>
      <c r="L57" s="131" t="s">
        <v>182</v>
      </c>
      <c r="M57" s="133">
        <v>44254</v>
      </c>
      <c r="N57" s="133">
        <v>44256</v>
      </c>
      <c r="O57" s="131">
        <v>30</v>
      </c>
      <c r="P57" s="133">
        <v>44257</v>
      </c>
      <c r="Q57" s="131">
        <f t="shared" si="1"/>
        <v>3</v>
      </c>
      <c r="R57" s="131">
        <v>2</v>
      </c>
      <c r="S57" s="131" t="str">
        <f t="shared" si="2"/>
        <v>Extemporaneo</v>
      </c>
      <c r="T57" s="131" t="str">
        <f t="shared" si="3"/>
        <v>Oportuno</v>
      </c>
    </row>
    <row r="58" spans="2:20" x14ac:dyDescent="0.25">
      <c r="B58" s="100">
        <v>44256</v>
      </c>
      <c r="C58" s="74">
        <v>306</v>
      </c>
      <c r="D58" s="131" t="s">
        <v>182</v>
      </c>
      <c r="E58" s="131" t="s">
        <v>182</v>
      </c>
      <c r="F58" s="131" t="s">
        <v>182</v>
      </c>
      <c r="G58" s="131" t="s">
        <v>182</v>
      </c>
      <c r="H58" s="132" t="s">
        <v>181</v>
      </c>
      <c r="I58" s="131" t="s">
        <v>182</v>
      </c>
      <c r="J58" s="131" t="s">
        <v>181</v>
      </c>
      <c r="K58" s="131" t="s">
        <v>182</v>
      </c>
      <c r="L58" s="131" t="s">
        <v>181</v>
      </c>
      <c r="M58" s="133">
        <v>44256</v>
      </c>
      <c r="N58" s="133">
        <v>44256</v>
      </c>
      <c r="O58" s="131">
        <v>30</v>
      </c>
      <c r="P58" s="133">
        <v>44257</v>
      </c>
      <c r="Q58" s="131">
        <f t="shared" si="1"/>
        <v>1</v>
      </c>
      <c r="R58" s="131">
        <v>1</v>
      </c>
      <c r="S58" s="131" t="str">
        <f t="shared" si="2"/>
        <v>Oportuno</v>
      </c>
      <c r="T58" s="131" t="str">
        <f t="shared" si="3"/>
        <v>Oportuno</v>
      </c>
    </row>
    <row r="59" spans="2:20" x14ac:dyDescent="0.25">
      <c r="B59" s="100">
        <v>44257</v>
      </c>
      <c r="C59" s="74">
        <v>318</v>
      </c>
      <c r="D59" s="131" t="s">
        <v>182</v>
      </c>
      <c r="E59" s="131" t="s">
        <v>182</v>
      </c>
      <c r="F59" s="131" t="s">
        <v>182</v>
      </c>
      <c r="G59" s="131" t="s">
        <v>182</v>
      </c>
      <c r="H59" s="132" t="s">
        <v>181</v>
      </c>
      <c r="I59" s="131" t="s">
        <v>182</v>
      </c>
      <c r="J59" s="131" t="s">
        <v>181</v>
      </c>
      <c r="K59" s="131" t="s">
        <v>182</v>
      </c>
      <c r="L59" s="131" t="s">
        <v>182</v>
      </c>
      <c r="M59" s="133">
        <v>44257</v>
      </c>
      <c r="N59" s="133">
        <v>44257</v>
      </c>
      <c r="O59" s="131">
        <v>30</v>
      </c>
      <c r="P59" s="133">
        <v>44258</v>
      </c>
      <c r="Q59" s="131">
        <f t="shared" si="1"/>
        <v>1</v>
      </c>
      <c r="R59" s="131">
        <v>1</v>
      </c>
      <c r="S59" s="131" t="str">
        <f t="shared" si="2"/>
        <v>Oportuno</v>
      </c>
      <c r="T59" s="131" t="str">
        <f t="shared" si="3"/>
        <v>Oportuno</v>
      </c>
    </row>
    <row r="60" spans="2:20" x14ac:dyDescent="0.25">
      <c r="B60" s="100">
        <v>44258</v>
      </c>
      <c r="C60" s="74">
        <v>329</v>
      </c>
      <c r="D60" s="131" t="s">
        <v>182</v>
      </c>
      <c r="E60" s="131" t="s">
        <v>182</v>
      </c>
      <c r="F60" s="131" t="s">
        <v>182</v>
      </c>
      <c r="G60" s="131" t="s">
        <v>182</v>
      </c>
      <c r="H60" s="132" t="s">
        <v>181</v>
      </c>
      <c r="I60" s="131" t="s">
        <v>182</v>
      </c>
      <c r="J60" s="131" t="s">
        <v>181</v>
      </c>
      <c r="K60" s="131" t="s">
        <v>182</v>
      </c>
      <c r="L60" s="131" t="s">
        <v>182</v>
      </c>
      <c r="M60" s="133">
        <v>44258</v>
      </c>
      <c r="N60" s="133">
        <v>44258</v>
      </c>
      <c r="O60" s="131">
        <v>30</v>
      </c>
      <c r="P60" s="133">
        <v>44260</v>
      </c>
      <c r="Q60" s="131">
        <f t="shared" si="1"/>
        <v>2</v>
      </c>
      <c r="R60" s="131">
        <v>1</v>
      </c>
      <c r="S60" s="131" t="str">
        <f t="shared" si="2"/>
        <v>Oportuno</v>
      </c>
      <c r="T60" s="131" t="str">
        <f t="shared" si="3"/>
        <v>Oportuno</v>
      </c>
    </row>
    <row r="61" spans="2:20" x14ac:dyDescent="0.25">
      <c r="B61" s="100">
        <v>44259</v>
      </c>
      <c r="C61" s="74">
        <v>337</v>
      </c>
      <c r="D61" s="131" t="s">
        <v>182</v>
      </c>
      <c r="E61" s="131" t="s">
        <v>182</v>
      </c>
      <c r="F61" s="131" t="s">
        <v>182</v>
      </c>
      <c r="G61" s="131" t="s">
        <v>182</v>
      </c>
      <c r="H61" s="132" t="s">
        <v>181</v>
      </c>
      <c r="I61" s="131" t="s">
        <v>182</v>
      </c>
      <c r="J61" s="131" t="s">
        <v>181</v>
      </c>
      <c r="K61" s="131" t="s">
        <v>182</v>
      </c>
      <c r="L61" s="131" t="s">
        <v>182</v>
      </c>
      <c r="M61" s="133">
        <v>44259</v>
      </c>
      <c r="N61" s="133">
        <v>44259</v>
      </c>
      <c r="O61" s="131">
        <v>30</v>
      </c>
      <c r="P61" s="133">
        <v>44259</v>
      </c>
      <c r="Q61" s="131">
        <f t="shared" si="1"/>
        <v>0</v>
      </c>
      <c r="R61" s="131">
        <v>1</v>
      </c>
      <c r="S61" s="131" t="str">
        <f t="shared" si="2"/>
        <v>Oportuno</v>
      </c>
      <c r="T61" s="131" t="str">
        <f t="shared" si="3"/>
        <v>Oportuno</v>
      </c>
    </row>
    <row r="62" spans="2:20" x14ac:dyDescent="0.25">
      <c r="B62" s="100">
        <v>44263</v>
      </c>
      <c r="C62" s="74">
        <v>346</v>
      </c>
      <c r="D62" s="131" t="s">
        <v>182</v>
      </c>
      <c r="E62" s="131" t="s">
        <v>182</v>
      </c>
      <c r="F62" s="131" t="s">
        <v>182</v>
      </c>
      <c r="G62" s="131" t="s">
        <v>182</v>
      </c>
      <c r="H62" s="132" t="s">
        <v>181</v>
      </c>
      <c r="I62" s="131" t="s">
        <v>182</v>
      </c>
      <c r="J62" s="131" t="s">
        <v>181</v>
      </c>
      <c r="K62" s="131" t="s">
        <v>182</v>
      </c>
      <c r="L62" s="131" t="s">
        <v>182</v>
      </c>
      <c r="M62" s="133">
        <v>44261</v>
      </c>
      <c r="N62" s="133">
        <v>44263</v>
      </c>
      <c r="O62" s="131">
        <v>30</v>
      </c>
      <c r="P62" s="133">
        <v>44263</v>
      </c>
      <c r="Q62" s="131">
        <f t="shared" si="1"/>
        <v>2</v>
      </c>
      <c r="R62" s="131">
        <v>2</v>
      </c>
      <c r="S62" s="131" t="str">
        <f t="shared" si="2"/>
        <v>Extemporaneo</v>
      </c>
      <c r="T62" s="131" t="str">
        <f t="shared" si="3"/>
        <v>Oportuno</v>
      </c>
    </row>
    <row r="63" spans="2:20" x14ac:dyDescent="0.25">
      <c r="B63" s="100">
        <v>44264</v>
      </c>
      <c r="C63" s="74">
        <v>354</v>
      </c>
      <c r="D63" s="131" t="s">
        <v>182</v>
      </c>
      <c r="E63" s="131" t="s">
        <v>182</v>
      </c>
      <c r="F63" s="131" t="s">
        <v>182</v>
      </c>
      <c r="G63" s="131" t="s">
        <v>182</v>
      </c>
      <c r="H63" s="132" t="s">
        <v>181</v>
      </c>
      <c r="I63" s="131" t="s">
        <v>182</v>
      </c>
      <c r="J63" s="131" t="s">
        <v>181</v>
      </c>
      <c r="K63" s="131" t="s">
        <v>182</v>
      </c>
      <c r="L63" s="131" t="s">
        <v>182</v>
      </c>
      <c r="M63" s="133">
        <v>44264</v>
      </c>
      <c r="N63" s="133">
        <v>44264</v>
      </c>
      <c r="O63" s="131">
        <v>30</v>
      </c>
      <c r="P63" s="133">
        <v>44264</v>
      </c>
      <c r="Q63" s="131">
        <f t="shared" si="1"/>
        <v>0</v>
      </c>
      <c r="R63" s="131">
        <v>1</v>
      </c>
      <c r="S63" s="131" t="str">
        <f t="shared" si="2"/>
        <v>Oportuno</v>
      </c>
      <c r="T63" s="131" t="str">
        <f t="shared" si="3"/>
        <v>Oportuno</v>
      </c>
    </row>
    <row r="64" spans="2:20" x14ac:dyDescent="0.25">
      <c r="B64" s="100">
        <v>44265</v>
      </c>
      <c r="C64" s="74">
        <v>364</v>
      </c>
      <c r="D64" s="131" t="s">
        <v>182</v>
      </c>
      <c r="E64" s="131" t="s">
        <v>182</v>
      </c>
      <c r="F64" s="131" t="s">
        <v>182</v>
      </c>
      <c r="G64" s="131" t="s">
        <v>182</v>
      </c>
      <c r="H64" s="132" t="s">
        <v>181</v>
      </c>
      <c r="I64" s="131" t="s">
        <v>182</v>
      </c>
      <c r="J64" s="131" t="s">
        <v>181</v>
      </c>
      <c r="K64" s="131" t="s">
        <v>182</v>
      </c>
      <c r="L64" s="131" t="s">
        <v>182</v>
      </c>
      <c r="M64" s="133">
        <v>44265</v>
      </c>
      <c r="N64" s="133">
        <v>44265</v>
      </c>
      <c r="O64" s="131">
        <v>30</v>
      </c>
      <c r="P64" s="133">
        <v>44285</v>
      </c>
      <c r="Q64" s="131">
        <f t="shared" si="1"/>
        <v>20</v>
      </c>
      <c r="R64" s="131">
        <v>1</v>
      </c>
      <c r="S64" s="131" t="str">
        <f t="shared" si="2"/>
        <v>Oportuno</v>
      </c>
      <c r="T64" s="131" t="str">
        <f t="shared" si="3"/>
        <v>Oportuno</v>
      </c>
    </row>
    <row r="65" spans="2:20" x14ac:dyDescent="0.25">
      <c r="B65" s="100">
        <v>44270</v>
      </c>
      <c r="C65" s="74">
        <v>381</v>
      </c>
      <c r="D65" s="131" t="s">
        <v>182</v>
      </c>
      <c r="E65" s="131" t="s">
        <v>182</v>
      </c>
      <c r="F65" s="131" t="s">
        <v>182</v>
      </c>
      <c r="G65" s="131" t="s">
        <v>182</v>
      </c>
      <c r="H65" s="132" t="s">
        <v>181</v>
      </c>
      <c r="I65" s="131" t="s">
        <v>182</v>
      </c>
      <c r="J65" s="131" t="s">
        <v>181</v>
      </c>
      <c r="K65" s="131" t="s">
        <v>182</v>
      </c>
      <c r="L65" s="131" t="s">
        <v>182</v>
      </c>
      <c r="M65" s="133">
        <v>44270</v>
      </c>
      <c r="N65" s="133">
        <v>44270</v>
      </c>
      <c r="O65" s="131">
        <v>30</v>
      </c>
      <c r="P65" s="133">
        <v>44270</v>
      </c>
      <c r="Q65" s="131">
        <f t="shared" si="1"/>
        <v>0</v>
      </c>
      <c r="R65" s="131">
        <v>1</v>
      </c>
      <c r="S65" s="131" t="str">
        <f t="shared" si="2"/>
        <v>Oportuno</v>
      </c>
      <c r="T65" s="131" t="str">
        <f t="shared" si="3"/>
        <v>Oportuno</v>
      </c>
    </row>
    <row r="66" spans="2:20" x14ac:dyDescent="0.25">
      <c r="B66" s="100">
        <v>44272</v>
      </c>
      <c r="C66" s="74">
        <v>396</v>
      </c>
      <c r="D66" s="131" t="s">
        <v>182</v>
      </c>
      <c r="E66" s="131" t="s">
        <v>182</v>
      </c>
      <c r="F66" s="131" t="s">
        <v>182</v>
      </c>
      <c r="G66" s="131" t="s">
        <v>182</v>
      </c>
      <c r="H66" s="132" t="s">
        <v>181</v>
      </c>
      <c r="I66" s="131" t="s">
        <v>182</v>
      </c>
      <c r="J66" s="131" t="s">
        <v>181</v>
      </c>
      <c r="K66" s="131" t="s">
        <v>182</v>
      </c>
      <c r="L66" s="131" t="s">
        <v>182</v>
      </c>
      <c r="M66" s="133">
        <v>44272</v>
      </c>
      <c r="N66" s="133">
        <v>44272</v>
      </c>
      <c r="O66" s="131">
        <v>30</v>
      </c>
      <c r="P66" s="133">
        <v>44272</v>
      </c>
      <c r="Q66" s="131">
        <f t="shared" si="1"/>
        <v>0</v>
      </c>
      <c r="R66" s="131">
        <v>1</v>
      </c>
      <c r="S66" s="131" t="str">
        <f t="shared" si="2"/>
        <v>Oportuno</v>
      </c>
      <c r="T66" s="131" t="str">
        <f t="shared" si="3"/>
        <v>Oportuno</v>
      </c>
    </row>
    <row r="67" spans="2:20" x14ac:dyDescent="0.25">
      <c r="B67" s="100">
        <v>44274</v>
      </c>
      <c r="C67" s="74">
        <v>403</v>
      </c>
      <c r="D67" s="131" t="s">
        <v>182</v>
      </c>
      <c r="E67" s="131" t="s">
        <v>182</v>
      </c>
      <c r="F67" s="131" t="s">
        <v>182</v>
      </c>
      <c r="G67" s="131" t="s">
        <v>182</v>
      </c>
      <c r="H67" s="132" t="s">
        <v>181</v>
      </c>
      <c r="I67" s="131" t="s">
        <v>182</v>
      </c>
      <c r="J67" s="131" t="s">
        <v>181</v>
      </c>
      <c r="K67" s="131" t="s">
        <v>182</v>
      </c>
      <c r="L67" s="131" t="s">
        <v>182</v>
      </c>
      <c r="M67" s="133">
        <v>44273</v>
      </c>
      <c r="N67" s="133">
        <v>44273</v>
      </c>
      <c r="O67" s="131">
        <v>30</v>
      </c>
      <c r="P67" s="133">
        <v>44274</v>
      </c>
      <c r="Q67" s="131">
        <f t="shared" si="1"/>
        <v>1</v>
      </c>
      <c r="R67" s="131">
        <v>1</v>
      </c>
      <c r="S67" s="131" t="str">
        <f t="shared" si="2"/>
        <v>Oportuno</v>
      </c>
      <c r="T67" s="131" t="str">
        <f t="shared" si="3"/>
        <v>Oportuno</v>
      </c>
    </row>
    <row r="68" spans="2:20" x14ac:dyDescent="0.25">
      <c r="B68" s="100">
        <v>44278</v>
      </c>
      <c r="C68" s="74">
        <v>413</v>
      </c>
      <c r="D68" s="131" t="s">
        <v>182</v>
      </c>
      <c r="E68" s="131" t="s">
        <v>182</v>
      </c>
      <c r="F68" s="131" t="s">
        <v>182</v>
      </c>
      <c r="G68" s="131" t="s">
        <v>182</v>
      </c>
      <c r="H68" s="132" t="s">
        <v>181</v>
      </c>
      <c r="I68" s="131" t="s">
        <v>182</v>
      </c>
      <c r="J68" s="131" t="s">
        <v>181</v>
      </c>
      <c r="K68" s="131" t="s">
        <v>182</v>
      </c>
      <c r="L68" s="131" t="s">
        <v>182</v>
      </c>
      <c r="M68" s="133">
        <v>44276</v>
      </c>
      <c r="N68" s="133">
        <v>44278</v>
      </c>
      <c r="O68" s="131">
        <v>30</v>
      </c>
      <c r="P68" s="133">
        <v>44280</v>
      </c>
      <c r="Q68" s="131">
        <f t="shared" si="1"/>
        <v>4</v>
      </c>
      <c r="R68" s="131">
        <v>2</v>
      </c>
      <c r="S68" s="131" t="str">
        <f t="shared" si="2"/>
        <v>Extemporaneo</v>
      </c>
      <c r="T68" s="131" t="str">
        <f t="shared" si="3"/>
        <v>Oportuno</v>
      </c>
    </row>
    <row r="69" spans="2:20" x14ac:dyDescent="0.25">
      <c r="B69" s="100">
        <v>44279</v>
      </c>
      <c r="C69" s="74">
        <v>422</v>
      </c>
      <c r="D69" s="131" t="s">
        <v>181</v>
      </c>
      <c r="E69" s="131" t="s">
        <v>181</v>
      </c>
      <c r="F69" s="131" t="s">
        <v>182</v>
      </c>
      <c r="G69" s="131" t="s">
        <v>182</v>
      </c>
      <c r="H69" s="132" t="s">
        <v>181</v>
      </c>
      <c r="I69" s="131" t="s">
        <v>182</v>
      </c>
      <c r="J69" s="131" t="s">
        <v>181</v>
      </c>
      <c r="K69" s="131" t="s">
        <v>182</v>
      </c>
      <c r="L69" s="131" t="s">
        <v>181</v>
      </c>
      <c r="M69" s="133">
        <v>44279</v>
      </c>
      <c r="N69" s="133">
        <v>44279</v>
      </c>
      <c r="O69" s="131">
        <v>30</v>
      </c>
      <c r="P69" s="133">
        <v>44322</v>
      </c>
      <c r="Q69" s="131">
        <f t="shared" si="1"/>
        <v>43</v>
      </c>
      <c r="R69" s="131">
        <v>1</v>
      </c>
      <c r="S69" s="131" t="str">
        <f t="shared" si="2"/>
        <v>Oportuno</v>
      </c>
      <c r="T69" s="131" t="str">
        <f t="shared" si="3"/>
        <v>Extemporaneo</v>
      </c>
    </row>
    <row r="70" spans="2:20" x14ac:dyDescent="0.25">
      <c r="B70" s="100">
        <v>44284</v>
      </c>
      <c r="C70" s="74">
        <v>434</v>
      </c>
      <c r="D70" s="131" t="s">
        <v>182</v>
      </c>
      <c r="E70" s="131" t="s">
        <v>182</v>
      </c>
      <c r="F70" s="131" t="s">
        <v>182</v>
      </c>
      <c r="G70" s="131" t="s">
        <v>182</v>
      </c>
      <c r="H70" s="132" t="s">
        <v>181</v>
      </c>
      <c r="I70" s="131" t="s">
        <v>182</v>
      </c>
      <c r="J70" s="131" t="s">
        <v>181</v>
      </c>
      <c r="K70" s="131" t="s">
        <v>182</v>
      </c>
      <c r="L70" s="131" t="s">
        <v>182</v>
      </c>
      <c r="M70" s="133">
        <v>44284</v>
      </c>
      <c r="N70" s="133">
        <v>44284</v>
      </c>
      <c r="O70" s="131">
        <v>30</v>
      </c>
      <c r="P70" s="133">
        <v>44284</v>
      </c>
      <c r="Q70" s="131">
        <f t="shared" si="1"/>
        <v>0</v>
      </c>
      <c r="R70" s="131">
        <v>1</v>
      </c>
      <c r="S70" s="131" t="str">
        <f t="shared" si="2"/>
        <v>Oportuno</v>
      </c>
      <c r="T70" s="131" t="str">
        <f t="shared" si="3"/>
        <v>Oportuno</v>
      </c>
    </row>
    <row r="71" spans="2:20" x14ac:dyDescent="0.25">
      <c r="B71" s="100">
        <v>44285</v>
      </c>
      <c r="C71" s="74">
        <v>440</v>
      </c>
      <c r="D71" s="131" t="s">
        <v>182</v>
      </c>
      <c r="E71" s="131" t="s">
        <v>182</v>
      </c>
      <c r="F71" s="131" t="s">
        <v>182</v>
      </c>
      <c r="G71" s="131" t="s">
        <v>182</v>
      </c>
      <c r="H71" s="132" t="s">
        <v>181</v>
      </c>
      <c r="I71" s="131" t="s">
        <v>182</v>
      </c>
      <c r="J71" s="131" t="s">
        <v>181</v>
      </c>
      <c r="K71" s="131" t="s">
        <v>182</v>
      </c>
      <c r="L71" s="131" t="s">
        <v>182</v>
      </c>
      <c r="M71" s="133">
        <v>44285</v>
      </c>
      <c r="N71" s="133">
        <v>44285</v>
      </c>
      <c r="O71" s="131">
        <v>30</v>
      </c>
      <c r="P71" s="133">
        <v>44295</v>
      </c>
      <c r="Q71" s="131">
        <f t="shared" si="1"/>
        <v>10</v>
      </c>
      <c r="R71" s="131">
        <v>1</v>
      </c>
      <c r="S71" s="131" t="str">
        <f t="shared" si="2"/>
        <v>Oportuno</v>
      </c>
      <c r="T71" s="131" t="str">
        <f t="shared" si="3"/>
        <v>Oportuno</v>
      </c>
    </row>
    <row r="72" spans="2:20" x14ac:dyDescent="0.25">
      <c r="B72" s="100">
        <v>44291</v>
      </c>
      <c r="C72" s="74">
        <v>448</v>
      </c>
      <c r="D72" s="131" t="s">
        <v>182</v>
      </c>
      <c r="E72" s="131" t="s">
        <v>182</v>
      </c>
      <c r="F72" s="131" t="s">
        <v>182</v>
      </c>
      <c r="G72" s="131" t="s">
        <v>182</v>
      </c>
      <c r="H72" s="132" t="s">
        <v>181</v>
      </c>
      <c r="I72" s="131" t="s">
        <v>182</v>
      </c>
      <c r="J72" s="131" t="s">
        <v>181</v>
      </c>
      <c r="K72" s="131" t="s">
        <v>182</v>
      </c>
      <c r="L72" s="131" t="s">
        <v>182</v>
      </c>
      <c r="M72" s="133">
        <v>44287</v>
      </c>
      <c r="N72" s="133">
        <v>44291</v>
      </c>
      <c r="O72" s="131">
        <v>30</v>
      </c>
      <c r="P72" s="133">
        <v>44291</v>
      </c>
      <c r="Q72" s="131">
        <f t="shared" si="1"/>
        <v>4</v>
      </c>
      <c r="R72" s="131">
        <v>4</v>
      </c>
      <c r="S72" s="131" t="str">
        <f t="shared" si="2"/>
        <v>Extemporaneo</v>
      </c>
      <c r="T72" s="131" t="str">
        <f t="shared" si="3"/>
        <v>Oportuno</v>
      </c>
    </row>
    <row r="73" spans="2:20" x14ac:dyDescent="0.25">
      <c r="B73" s="100">
        <v>44291</v>
      </c>
      <c r="C73" s="74">
        <v>450</v>
      </c>
      <c r="D73" s="131" t="s">
        <v>182</v>
      </c>
      <c r="E73" s="131" t="s">
        <v>182</v>
      </c>
      <c r="F73" s="131" t="s">
        <v>182</v>
      </c>
      <c r="G73" s="131" t="s">
        <v>182</v>
      </c>
      <c r="H73" s="132" t="s">
        <v>181</v>
      </c>
      <c r="I73" s="131" t="s">
        <v>182</v>
      </c>
      <c r="J73" s="131" t="s">
        <v>181</v>
      </c>
      <c r="K73" s="131" t="s">
        <v>182</v>
      </c>
      <c r="L73" s="131" t="s">
        <v>182</v>
      </c>
      <c r="M73" s="133">
        <v>44288</v>
      </c>
      <c r="N73" s="133">
        <v>44291</v>
      </c>
      <c r="O73" s="131">
        <v>30</v>
      </c>
      <c r="P73" s="133">
        <v>44295</v>
      </c>
      <c r="Q73" s="131">
        <f t="shared" si="1"/>
        <v>7</v>
      </c>
      <c r="R73" s="131">
        <v>3</v>
      </c>
      <c r="S73" s="131" t="str">
        <f t="shared" si="2"/>
        <v>Extemporaneo</v>
      </c>
      <c r="T73" s="131" t="str">
        <f t="shared" si="3"/>
        <v>Oportuno</v>
      </c>
    </row>
    <row r="74" spans="2:20" x14ac:dyDescent="0.25">
      <c r="B74" s="100">
        <v>44292</v>
      </c>
      <c r="C74" s="74">
        <v>458</v>
      </c>
      <c r="D74" s="131" t="s">
        <v>182</v>
      </c>
      <c r="E74" s="131" t="s">
        <v>182</v>
      </c>
      <c r="F74" s="131" t="s">
        <v>182</v>
      </c>
      <c r="G74" s="131" t="s">
        <v>182</v>
      </c>
      <c r="H74" s="132" t="s">
        <v>181</v>
      </c>
      <c r="I74" s="131" t="s">
        <v>182</v>
      </c>
      <c r="J74" s="131" t="s">
        <v>181</v>
      </c>
      <c r="K74" s="131" t="s">
        <v>182</v>
      </c>
      <c r="L74" s="131" t="s">
        <v>182</v>
      </c>
      <c r="M74" s="133">
        <v>44292</v>
      </c>
      <c r="N74" s="133">
        <v>44292</v>
      </c>
      <c r="O74" s="131">
        <v>30</v>
      </c>
      <c r="P74" s="133">
        <v>44293</v>
      </c>
      <c r="Q74" s="131">
        <f t="shared" si="1"/>
        <v>1</v>
      </c>
      <c r="R74" s="131">
        <v>1</v>
      </c>
      <c r="S74" s="131" t="str">
        <f t="shared" si="2"/>
        <v>Oportuno</v>
      </c>
      <c r="T74" s="131" t="str">
        <f t="shared" si="3"/>
        <v>Oportuno</v>
      </c>
    </row>
    <row r="75" spans="2:20" x14ac:dyDescent="0.25">
      <c r="B75" s="100">
        <v>44293</v>
      </c>
      <c r="C75" s="74">
        <v>463</v>
      </c>
      <c r="D75" s="131" t="s">
        <v>182</v>
      </c>
      <c r="E75" s="131" t="s">
        <v>182</v>
      </c>
      <c r="F75" s="131" t="s">
        <v>182</v>
      </c>
      <c r="G75" s="131" t="s">
        <v>182</v>
      </c>
      <c r="H75" s="132" t="s">
        <v>181</v>
      </c>
      <c r="I75" s="131" t="s">
        <v>182</v>
      </c>
      <c r="J75" s="131" t="s">
        <v>181</v>
      </c>
      <c r="K75" s="131" t="s">
        <v>182</v>
      </c>
      <c r="L75" s="131" t="s">
        <v>182</v>
      </c>
      <c r="M75" s="133">
        <v>44293</v>
      </c>
      <c r="N75" s="133">
        <v>44293</v>
      </c>
      <c r="O75" s="131">
        <v>30</v>
      </c>
      <c r="P75" s="133">
        <v>44294</v>
      </c>
      <c r="Q75" s="131">
        <f t="shared" si="1"/>
        <v>1</v>
      </c>
      <c r="R75" s="131">
        <v>1</v>
      </c>
      <c r="S75" s="131" t="str">
        <f t="shared" si="2"/>
        <v>Oportuno</v>
      </c>
      <c r="T75" s="131" t="str">
        <f t="shared" si="3"/>
        <v>Oportuno</v>
      </c>
    </row>
    <row r="76" spans="2:20" x14ac:dyDescent="0.25">
      <c r="B76" s="100">
        <v>44294</v>
      </c>
      <c r="C76" s="74">
        <v>469</v>
      </c>
      <c r="D76" s="131" t="s">
        <v>182</v>
      </c>
      <c r="E76" s="131" t="s">
        <v>182</v>
      </c>
      <c r="F76" s="131" t="s">
        <v>182</v>
      </c>
      <c r="G76" s="131" t="s">
        <v>182</v>
      </c>
      <c r="H76" s="132" t="s">
        <v>181</v>
      </c>
      <c r="I76" s="131" t="s">
        <v>182</v>
      </c>
      <c r="J76" s="131" t="s">
        <v>181</v>
      </c>
      <c r="K76" s="131" t="s">
        <v>182</v>
      </c>
      <c r="L76" s="131" t="s">
        <v>182</v>
      </c>
      <c r="M76" s="133">
        <v>44294</v>
      </c>
      <c r="N76" s="133">
        <v>44294</v>
      </c>
      <c r="O76" s="131">
        <v>30</v>
      </c>
      <c r="P76" s="133">
        <v>44307</v>
      </c>
      <c r="Q76" s="131">
        <f t="shared" si="1"/>
        <v>13</v>
      </c>
      <c r="R76" s="131">
        <v>1</v>
      </c>
      <c r="S76" s="131" t="str">
        <f t="shared" si="2"/>
        <v>Oportuno</v>
      </c>
      <c r="T76" s="131" t="str">
        <f t="shared" si="3"/>
        <v>Oportuno</v>
      </c>
    </row>
    <row r="77" spans="2:20" x14ac:dyDescent="0.25">
      <c r="B77" s="100">
        <v>44298</v>
      </c>
      <c r="C77" s="74">
        <v>482</v>
      </c>
      <c r="D77" s="131" t="s">
        <v>182</v>
      </c>
      <c r="E77" s="131" t="s">
        <v>182</v>
      </c>
      <c r="F77" s="131" t="s">
        <v>182</v>
      </c>
      <c r="G77" s="131" t="s">
        <v>182</v>
      </c>
      <c r="H77" s="132" t="s">
        <v>181</v>
      </c>
      <c r="I77" s="131" t="s">
        <v>182</v>
      </c>
      <c r="J77" s="131" t="s">
        <v>181</v>
      </c>
      <c r="K77" s="131" t="s">
        <v>182</v>
      </c>
      <c r="L77" s="131" t="s">
        <v>182</v>
      </c>
      <c r="M77" s="133">
        <v>44296</v>
      </c>
      <c r="N77" s="133">
        <v>44298</v>
      </c>
      <c r="O77" s="131">
        <v>30</v>
      </c>
      <c r="P77" s="133">
        <v>44298</v>
      </c>
      <c r="Q77" s="131">
        <f t="shared" si="1"/>
        <v>2</v>
      </c>
      <c r="R77" s="131">
        <v>2</v>
      </c>
      <c r="S77" s="131" t="str">
        <f t="shared" si="2"/>
        <v>Extemporaneo</v>
      </c>
      <c r="T77" s="131" t="str">
        <f t="shared" si="3"/>
        <v>Oportuno</v>
      </c>
    </row>
    <row r="78" spans="2:20" x14ac:dyDescent="0.25">
      <c r="B78" s="100">
        <v>44298</v>
      </c>
      <c r="C78" s="74">
        <v>486</v>
      </c>
      <c r="D78" s="131" t="s">
        <v>182</v>
      </c>
      <c r="E78" s="131" t="s">
        <v>182</v>
      </c>
      <c r="F78" s="131" t="s">
        <v>182</v>
      </c>
      <c r="G78" s="131" t="s">
        <v>182</v>
      </c>
      <c r="H78" s="132" t="s">
        <v>181</v>
      </c>
      <c r="I78" s="131" t="s">
        <v>182</v>
      </c>
      <c r="J78" s="131" t="s">
        <v>181</v>
      </c>
      <c r="K78" s="131" t="s">
        <v>182</v>
      </c>
      <c r="L78" s="131" t="s">
        <v>182</v>
      </c>
      <c r="M78" s="133">
        <v>44298</v>
      </c>
      <c r="N78" s="133">
        <v>44298</v>
      </c>
      <c r="O78" s="131">
        <v>30</v>
      </c>
      <c r="P78" s="133">
        <v>44300</v>
      </c>
      <c r="Q78" s="131">
        <f t="shared" si="1"/>
        <v>2</v>
      </c>
      <c r="R78" s="131">
        <v>1</v>
      </c>
      <c r="S78" s="131" t="str">
        <f t="shared" si="2"/>
        <v>Oportuno</v>
      </c>
      <c r="T78" s="131" t="str">
        <f t="shared" si="3"/>
        <v>Oportuno</v>
      </c>
    </row>
    <row r="79" spans="2:20" x14ac:dyDescent="0.25">
      <c r="B79" s="100">
        <v>44299</v>
      </c>
      <c r="C79" s="74">
        <v>489</v>
      </c>
      <c r="D79" s="131" t="s">
        <v>182</v>
      </c>
      <c r="E79" s="131" t="s">
        <v>182</v>
      </c>
      <c r="F79" s="131" t="s">
        <v>182</v>
      </c>
      <c r="G79" s="131" t="s">
        <v>182</v>
      </c>
      <c r="H79" s="132" t="s">
        <v>181</v>
      </c>
      <c r="I79" s="131" t="s">
        <v>182</v>
      </c>
      <c r="J79" s="131" t="s">
        <v>181</v>
      </c>
      <c r="K79" s="131" t="s">
        <v>182</v>
      </c>
      <c r="L79" s="131" t="s">
        <v>182</v>
      </c>
      <c r="M79" s="133">
        <v>44299</v>
      </c>
      <c r="N79" s="133">
        <v>44299</v>
      </c>
      <c r="O79" s="131">
        <v>30</v>
      </c>
      <c r="P79" s="133">
        <v>44306</v>
      </c>
      <c r="Q79" s="131">
        <f t="shared" si="1"/>
        <v>7</v>
      </c>
      <c r="R79" s="131">
        <v>1</v>
      </c>
      <c r="S79" s="131" t="str">
        <f t="shared" si="2"/>
        <v>Oportuno</v>
      </c>
      <c r="T79" s="131" t="str">
        <f t="shared" si="3"/>
        <v>Oportuno</v>
      </c>
    </row>
    <row r="80" spans="2:20" x14ac:dyDescent="0.25">
      <c r="B80" s="100">
        <v>44301</v>
      </c>
      <c r="C80" s="74">
        <v>500</v>
      </c>
      <c r="D80" s="131" t="s">
        <v>182</v>
      </c>
      <c r="E80" s="131" t="s">
        <v>182</v>
      </c>
      <c r="F80" s="131" t="s">
        <v>182</v>
      </c>
      <c r="G80" s="131" t="s">
        <v>182</v>
      </c>
      <c r="H80" s="132" t="s">
        <v>181</v>
      </c>
      <c r="I80" s="131" t="s">
        <v>182</v>
      </c>
      <c r="J80" s="131" t="s">
        <v>181</v>
      </c>
      <c r="K80" s="131" t="s">
        <v>182</v>
      </c>
      <c r="L80" s="131" t="s">
        <v>182</v>
      </c>
      <c r="M80" s="133">
        <v>44301</v>
      </c>
      <c r="N80" s="133">
        <v>44301</v>
      </c>
      <c r="O80" s="131">
        <v>30</v>
      </c>
      <c r="P80" s="133">
        <v>44301</v>
      </c>
      <c r="Q80" s="131">
        <f t="shared" si="1"/>
        <v>0</v>
      </c>
      <c r="R80" s="131">
        <v>1</v>
      </c>
      <c r="S80" s="131" t="str">
        <f t="shared" si="2"/>
        <v>Oportuno</v>
      </c>
      <c r="T80" s="131" t="str">
        <f t="shared" si="3"/>
        <v>Oportuno</v>
      </c>
    </row>
    <row r="81" spans="2:20" x14ac:dyDescent="0.25">
      <c r="B81" s="100">
        <v>44302</v>
      </c>
      <c r="C81" s="74">
        <v>506</v>
      </c>
      <c r="D81" s="131" t="s">
        <v>182</v>
      </c>
      <c r="E81" s="131" t="s">
        <v>182</v>
      </c>
      <c r="F81" s="131" t="s">
        <v>182</v>
      </c>
      <c r="G81" s="131" t="s">
        <v>182</v>
      </c>
      <c r="H81" s="132" t="s">
        <v>181</v>
      </c>
      <c r="I81" s="131" t="s">
        <v>182</v>
      </c>
      <c r="J81" s="131" t="s">
        <v>181</v>
      </c>
      <c r="K81" s="131" t="s">
        <v>182</v>
      </c>
      <c r="L81" s="131" t="s">
        <v>182</v>
      </c>
      <c r="M81" s="133">
        <v>44302</v>
      </c>
      <c r="N81" s="133">
        <v>44302</v>
      </c>
      <c r="O81" s="131">
        <v>30</v>
      </c>
      <c r="P81" s="133">
        <v>44330</v>
      </c>
      <c r="Q81" s="131">
        <f t="shared" si="1"/>
        <v>28</v>
      </c>
      <c r="R81" s="131">
        <v>3</v>
      </c>
      <c r="S81" s="131" t="str">
        <f t="shared" si="2"/>
        <v>Oportuno</v>
      </c>
      <c r="T81" s="131" t="str">
        <f t="shared" si="3"/>
        <v>Oportuno</v>
      </c>
    </row>
    <row r="82" spans="2:20" x14ac:dyDescent="0.25">
      <c r="B82" s="100">
        <v>44305</v>
      </c>
      <c r="C82" s="74">
        <v>515</v>
      </c>
      <c r="D82" s="131" t="s">
        <v>182</v>
      </c>
      <c r="E82" s="131" t="s">
        <v>182</v>
      </c>
      <c r="F82" s="131" t="s">
        <v>182</v>
      </c>
      <c r="G82" s="131" t="s">
        <v>182</v>
      </c>
      <c r="H82" s="132" t="s">
        <v>181</v>
      </c>
      <c r="I82" s="131" t="s">
        <v>182</v>
      </c>
      <c r="J82" s="131" t="s">
        <v>181</v>
      </c>
      <c r="K82" s="131" t="s">
        <v>182</v>
      </c>
      <c r="L82" s="131" t="s">
        <v>182</v>
      </c>
      <c r="M82" s="133">
        <v>44304</v>
      </c>
      <c r="N82" s="133">
        <v>44305</v>
      </c>
      <c r="O82" s="131">
        <v>30</v>
      </c>
      <c r="P82" s="133">
        <v>44312</v>
      </c>
      <c r="Q82" s="131">
        <f t="shared" si="1"/>
        <v>8</v>
      </c>
      <c r="R82" s="131">
        <v>1</v>
      </c>
      <c r="S82" s="131" t="str">
        <f t="shared" si="2"/>
        <v>Oportuno</v>
      </c>
      <c r="T82" s="131" t="str">
        <f t="shared" si="3"/>
        <v>Oportuno</v>
      </c>
    </row>
    <row r="83" spans="2:20" x14ac:dyDescent="0.25">
      <c r="B83" s="100">
        <v>44305</v>
      </c>
      <c r="C83" s="74">
        <v>517</v>
      </c>
      <c r="D83" s="131" t="s">
        <v>182</v>
      </c>
      <c r="E83" s="131" t="s">
        <v>182</v>
      </c>
      <c r="F83" s="131" t="s">
        <v>182</v>
      </c>
      <c r="G83" s="131" t="s">
        <v>182</v>
      </c>
      <c r="H83" s="132" t="s">
        <v>181</v>
      </c>
      <c r="I83" s="131" t="s">
        <v>182</v>
      </c>
      <c r="J83" s="131" t="s">
        <v>181</v>
      </c>
      <c r="K83" s="131" t="s">
        <v>182</v>
      </c>
      <c r="L83" s="131" t="s">
        <v>182</v>
      </c>
      <c r="M83" s="133">
        <v>44305</v>
      </c>
      <c r="N83" s="133">
        <v>44305</v>
      </c>
      <c r="O83" s="131">
        <v>30</v>
      </c>
      <c r="P83" s="133">
        <v>44306</v>
      </c>
      <c r="Q83" s="131">
        <f t="shared" si="1"/>
        <v>1</v>
      </c>
      <c r="R83" s="131">
        <v>1</v>
      </c>
      <c r="S83" s="131" t="str">
        <f t="shared" si="2"/>
        <v>Oportuno</v>
      </c>
      <c r="T83" s="131" t="str">
        <f t="shared" si="3"/>
        <v>Oportuno</v>
      </c>
    </row>
    <row r="84" spans="2:20" x14ac:dyDescent="0.25">
      <c r="B84" s="100">
        <v>44307</v>
      </c>
      <c r="C84" s="74">
        <v>531</v>
      </c>
      <c r="D84" s="131" t="s">
        <v>182</v>
      </c>
      <c r="E84" s="131" t="s">
        <v>182</v>
      </c>
      <c r="F84" s="131" t="s">
        <v>182</v>
      </c>
      <c r="G84" s="131" t="s">
        <v>182</v>
      </c>
      <c r="H84" s="132" t="s">
        <v>181</v>
      </c>
      <c r="I84" s="131" t="s">
        <v>182</v>
      </c>
      <c r="J84" s="131" t="s">
        <v>181</v>
      </c>
      <c r="K84" s="131" t="s">
        <v>182</v>
      </c>
      <c r="L84" s="131" t="s">
        <v>182</v>
      </c>
      <c r="M84" s="133">
        <v>44307</v>
      </c>
      <c r="N84" s="133">
        <v>44307</v>
      </c>
      <c r="O84" s="131">
        <v>30</v>
      </c>
      <c r="P84" s="133">
        <v>44307</v>
      </c>
      <c r="Q84" s="131">
        <f t="shared" si="1"/>
        <v>0</v>
      </c>
      <c r="R84" s="131">
        <v>1</v>
      </c>
      <c r="S84" s="131" t="str">
        <f t="shared" si="2"/>
        <v>Oportuno</v>
      </c>
      <c r="T84" s="131" t="str">
        <f t="shared" si="3"/>
        <v>Oportuno</v>
      </c>
    </row>
    <row r="85" spans="2:20" x14ac:dyDescent="0.25">
      <c r="B85" s="100">
        <v>44309</v>
      </c>
      <c r="C85" s="74">
        <v>547</v>
      </c>
      <c r="D85" s="131" t="s">
        <v>182</v>
      </c>
      <c r="E85" s="131" t="s">
        <v>182</v>
      </c>
      <c r="F85" s="131" t="s">
        <v>182</v>
      </c>
      <c r="G85" s="131" t="s">
        <v>182</v>
      </c>
      <c r="H85" s="132" t="s">
        <v>181</v>
      </c>
      <c r="I85" s="131" t="s">
        <v>182</v>
      </c>
      <c r="J85" s="131" t="s">
        <v>181</v>
      </c>
      <c r="K85" s="131" t="s">
        <v>182</v>
      </c>
      <c r="L85" s="131" t="s">
        <v>182</v>
      </c>
      <c r="M85" s="133">
        <v>44309</v>
      </c>
      <c r="N85" s="133">
        <v>44309</v>
      </c>
      <c r="O85" s="131">
        <v>30</v>
      </c>
      <c r="P85" s="133">
        <v>44312</v>
      </c>
      <c r="Q85" s="131">
        <f t="shared" si="1"/>
        <v>3</v>
      </c>
      <c r="R85" s="131">
        <v>3</v>
      </c>
      <c r="S85" s="131" t="str">
        <f t="shared" si="2"/>
        <v>Oportuno</v>
      </c>
      <c r="T85" s="131" t="str">
        <f t="shared" si="3"/>
        <v>Oportuno</v>
      </c>
    </row>
    <row r="86" spans="2:20" x14ac:dyDescent="0.25">
      <c r="B86" s="100">
        <v>44312</v>
      </c>
      <c r="C86" s="74">
        <v>555</v>
      </c>
      <c r="D86" s="131" t="s">
        <v>182</v>
      </c>
      <c r="E86" s="131" t="s">
        <v>182</v>
      </c>
      <c r="F86" s="131" t="s">
        <v>182</v>
      </c>
      <c r="G86" s="131" t="s">
        <v>182</v>
      </c>
      <c r="H86" s="132" t="s">
        <v>181</v>
      </c>
      <c r="I86" s="131" t="s">
        <v>182</v>
      </c>
      <c r="J86" s="131" t="s">
        <v>181</v>
      </c>
      <c r="K86" s="131" t="s">
        <v>182</v>
      </c>
      <c r="L86" s="131" t="s">
        <v>182</v>
      </c>
      <c r="M86" s="133">
        <v>44312</v>
      </c>
      <c r="N86" s="133">
        <v>44312</v>
      </c>
      <c r="O86" s="131">
        <v>30</v>
      </c>
      <c r="P86" s="133">
        <v>44313</v>
      </c>
      <c r="Q86" s="131">
        <f t="shared" si="1"/>
        <v>1</v>
      </c>
      <c r="R86" s="131">
        <v>1</v>
      </c>
      <c r="S86" s="131" t="str">
        <f t="shared" si="2"/>
        <v>Oportuno</v>
      </c>
      <c r="T86" s="131" t="str">
        <f t="shared" si="3"/>
        <v>Oportuno</v>
      </c>
    </row>
    <row r="87" spans="2:20" x14ac:dyDescent="0.25">
      <c r="B87" s="100">
        <v>44314</v>
      </c>
      <c r="C87" s="74">
        <v>561</v>
      </c>
      <c r="D87" s="131" t="s">
        <v>182</v>
      </c>
      <c r="E87" s="131" t="s">
        <v>182</v>
      </c>
      <c r="F87" s="131" t="s">
        <v>182</v>
      </c>
      <c r="G87" s="131" t="s">
        <v>182</v>
      </c>
      <c r="H87" s="132" t="s">
        <v>181</v>
      </c>
      <c r="I87" s="131" t="s">
        <v>182</v>
      </c>
      <c r="J87" s="131" t="s">
        <v>181</v>
      </c>
      <c r="K87" s="131" t="s">
        <v>182</v>
      </c>
      <c r="L87" s="131" t="s">
        <v>182</v>
      </c>
      <c r="M87" s="133">
        <v>44314</v>
      </c>
      <c r="N87" s="133">
        <v>44314</v>
      </c>
      <c r="O87" s="131">
        <v>30</v>
      </c>
      <c r="P87" s="133">
        <v>44320</v>
      </c>
      <c r="Q87" s="131">
        <f t="shared" si="1"/>
        <v>6</v>
      </c>
      <c r="R87" s="131">
        <v>1</v>
      </c>
      <c r="S87" s="131" t="str">
        <f t="shared" si="2"/>
        <v>Oportuno</v>
      </c>
      <c r="T87" s="131" t="str">
        <f t="shared" si="3"/>
        <v>Oportuno</v>
      </c>
    </row>
    <row r="88" spans="2:20" x14ac:dyDescent="0.25">
      <c r="B88" s="100">
        <v>44319</v>
      </c>
      <c r="C88" s="74">
        <v>569</v>
      </c>
      <c r="D88" s="131" t="s">
        <v>182</v>
      </c>
      <c r="E88" s="131" t="s">
        <v>182</v>
      </c>
      <c r="F88" s="131" t="s">
        <v>182</v>
      </c>
      <c r="G88" s="131" t="s">
        <v>182</v>
      </c>
      <c r="H88" s="132" t="s">
        <v>181</v>
      </c>
      <c r="I88" s="131" t="s">
        <v>182</v>
      </c>
      <c r="J88" s="131" t="s">
        <v>181</v>
      </c>
      <c r="K88" s="131" t="s">
        <v>182</v>
      </c>
      <c r="L88" s="131" t="s">
        <v>182</v>
      </c>
      <c r="M88" s="133">
        <v>44316</v>
      </c>
      <c r="N88" s="133">
        <v>44319</v>
      </c>
      <c r="O88" s="131">
        <v>30</v>
      </c>
      <c r="P88" s="133">
        <v>44356</v>
      </c>
      <c r="Q88" s="131">
        <f t="shared" si="1"/>
        <v>40</v>
      </c>
      <c r="R88" s="131">
        <v>3</v>
      </c>
      <c r="S88" s="131" t="str">
        <f t="shared" si="2"/>
        <v>Extemporaneo</v>
      </c>
      <c r="T88" s="131" t="str">
        <f t="shared" si="3"/>
        <v>Extemporaneo</v>
      </c>
    </row>
    <row r="89" spans="2:20" x14ac:dyDescent="0.25">
      <c r="B89" s="100">
        <v>44321</v>
      </c>
      <c r="C89" s="74">
        <v>583</v>
      </c>
      <c r="D89" s="131" t="s">
        <v>182</v>
      </c>
      <c r="E89" s="131" t="s">
        <v>182</v>
      </c>
      <c r="F89" s="131" t="s">
        <v>182</v>
      </c>
      <c r="G89" s="131" t="s">
        <v>182</v>
      </c>
      <c r="H89" s="132" t="s">
        <v>181</v>
      </c>
      <c r="I89" s="131" t="s">
        <v>182</v>
      </c>
      <c r="J89" s="131" t="s">
        <v>181</v>
      </c>
      <c r="K89" s="131" t="s">
        <v>182</v>
      </c>
      <c r="L89" s="131" t="s">
        <v>182</v>
      </c>
      <c r="M89" s="133">
        <v>44321</v>
      </c>
      <c r="N89" s="133">
        <v>44321</v>
      </c>
      <c r="O89" s="131">
        <v>30</v>
      </c>
      <c r="P89" s="133">
        <v>44323</v>
      </c>
      <c r="Q89" s="131">
        <f t="shared" si="1"/>
        <v>2</v>
      </c>
      <c r="R89" s="131">
        <v>1</v>
      </c>
      <c r="S89" s="131" t="str">
        <f t="shared" si="2"/>
        <v>Oportuno</v>
      </c>
      <c r="T89" s="131" t="str">
        <f t="shared" si="3"/>
        <v>Oportuno</v>
      </c>
    </row>
    <row r="90" spans="2:20" x14ac:dyDescent="0.25">
      <c r="B90" s="100">
        <v>44321</v>
      </c>
      <c r="C90" s="74">
        <v>585</v>
      </c>
      <c r="D90" s="131" t="s">
        <v>182</v>
      </c>
      <c r="E90" s="131" t="s">
        <v>182</v>
      </c>
      <c r="F90" s="131" t="s">
        <v>182</v>
      </c>
      <c r="G90" s="131" t="s">
        <v>182</v>
      </c>
      <c r="H90" s="132" t="s">
        <v>181</v>
      </c>
      <c r="I90" s="131" t="s">
        <v>182</v>
      </c>
      <c r="J90" s="131" t="s">
        <v>181</v>
      </c>
      <c r="K90" s="131" t="s">
        <v>182</v>
      </c>
      <c r="L90" s="131" t="s">
        <v>182</v>
      </c>
      <c r="M90" s="133">
        <v>44321</v>
      </c>
      <c r="N90" s="133">
        <v>44321</v>
      </c>
      <c r="O90" s="131">
        <v>30</v>
      </c>
      <c r="P90" s="133">
        <v>44321</v>
      </c>
      <c r="Q90" s="131">
        <f t="shared" ref="Q90:Q104" si="4">_xlfn.DAYS(P90,M90)</f>
        <v>0</v>
      </c>
      <c r="R90" s="131">
        <v>1</v>
      </c>
      <c r="S90" s="131" t="str">
        <f t="shared" ref="S90:S104" si="5">IF((_xlfn.DAYS(N90,M90)&lt;=1),"Oportuno","Extemporaneo")</f>
        <v>Oportuno</v>
      </c>
      <c r="T90" s="131" t="str">
        <f t="shared" ref="T90:T104" si="6">IF((_xlfn.DAYS(P90,M90)&lt;=O90),"Oportuno","Extemporaneo")</f>
        <v>Oportuno</v>
      </c>
    </row>
    <row r="91" spans="2:20" x14ac:dyDescent="0.25">
      <c r="B91" s="100">
        <v>44322</v>
      </c>
      <c r="C91" s="74">
        <v>592</v>
      </c>
      <c r="D91" s="131" t="s">
        <v>182</v>
      </c>
      <c r="E91" s="131" t="s">
        <v>182</v>
      </c>
      <c r="F91" s="131" t="s">
        <v>182</v>
      </c>
      <c r="G91" s="131" t="s">
        <v>182</v>
      </c>
      <c r="H91" s="132" t="s">
        <v>181</v>
      </c>
      <c r="I91" s="131" t="s">
        <v>182</v>
      </c>
      <c r="J91" s="131" t="s">
        <v>181</v>
      </c>
      <c r="K91" s="131" t="s">
        <v>182</v>
      </c>
      <c r="L91" s="131" t="s">
        <v>182</v>
      </c>
      <c r="M91" s="133">
        <v>44322</v>
      </c>
      <c r="N91" s="133">
        <v>44322</v>
      </c>
      <c r="O91" s="131">
        <v>30</v>
      </c>
      <c r="P91" s="133">
        <v>44327</v>
      </c>
      <c r="Q91" s="131">
        <f t="shared" si="4"/>
        <v>5</v>
      </c>
      <c r="R91" s="131">
        <v>1</v>
      </c>
      <c r="S91" s="131" t="str">
        <f t="shared" si="5"/>
        <v>Oportuno</v>
      </c>
      <c r="T91" s="131" t="str">
        <f t="shared" si="6"/>
        <v>Oportuno</v>
      </c>
    </row>
    <row r="92" spans="2:20" x14ac:dyDescent="0.25">
      <c r="B92" s="100">
        <v>44327</v>
      </c>
      <c r="C92" s="74">
        <v>601</v>
      </c>
      <c r="D92" s="131" t="s">
        <v>182</v>
      </c>
      <c r="E92" s="131" t="s">
        <v>182</v>
      </c>
      <c r="F92" s="131" t="s">
        <v>182</v>
      </c>
      <c r="G92" s="131" t="s">
        <v>182</v>
      </c>
      <c r="H92" s="132" t="s">
        <v>181</v>
      </c>
      <c r="I92" s="131" t="s">
        <v>182</v>
      </c>
      <c r="J92" s="131" t="s">
        <v>181</v>
      </c>
      <c r="K92" s="131" t="s">
        <v>182</v>
      </c>
      <c r="L92" s="131" t="s">
        <v>182</v>
      </c>
      <c r="M92" s="133">
        <v>44326</v>
      </c>
      <c r="N92" s="133">
        <v>44326</v>
      </c>
      <c r="O92" s="131">
        <v>30</v>
      </c>
      <c r="P92" s="133">
        <v>44327</v>
      </c>
      <c r="Q92" s="131">
        <f t="shared" si="4"/>
        <v>1</v>
      </c>
      <c r="R92" s="131">
        <v>1</v>
      </c>
      <c r="S92" s="131" t="str">
        <f t="shared" si="5"/>
        <v>Oportuno</v>
      </c>
      <c r="T92" s="131" t="str">
        <f t="shared" si="6"/>
        <v>Oportuno</v>
      </c>
    </row>
    <row r="93" spans="2:20" x14ac:dyDescent="0.25">
      <c r="B93" s="100">
        <v>44328</v>
      </c>
      <c r="C93" s="74">
        <v>606</v>
      </c>
      <c r="D93" s="131" t="s">
        <v>182</v>
      </c>
      <c r="E93" s="131" t="s">
        <v>182</v>
      </c>
      <c r="F93" s="131" t="s">
        <v>182</v>
      </c>
      <c r="G93" s="131" t="s">
        <v>182</v>
      </c>
      <c r="H93" s="132" t="s">
        <v>181</v>
      </c>
      <c r="I93" s="131" t="s">
        <v>182</v>
      </c>
      <c r="J93" s="131" t="s">
        <v>181</v>
      </c>
      <c r="K93" s="131" t="s">
        <v>182</v>
      </c>
      <c r="L93" s="131" t="s">
        <v>182</v>
      </c>
      <c r="M93" s="133">
        <v>44328</v>
      </c>
      <c r="N93" s="133">
        <v>44328</v>
      </c>
      <c r="O93" s="131">
        <v>30</v>
      </c>
      <c r="P93" s="133">
        <v>44329</v>
      </c>
      <c r="Q93" s="131">
        <f t="shared" si="4"/>
        <v>1</v>
      </c>
      <c r="R93" s="131">
        <v>1</v>
      </c>
      <c r="S93" s="131" t="str">
        <f t="shared" si="5"/>
        <v>Oportuno</v>
      </c>
      <c r="T93" s="131" t="str">
        <f t="shared" si="6"/>
        <v>Oportuno</v>
      </c>
    </row>
    <row r="94" spans="2:20" x14ac:dyDescent="0.25">
      <c r="B94" s="100">
        <v>44329</v>
      </c>
      <c r="C94" s="74">
        <v>614</v>
      </c>
      <c r="D94" s="131" t="s">
        <v>181</v>
      </c>
      <c r="E94" s="131" t="s">
        <v>181</v>
      </c>
      <c r="F94" s="131" t="s">
        <v>181</v>
      </c>
      <c r="G94" s="131" t="s">
        <v>181</v>
      </c>
      <c r="H94" s="132" t="s">
        <v>181</v>
      </c>
      <c r="I94" s="131" t="s">
        <v>181</v>
      </c>
      <c r="J94" s="131" t="s">
        <v>181</v>
      </c>
      <c r="K94" s="131" t="s">
        <v>181</v>
      </c>
      <c r="L94" s="131" t="s">
        <v>181</v>
      </c>
      <c r="M94" s="133">
        <v>44329</v>
      </c>
      <c r="N94" s="133">
        <v>44329</v>
      </c>
      <c r="O94" s="131">
        <v>30</v>
      </c>
      <c r="P94" s="131" t="s">
        <v>101</v>
      </c>
      <c r="Q94" s="131" t="s">
        <v>386</v>
      </c>
      <c r="R94" s="131">
        <v>1</v>
      </c>
      <c r="S94" s="131" t="str">
        <f t="shared" si="5"/>
        <v>Oportuno</v>
      </c>
      <c r="T94" s="131" t="s">
        <v>386</v>
      </c>
    </row>
    <row r="95" spans="2:20" x14ac:dyDescent="0.25">
      <c r="B95" s="100">
        <v>44330</v>
      </c>
      <c r="C95" s="74">
        <v>623</v>
      </c>
      <c r="D95" s="131" t="s">
        <v>182</v>
      </c>
      <c r="E95" s="131" t="s">
        <v>182</v>
      </c>
      <c r="F95" s="131" t="s">
        <v>182</v>
      </c>
      <c r="G95" s="131" t="s">
        <v>182</v>
      </c>
      <c r="H95" s="132" t="s">
        <v>181</v>
      </c>
      <c r="I95" s="131" t="s">
        <v>182</v>
      </c>
      <c r="J95" s="131" t="s">
        <v>181</v>
      </c>
      <c r="K95" s="131" t="s">
        <v>182</v>
      </c>
      <c r="L95" s="131" t="s">
        <v>182</v>
      </c>
      <c r="M95" s="133">
        <v>44330</v>
      </c>
      <c r="N95" s="133">
        <v>44335</v>
      </c>
      <c r="O95" s="131">
        <v>30</v>
      </c>
      <c r="P95" s="133">
        <v>44335</v>
      </c>
      <c r="Q95" s="131">
        <f t="shared" si="4"/>
        <v>5</v>
      </c>
      <c r="R95" s="131">
        <v>4</v>
      </c>
      <c r="S95" s="131" t="str">
        <f t="shared" si="5"/>
        <v>Extemporaneo</v>
      </c>
      <c r="T95" s="131" t="str">
        <f t="shared" si="6"/>
        <v>Oportuno</v>
      </c>
    </row>
    <row r="96" spans="2:20" x14ac:dyDescent="0.25">
      <c r="B96" s="100">
        <v>44168</v>
      </c>
      <c r="C96" s="74">
        <v>1652</v>
      </c>
      <c r="D96" s="131" t="s">
        <v>182</v>
      </c>
      <c r="E96" s="131" t="s">
        <v>182</v>
      </c>
      <c r="F96" s="131" t="s">
        <v>182</v>
      </c>
      <c r="G96" s="131" t="s">
        <v>182</v>
      </c>
      <c r="H96" s="132" t="s">
        <v>181</v>
      </c>
      <c r="I96" s="131" t="s">
        <v>182</v>
      </c>
      <c r="J96" s="131" t="s">
        <v>181</v>
      </c>
      <c r="K96" s="131" t="s">
        <v>182</v>
      </c>
      <c r="L96" s="131" t="s">
        <v>182</v>
      </c>
      <c r="M96" s="133">
        <v>44167</v>
      </c>
      <c r="N96" s="133">
        <v>44168</v>
      </c>
      <c r="O96" s="131">
        <v>30</v>
      </c>
      <c r="P96" s="133">
        <v>44168</v>
      </c>
      <c r="Q96" s="131">
        <f t="shared" si="4"/>
        <v>1</v>
      </c>
      <c r="R96" s="131">
        <v>1</v>
      </c>
      <c r="S96" s="131" t="str">
        <f t="shared" si="5"/>
        <v>Oportuno</v>
      </c>
      <c r="T96" s="131" t="str">
        <f t="shared" si="6"/>
        <v>Oportuno</v>
      </c>
    </row>
    <row r="97" spans="2:20" x14ac:dyDescent="0.25">
      <c r="B97" s="100">
        <v>44176</v>
      </c>
      <c r="C97" s="74">
        <v>1681</v>
      </c>
      <c r="D97" s="131" t="s">
        <v>182</v>
      </c>
      <c r="E97" s="131" t="s">
        <v>182</v>
      </c>
      <c r="F97" s="131" t="s">
        <v>182</v>
      </c>
      <c r="G97" s="131" t="s">
        <v>182</v>
      </c>
      <c r="H97" s="132" t="s">
        <v>181</v>
      </c>
      <c r="I97" s="131" t="s">
        <v>182</v>
      </c>
      <c r="J97" s="131" t="s">
        <v>181</v>
      </c>
      <c r="K97" s="131" t="s">
        <v>182</v>
      </c>
      <c r="L97" s="131" t="s">
        <v>182</v>
      </c>
      <c r="M97" s="133">
        <v>44176</v>
      </c>
      <c r="N97" s="133">
        <v>44176</v>
      </c>
      <c r="O97" s="131">
        <v>30</v>
      </c>
      <c r="P97" s="133">
        <v>44177</v>
      </c>
      <c r="Q97" s="131">
        <f t="shared" si="4"/>
        <v>1</v>
      </c>
      <c r="R97" s="131">
        <v>3</v>
      </c>
      <c r="S97" s="131" t="str">
        <f t="shared" si="5"/>
        <v>Oportuno</v>
      </c>
      <c r="T97" s="131" t="str">
        <f t="shared" si="6"/>
        <v>Oportuno</v>
      </c>
    </row>
    <row r="98" spans="2:20" x14ac:dyDescent="0.25">
      <c r="B98" s="100">
        <v>44179</v>
      </c>
      <c r="C98" s="74">
        <v>1687</v>
      </c>
      <c r="D98" s="131" t="s">
        <v>182</v>
      </c>
      <c r="E98" s="131" t="s">
        <v>182</v>
      </c>
      <c r="F98" s="131" t="s">
        <v>182</v>
      </c>
      <c r="G98" s="131" t="s">
        <v>182</v>
      </c>
      <c r="H98" s="132" t="s">
        <v>181</v>
      </c>
      <c r="I98" s="131" t="s">
        <v>182</v>
      </c>
      <c r="J98" s="131" t="s">
        <v>181</v>
      </c>
      <c r="K98" s="131" t="s">
        <v>182</v>
      </c>
      <c r="L98" s="131" t="s">
        <v>182</v>
      </c>
      <c r="M98" s="133">
        <v>44178</v>
      </c>
      <c r="N98" s="133">
        <v>44179</v>
      </c>
      <c r="O98" s="131">
        <v>15</v>
      </c>
      <c r="P98" s="133">
        <v>44179</v>
      </c>
      <c r="Q98" s="131">
        <f t="shared" si="4"/>
        <v>1</v>
      </c>
      <c r="R98" s="131">
        <v>1</v>
      </c>
      <c r="S98" s="131" t="str">
        <f t="shared" si="5"/>
        <v>Oportuno</v>
      </c>
      <c r="T98" s="131" t="str">
        <f t="shared" si="6"/>
        <v>Oportuno</v>
      </c>
    </row>
    <row r="99" spans="2:20" x14ac:dyDescent="0.25">
      <c r="B99" s="100">
        <v>44181</v>
      </c>
      <c r="C99" s="74">
        <v>1709</v>
      </c>
      <c r="D99" s="131" t="s">
        <v>182</v>
      </c>
      <c r="E99" s="131" t="s">
        <v>182</v>
      </c>
      <c r="F99" s="131" t="s">
        <v>182</v>
      </c>
      <c r="G99" s="131" t="s">
        <v>182</v>
      </c>
      <c r="H99" s="132" t="s">
        <v>181</v>
      </c>
      <c r="I99" s="131" t="s">
        <v>182</v>
      </c>
      <c r="J99" s="131" t="s">
        <v>181</v>
      </c>
      <c r="K99" s="131" t="s">
        <v>182</v>
      </c>
      <c r="L99" s="131" t="s">
        <v>182</v>
      </c>
      <c r="M99" s="133">
        <v>44181</v>
      </c>
      <c r="N99" s="133">
        <v>44181</v>
      </c>
      <c r="O99" s="131" t="s">
        <v>121</v>
      </c>
      <c r="P99" s="133">
        <v>44181</v>
      </c>
      <c r="Q99" s="131">
        <f t="shared" si="4"/>
        <v>0</v>
      </c>
      <c r="R99" s="131">
        <v>1</v>
      </c>
      <c r="S99" s="131" t="str">
        <f t="shared" si="5"/>
        <v>Oportuno</v>
      </c>
      <c r="T99" s="131" t="str">
        <f t="shared" si="6"/>
        <v>Oportuno</v>
      </c>
    </row>
    <row r="100" spans="2:20" x14ac:dyDescent="0.25">
      <c r="B100" s="100">
        <v>44182</v>
      </c>
      <c r="C100" s="74">
        <v>1714</v>
      </c>
      <c r="D100" s="131" t="s">
        <v>182</v>
      </c>
      <c r="E100" s="131" t="s">
        <v>182</v>
      </c>
      <c r="F100" s="131" t="s">
        <v>182</v>
      </c>
      <c r="G100" s="131" t="s">
        <v>182</v>
      </c>
      <c r="H100" s="132" t="s">
        <v>181</v>
      </c>
      <c r="I100" s="131" t="s">
        <v>182</v>
      </c>
      <c r="J100" s="131" t="s">
        <v>181</v>
      </c>
      <c r="K100" s="131" t="s">
        <v>182</v>
      </c>
      <c r="L100" s="131" t="s">
        <v>182</v>
      </c>
      <c r="M100" s="133">
        <v>44181</v>
      </c>
      <c r="N100" s="133">
        <v>44182</v>
      </c>
      <c r="O100" s="131" t="s">
        <v>122</v>
      </c>
      <c r="P100" s="133">
        <v>44229</v>
      </c>
      <c r="Q100" s="131">
        <f t="shared" si="4"/>
        <v>48</v>
      </c>
      <c r="R100" s="131">
        <v>1</v>
      </c>
      <c r="S100" s="131" t="str">
        <f t="shared" si="5"/>
        <v>Oportuno</v>
      </c>
      <c r="T100" s="131" t="str">
        <f t="shared" si="6"/>
        <v>Oportuno</v>
      </c>
    </row>
    <row r="101" spans="2:20" x14ac:dyDescent="0.25">
      <c r="B101" s="100">
        <v>44186</v>
      </c>
      <c r="C101" s="74">
        <v>1730</v>
      </c>
      <c r="D101" s="131" t="s">
        <v>182</v>
      </c>
      <c r="E101" s="131" t="s">
        <v>182</v>
      </c>
      <c r="F101" s="131" t="s">
        <v>182</v>
      </c>
      <c r="G101" s="131" t="s">
        <v>182</v>
      </c>
      <c r="H101" s="132" t="s">
        <v>181</v>
      </c>
      <c r="I101" s="131" t="s">
        <v>182</v>
      </c>
      <c r="J101" s="131" t="s">
        <v>181</v>
      </c>
      <c r="K101" s="131" t="s">
        <v>182</v>
      </c>
      <c r="L101" s="131" t="s">
        <v>182</v>
      </c>
      <c r="M101" s="133">
        <v>44176</v>
      </c>
      <c r="N101" s="131" t="s">
        <v>123</v>
      </c>
      <c r="O101" s="131">
        <v>15</v>
      </c>
      <c r="P101" s="133">
        <v>44202</v>
      </c>
      <c r="Q101" s="131">
        <f t="shared" si="4"/>
        <v>26</v>
      </c>
      <c r="R101" s="131">
        <v>3</v>
      </c>
      <c r="S101" s="131" t="s">
        <v>386</v>
      </c>
      <c r="T101" s="131" t="str">
        <f t="shared" si="6"/>
        <v>Extemporaneo</v>
      </c>
    </row>
    <row r="102" spans="2:20" x14ac:dyDescent="0.25">
      <c r="B102" s="100">
        <v>44187</v>
      </c>
      <c r="C102" s="74">
        <v>1733</v>
      </c>
      <c r="D102" s="131" t="s">
        <v>182</v>
      </c>
      <c r="E102" s="131" t="s">
        <v>182</v>
      </c>
      <c r="F102" s="131" t="s">
        <v>182</v>
      </c>
      <c r="G102" s="131" t="s">
        <v>182</v>
      </c>
      <c r="H102" s="132" t="s">
        <v>181</v>
      </c>
      <c r="I102" s="131" t="s">
        <v>182</v>
      </c>
      <c r="J102" s="131" t="s">
        <v>181</v>
      </c>
      <c r="K102" s="131" t="s">
        <v>182</v>
      </c>
      <c r="L102" s="131" t="s">
        <v>182</v>
      </c>
      <c r="M102" s="133">
        <v>44187</v>
      </c>
      <c r="N102" s="133">
        <v>44187</v>
      </c>
      <c r="O102" s="131">
        <v>15</v>
      </c>
      <c r="P102" s="133">
        <v>44221</v>
      </c>
      <c r="Q102" s="131">
        <f t="shared" si="4"/>
        <v>34</v>
      </c>
      <c r="R102" s="131">
        <v>1</v>
      </c>
      <c r="S102" s="131" t="str">
        <f t="shared" si="5"/>
        <v>Oportuno</v>
      </c>
      <c r="T102" s="131" t="str">
        <f t="shared" si="6"/>
        <v>Extemporaneo</v>
      </c>
    </row>
    <row r="103" spans="2:20" x14ac:dyDescent="0.25">
      <c r="B103" s="100">
        <v>44193</v>
      </c>
      <c r="C103" s="74">
        <v>1743</v>
      </c>
      <c r="D103" s="131" t="s">
        <v>182</v>
      </c>
      <c r="E103" s="131" t="s">
        <v>182</v>
      </c>
      <c r="F103" s="131" t="s">
        <v>182</v>
      </c>
      <c r="G103" s="131" t="s">
        <v>182</v>
      </c>
      <c r="H103" s="132" t="s">
        <v>181</v>
      </c>
      <c r="I103" s="131" t="s">
        <v>182</v>
      </c>
      <c r="J103" s="131" t="s">
        <v>181</v>
      </c>
      <c r="K103" s="131" t="s">
        <v>182</v>
      </c>
      <c r="L103" s="131" t="s">
        <v>182</v>
      </c>
      <c r="M103" s="133">
        <v>44191</v>
      </c>
      <c r="N103" s="133">
        <v>44193</v>
      </c>
      <c r="O103" s="131">
        <v>15</v>
      </c>
      <c r="P103" s="133">
        <v>44201</v>
      </c>
      <c r="Q103" s="131">
        <f t="shared" si="4"/>
        <v>10</v>
      </c>
      <c r="R103" s="131">
        <v>2</v>
      </c>
      <c r="S103" s="131" t="str">
        <f t="shared" si="5"/>
        <v>Extemporaneo</v>
      </c>
      <c r="T103" s="131" t="str">
        <f t="shared" si="6"/>
        <v>Oportuno</v>
      </c>
    </row>
    <row r="104" spans="2:20" x14ac:dyDescent="0.25">
      <c r="B104" s="100">
        <v>44195</v>
      </c>
      <c r="C104" s="74">
        <v>1751</v>
      </c>
      <c r="D104" s="131" t="s">
        <v>182</v>
      </c>
      <c r="E104" s="131" t="s">
        <v>182</v>
      </c>
      <c r="F104" s="131" t="s">
        <v>182</v>
      </c>
      <c r="G104" s="131" t="s">
        <v>182</v>
      </c>
      <c r="H104" s="132" t="s">
        <v>181</v>
      </c>
      <c r="I104" s="131" t="s">
        <v>182</v>
      </c>
      <c r="J104" s="131" t="s">
        <v>181</v>
      </c>
      <c r="K104" s="131" t="s">
        <v>182</v>
      </c>
      <c r="L104" s="131" t="s">
        <v>182</v>
      </c>
      <c r="M104" s="133">
        <v>44194</v>
      </c>
      <c r="N104" s="133">
        <v>44195</v>
      </c>
      <c r="O104" s="131">
        <v>15</v>
      </c>
      <c r="P104" s="133">
        <v>44195</v>
      </c>
      <c r="Q104" s="131">
        <f t="shared" si="4"/>
        <v>1</v>
      </c>
      <c r="R104" s="131">
        <v>1</v>
      </c>
      <c r="S104" s="131" t="str">
        <f t="shared" si="5"/>
        <v>Oportuno</v>
      </c>
      <c r="T104" s="131" t="str">
        <f t="shared" si="6"/>
        <v>Oportuno</v>
      </c>
    </row>
    <row r="105" spans="2:20" x14ac:dyDescent="0.25">
      <c r="D105" s="49">
        <f>COUNTIF(D25:D104,$B$108)</f>
        <v>76</v>
      </c>
      <c r="E105" s="49">
        <f t="shared" ref="E105:L105" si="7">COUNTIF(E25:E104,$B$108)</f>
        <v>76</v>
      </c>
      <c r="F105" s="49">
        <f t="shared" si="7"/>
        <v>77</v>
      </c>
      <c r="G105" s="49">
        <f t="shared" si="7"/>
        <v>76</v>
      </c>
      <c r="H105" s="49">
        <f t="shared" si="7"/>
        <v>12</v>
      </c>
      <c r="I105" s="49">
        <f t="shared" si="7"/>
        <v>78</v>
      </c>
      <c r="J105" s="49">
        <f t="shared" si="7"/>
        <v>0</v>
      </c>
      <c r="K105" s="49">
        <f t="shared" si="7"/>
        <v>78</v>
      </c>
      <c r="L105" s="49">
        <f t="shared" si="7"/>
        <v>75</v>
      </c>
    </row>
    <row r="106" spans="2:20" x14ac:dyDescent="0.25">
      <c r="H106" s="49">
        <f>COUNTIF(H26:H105,$B$109)</f>
        <v>67</v>
      </c>
    </row>
    <row r="108" spans="2:20" x14ac:dyDescent="0.25">
      <c r="B108" s="43" t="s">
        <v>182</v>
      </c>
    </row>
    <row r="109" spans="2:20" x14ac:dyDescent="0.25">
      <c r="B109" s="43" t="s">
        <v>181</v>
      </c>
    </row>
  </sheetData>
  <mergeCells count="2">
    <mergeCell ref="C2:D2"/>
    <mergeCell ref="C3:D3"/>
  </mergeCells>
  <dataValidations count="1">
    <dataValidation type="date" allowBlank="1" showInputMessage="1" showErrorMessage="1" errorTitle="FECHA FUERA DE RANGO" error="Ingrese una fecha del año 2020" sqref="B96:B104" xr:uid="{00000000-0002-0000-0700-000000000000}">
      <formula1>43831</formula1>
      <formula2>44196</formula2>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68"/>
  <sheetViews>
    <sheetView zoomScale="80" zoomScaleNormal="80" workbookViewId="0">
      <selection activeCell="C9" sqref="C9"/>
    </sheetView>
  </sheetViews>
  <sheetFormatPr baseColWidth="10" defaultColWidth="11.42578125" defaultRowHeight="15.75" x14ac:dyDescent="0.25"/>
  <cols>
    <col min="1" max="1" width="11.42578125" style="43"/>
    <col min="2" max="2" width="16.85546875" style="43" customWidth="1"/>
    <col min="3" max="3" width="64.140625" style="43" customWidth="1"/>
    <col min="4" max="4" width="55.140625" style="43" customWidth="1"/>
    <col min="5" max="16384" width="11.42578125" style="43"/>
  </cols>
  <sheetData>
    <row r="1" spans="2:4" x14ac:dyDescent="0.25">
      <c r="B1" s="149" t="s">
        <v>183</v>
      </c>
      <c r="C1" s="149"/>
      <c r="D1" s="149"/>
    </row>
    <row r="3" spans="2:4" x14ac:dyDescent="0.25">
      <c r="B3" s="155" t="s">
        <v>184</v>
      </c>
      <c r="C3" s="153" t="s">
        <v>185</v>
      </c>
      <c r="D3" s="154"/>
    </row>
    <row r="4" spans="2:4" x14ac:dyDescent="0.25">
      <c r="B4" s="156"/>
      <c r="C4" s="101" t="s">
        <v>186</v>
      </c>
      <c r="D4" s="101" t="s">
        <v>187</v>
      </c>
    </row>
    <row r="5" spans="2:4" x14ac:dyDescent="0.25">
      <c r="B5" s="102">
        <v>1</v>
      </c>
      <c r="C5" s="94"/>
      <c r="D5" s="94" t="s">
        <v>188</v>
      </c>
    </row>
    <row r="6" spans="2:4" ht="47.25" x14ac:dyDescent="0.25">
      <c r="B6" s="102">
        <v>7</v>
      </c>
      <c r="C6" s="103" t="s">
        <v>189</v>
      </c>
      <c r="D6" s="94" t="s">
        <v>190</v>
      </c>
    </row>
    <row r="7" spans="2:4" ht="63" x14ac:dyDescent="0.25">
      <c r="B7" s="102">
        <v>21</v>
      </c>
      <c r="C7" s="103" t="s">
        <v>191</v>
      </c>
      <c r="D7" s="94"/>
    </row>
    <row r="8" spans="2:4" ht="63" x14ac:dyDescent="0.25">
      <c r="B8" s="102">
        <v>33</v>
      </c>
      <c r="C8" s="103" t="s">
        <v>191</v>
      </c>
      <c r="D8" s="94"/>
    </row>
    <row r="9" spans="2:4" ht="63" x14ac:dyDescent="0.25">
      <c r="B9" s="102">
        <v>43</v>
      </c>
      <c r="C9" s="103" t="s">
        <v>191</v>
      </c>
      <c r="D9" s="94"/>
    </row>
    <row r="10" spans="2:4" ht="63" x14ac:dyDescent="0.25">
      <c r="B10" s="102">
        <v>100</v>
      </c>
      <c r="C10" s="103" t="s">
        <v>191</v>
      </c>
      <c r="D10" s="94"/>
    </row>
    <row r="11" spans="2:4" ht="74.25" customHeight="1" x14ac:dyDescent="0.25">
      <c r="B11" s="104">
        <v>124</v>
      </c>
      <c r="C11" s="103" t="s">
        <v>191</v>
      </c>
      <c r="D11" s="94"/>
    </row>
    <row r="12" spans="2:4" ht="74.25" customHeight="1" x14ac:dyDescent="0.25">
      <c r="B12" s="102">
        <v>143</v>
      </c>
      <c r="C12" s="103" t="s">
        <v>191</v>
      </c>
      <c r="D12" s="94"/>
    </row>
    <row r="13" spans="2:4" ht="74.25" customHeight="1" x14ac:dyDescent="0.25">
      <c r="B13" s="104">
        <v>153</v>
      </c>
      <c r="C13" s="103" t="s">
        <v>191</v>
      </c>
      <c r="D13" s="94"/>
    </row>
    <row r="14" spans="2:4" ht="74.25" customHeight="1" x14ac:dyDescent="0.25">
      <c r="B14" s="104">
        <v>160</v>
      </c>
      <c r="C14" s="103" t="s">
        <v>192</v>
      </c>
      <c r="D14" s="94" t="s">
        <v>193</v>
      </c>
    </row>
    <row r="15" spans="2:4" ht="74.25" customHeight="1" x14ac:dyDescent="0.25">
      <c r="B15" s="102">
        <v>174</v>
      </c>
      <c r="C15" s="103" t="s">
        <v>191</v>
      </c>
      <c r="D15" s="94" t="s">
        <v>194</v>
      </c>
    </row>
    <row r="16" spans="2:4" ht="74.25" customHeight="1" x14ac:dyDescent="0.25">
      <c r="B16" s="102">
        <v>194</v>
      </c>
      <c r="C16" s="103" t="s">
        <v>195</v>
      </c>
      <c r="D16" s="94" t="s">
        <v>196</v>
      </c>
    </row>
    <row r="17" spans="2:4" ht="74.25" customHeight="1" x14ac:dyDescent="0.25">
      <c r="B17" s="102">
        <v>204</v>
      </c>
      <c r="C17" s="103" t="s">
        <v>191</v>
      </c>
      <c r="D17" s="94"/>
    </row>
    <row r="18" spans="2:4" ht="74.25" customHeight="1" x14ac:dyDescent="0.25">
      <c r="B18" s="102">
        <v>209</v>
      </c>
      <c r="C18" s="103" t="s">
        <v>191</v>
      </c>
      <c r="D18" s="94"/>
    </row>
    <row r="19" spans="2:4" ht="74.25" customHeight="1" x14ac:dyDescent="0.25">
      <c r="B19" s="102">
        <v>219</v>
      </c>
      <c r="C19" s="103" t="s">
        <v>191</v>
      </c>
      <c r="D19" s="94"/>
    </row>
    <row r="20" spans="2:4" ht="74.25" customHeight="1" x14ac:dyDescent="0.25">
      <c r="B20" s="102">
        <v>233</v>
      </c>
      <c r="C20" s="103" t="s">
        <v>191</v>
      </c>
      <c r="D20" s="94"/>
    </row>
    <row r="21" spans="2:4" ht="74.25" customHeight="1" x14ac:dyDescent="0.25">
      <c r="B21" s="102">
        <v>239</v>
      </c>
      <c r="C21" s="103" t="s">
        <v>191</v>
      </c>
      <c r="D21" s="94"/>
    </row>
    <row r="22" spans="2:4" ht="74.25" customHeight="1" x14ac:dyDescent="0.25">
      <c r="B22" s="102">
        <v>259</v>
      </c>
      <c r="C22" s="103" t="s">
        <v>191</v>
      </c>
      <c r="D22" s="94"/>
    </row>
    <row r="23" spans="2:4" ht="74.25" customHeight="1" x14ac:dyDescent="0.25">
      <c r="B23" s="102">
        <v>265</v>
      </c>
      <c r="C23" s="103" t="s">
        <v>191</v>
      </c>
      <c r="D23" s="94"/>
    </row>
    <row r="24" spans="2:4" ht="74.25" customHeight="1" x14ac:dyDescent="0.25">
      <c r="B24" s="102">
        <v>287</v>
      </c>
      <c r="C24" s="103" t="s">
        <v>192</v>
      </c>
      <c r="D24" s="94" t="s">
        <v>197</v>
      </c>
    </row>
    <row r="25" spans="2:4" ht="74.25" customHeight="1" x14ac:dyDescent="0.25">
      <c r="B25" s="102">
        <v>293</v>
      </c>
      <c r="C25" s="103" t="s">
        <v>191</v>
      </c>
      <c r="D25" s="94"/>
    </row>
    <row r="26" spans="2:4" ht="74.25" customHeight="1" x14ac:dyDescent="0.25">
      <c r="B26" s="102">
        <v>299</v>
      </c>
      <c r="C26" s="103" t="s">
        <v>191</v>
      </c>
      <c r="D26" s="94"/>
    </row>
    <row r="27" spans="2:4" ht="74.25" customHeight="1" x14ac:dyDescent="0.25">
      <c r="B27" s="102">
        <v>306</v>
      </c>
      <c r="C27" s="103" t="s">
        <v>191</v>
      </c>
      <c r="D27" s="94"/>
    </row>
    <row r="28" spans="2:4" ht="74.25" customHeight="1" x14ac:dyDescent="0.25">
      <c r="B28" s="102">
        <v>318</v>
      </c>
      <c r="C28" s="103" t="s">
        <v>192</v>
      </c>
      <c r="D28" s="94" t="s">
        <v>196</v>
      </c>
    </row>
    <row r="29" spans="2:4" ht="74.25" customHeight="1" x14ac:dyDescent="0.25">
      <c r="B29" s="102">
        <v>329</v>
      </c>
      <c r="C29" s="103" t="s">
        <v>191</v>
      </c>
      <c r="D29" s="94"/>
    </row>
    <row r="30" spans="2:4" ht="74.25" customHeight="1" x14ac:dyDescent="0.25">
      <c r="B30" s="102">
        <v>346</v>
      </c>
      <c r="C30" s="103" t="s">
        <v>191</v>
      </c>
      <c r="D30" s="94"/>
    </row>
    <row r="31" spans="2:4" ht="74.25" customHeight="1" x14ac:dyDescent="0.25">
      <c r="B31" s="102">
        <v>354</v>
      </c>
      <c r="C31" s="103" t="s">
        <v>191</v>
      </c>
      <c r="D31" s="94"/>
    </row>
    <row r="32" spans="2:4" ht="74.25" customHeight="1" x14ac:dyDescent="0.25">
      <c r="B32" s="102">
        <v>381</v>
      </c>
      <c r="C32" s="103" t="s">
        <v>191</v>
      </c>
      <c r="D32" s="94"/>
    </row>
    <row r="33" spans="2:4" ht="74.25" customHeight="1" x14ac:dyDescent="0.25">
      <c r="B33" s="102">
        <v>396</v>
      </c>
      <c r="C33" s="103" t="s">
        <v>191</v>
      </c>
      <c r="D33" s="94"/>
    </row>
    <row r="34" spans="2:4" ht="74.25" customHeight="1" x14ac:dyDescent="0.25">
      <c r="B34" s="102">
        <v>403</v>
      </c>
      <c r="C34" s="103" t="s">
        <v>191</v>
      </c>
      <c r="D34" s="94"/>
    </row>
    <row r="35" spans="2:4" ht="74.25" customHeight="1" x14ac:dyDescent="0.25">
      <c r="B35" s="102">
        <v>413</v>
      </c>
      <c r="C35" s="103" t="s">
        <v>191</v>
      </c>
      <c r="D35" s="94"/>
    </row>
    <row r="36" spans="2:4" ht="74.25" customHeight="1" x14ac:dyDescent="0.25">
      <c r="B36" s="102">
        <v>422</v>
      </c>
      <c r="C36" s="103" t="s">
        <v>191</v>
      </c>
      <c r="D36" s="94" t="s">
        <v>198</v>
      </c>
    </row>
    <row r="37" spans="2:4" ht="74.25" customHeight="1" x14ac:dyDescent="0.25">
      <c r="B37" s="102">
        <v>434</v>
      </c>
      <c r="C37" s="103" t="s">
        <v>191</v>
      </c>
      <c r="D37" s="94"/>
    </row>
    <row r="38" spans="2:4" ht="74.25" customHeight="1" x14ac:dyDescent="0.25">
      <c r="B38" s="102">
        <v>448</v>
      </c>
      <c r="C38" s="103" t="s">
        <v>191</v>
      </c>
      <c r="D38" s="94"/>
    </row>
    <row r="39" spans="2:4" ht="74.25" customHeight="1" x14ac:dyDescent="0.25">
      <c r="B39" s="102">
        <v>450</v>
      </c>
      <c r="C39" s="103" t="s">
        <v>191</v>
      </c>
      <c r="D39" s="94"/>
    </row>
    <row r="40" spans="2:4" ht="74.25" customHeight="1" x14ac:dyDescent="0.25">
      <c r="B40" s="102">
        <v>458</v>
      </c>
      <c r="C40" s="103" t="s">
        <v>191</v>
      </c>
      <c r="D40" s="94"/>
    </row>
    <row r="41" spans="2:4" ht="74.25" customHeight="1" x14ac:dyDescent="0.25">
      <c r="B41" s="102">
        <v>463</v>
      </c>
      <c r="C41" s="103" t="s">
        <v>191</v>
      </c>
      <c r="D41" s="94"/>
    </row>
    <row r="42" spans="2:4" ht="74.25" customHeight="1" x14ac:dyDescent="0.25">
      <c r="B42" s="102">
        <v>469</v>
      </c>
      <c r="C42" s="103" t="s">
        <v>191</v>
      </c>
      <c r="D42" s="94"/>
    </row>
    <row r="43" spans="2:4" ht="74.25" customHeight="1" x14ac:dyDescent="0.25">
      <c r="B43" s="102">
        <v>482</v>
      </c>
      <c r="C43" s="103" t="s">
        <v>191</v>
      </c>
      <c r="D43" s="94"/>
    </row>
    <row r="44" spans="2:4" ht="74.25" customHeight="1" x14ac:dyDescent="0.25">
      <c r="B44" s="102">
        <v>486</v>
      </c>
      <c r="C44" s="103" t="s">
        <v>191</v>
      </c>
      <c r="D44" s="94"/>
    </row>
    <row r="45" spans="2:4" ht="74.25" customHeight="1" x14ac:dyDescent="0.25">
      <c r="B45" s="102">
        <v>489</v>
      </c>
      <c r="C45" s="103" t="s">
        <v>191</v>
      </c>
      <c r="D45" s="94"/>
    </row>
    <row r="46" spans="2:4" ht="74.25" customHeight="1" x14ac:dyDescent="0.25">
      <c r="B46" s="102">
        <v>500</v>
      </c>
      <c r="C46" s="103" t="s">
        <v>191</v>
      </c>
      <c r="D46" s="94"/>
    </row>
    <row r="47" spans="2:4" ht="74.25" customHeight="1" x14ac:dyDescent="0.25">
      <c r="B47" s="102">
        <v>517</v>
      </c>
      <c r="C47" s="103" t="s">
        <v>191</v>
      </c>
      <c r="D47" s="94"/>
    </row>
    <row r="48" spans="2:4" ht="74.25" customHeight="1" x14ac:dyDescent="0.25">
      <c r="B48" s="102">
        <v>531</v>
      </c>
      <c r="C48" s="103" t="s">
        <v>191</v>
      </c>
      <c r="D48" s="94"/>
    </row>
    <row r="49" spans="2:4" ht="74.25" customHeight="1" x14ac:dyDescent="0.25">
      <c r="B49" s="102">
        <v>561</v>
      </c>
      <c r="C49" s="103" t="s">
        <v>191</v>
      </c>
      <c r="D49" s="94"/>
    </row>
    <row r="50" spans="2:4" ht="74.25" customHeight="1" x14ac:dyDescent="0.25">
      <c r="B50" s="102">
        <v>569</v>
      </c>
      <c r="C50" s="103" t="s">
        <v>191</v>
      </c>
      <c r="D50" s="94"/>
    </row>
    <row r="51" spans="2:4" ht="74.25" customHeight="1" x14ac:dyDescent="0.25">
      <c r="B51" s="102">
        <v>592</v>
      </c>
      <c r="C51" s="103" t="s">
        <v>191</v>
      </c>
      <c r="D51" s="94"/>
    </row>
    <row r="52" spans="2:4" ht="74.25" customHeight="1" x14ac:dyDescent="0.25">
      <c r="B52" s="102">
        <v>623</v>
      </c>
      <c r="C52" s="103" t="s">
        <v>191</v>
      </c>
      <c r="D52" s="94" t="s">
        <v>199</v>
      </c>
    </row>
    <row r="53" spans="2:4" ht="74.25" customHeight="1" x14ac:dyDescent="0.25">
      <c r="B53" s="102">
        <v>1652</v>
      </c>
      <c r="C53" s="103" t="s">
        <v>191</v>
      </c>
      <c r="D53" s="94"/>
    </row>
    <row r="54" spans="2:4" ht="74.25" customHeight="1" x14ac:dyDescent="0.25">
      <c r="B54" s="102">
        <v>1681</v>
      </c>
      <c r="C54" s="103" t="s">
        <v>191</v>
      </c>
      <c r="D54" s="94"/>
    </row>
    <row r="55" spans="2:4" ht="74.25" customHeight="1" x14ac:dyDescent="0.25">
      <c r="B55" s="102">
        <v>1687</v>
      </c>
      <c r="C55" s="103" t="s">
        <v>191</v>
      </c>
      <c r="D55" s="94"/>
    </row>
    <row r="56" spans="2:4" ht="74.25" customHeight="1" x14ac:dyDescent="0.25">
      <c r="B56" s="102">
        <v>1743</v>
      </c>
      <c r="C56" s="103" t="s">
        <v>191</v>
      </c>
      <c r="D56" s="94"/>
    </row>
    <row r="57" spans="2:4" ht="74.25" customHeight="1" x14ac:dyDescent="0.25">
      <c r="B57" s="102">
        <v>1751</v>
      </c>
      <c r="C57" s="103" t="s">
        <v>191</v>
      </c>
      <c r="D57" s="94"/>
    </row>
    <row r="58" spans="2:4" ht="74.25" customHeight="1" x14ac:dyDescent="0.25"/>
    <row r="59" spans="2:4" ht="74.25" customHeight="1" x14ac:dyDescent="0.25"/>
    <row r="60" spans="2:4" ht="74.25" customHeight="1" x14ac:dyDescent="0.25"/>
    <row r="61" spans="2:4" ht="74.25" customHeight="1" x14ac:dyDescent="0.25"/>
    <row r="62" spans="2:4" x14ac:dyDescent="0.25">
      <c r="B62" s="102"/>
      <c r="C62" s="94"/>
      <c r="D62" s="94"/>
    </row>
    <row r="63" spans="2:4" x14ac:dyDescent="0.25">
      <c r="B63" s="102"/>
      <c r="C63" s="94"/>
      <c r="D63" s="94"/>
    </row>
    <row r="64" spans="2:4" x14ac:dyDescent="0.25">
      <c r="B64" s="102"/>
      <c r="C64" s="94"/>
      <c r="D64" s="94"/>
    </row>
    <row r="65" spans="2:4" x14ac:dyDescent="0.25">
      <c r="B65" s="102"/>
      <c r="C65" s="94"/>
      <c r="D65" s="94"/>
    </row>
    <row r="66" spans="2:4" x14ac:dyDescent="0.25">
      <c r="B66" s="102"/>
      <c r="C66" s="94"/>
      <c r="D66" s="94"/>
    </row>
    <row r="67" spans="2:4" x14ac:dyDescent="0.25">
      <c r="B67" s="102"/>
      <c r="C67" s="94"/>
      <c r="D67" s="94"/>
    </row>
    <row r="68" spans="2:4" x14ac:dyDescent="0.25">
      <c r="B68" s="102"/>
      <c r="C68" s="94"/>
      <c r="D68" s="94"/>
    </row>
  </sheetData>
  <mergeCells count="3">
    <mergeCell ref="B1:D1"/>
    <mergeCell ref="C3:D3"/>
    <mergeCell ref="B3:B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G22"/>
  <sheetViews>
    <sheetView topLeftCell="A10" zoomScale="80" zoomScaleNormal="80" workbookViewId="0">
      <selection activeCell="F20" sqref="F20"/>
    </sheetView>
  </sheetViews>
  <sheetFormatPr baseColWidth="10" defaultColWidth="11.42578125" defaultRowHeight="15.75" x14ac:dyDescent="0.25"/>
  <cols>
    <col min="1" max="1" width="6.7109375" style="43" customWidth="1"/>
    <col min="2" max="2" width="8.140625" style="43" customWidth="1"/>
    <col min="3" max="3" width="16.7109375" style="43" customWidth="1"/>
    <col min="4" max="4" width="99.7109375" style="43" customWidth="1"/>
    <col min="5" max="5" width="22.5703125" style="43" customWidth="1"/>
    <col min="6" max="6" width="11.42578125" style="43"/>
    <col min="7" max="7" width="123.140625" style="43" customWidth="1"/>
    <col min="8" max="16384" width="11.42578125" style="43"/>
  </cols>
  <sheetData>
    <row r="3" spans="2:7" ht="15" customHeight="1" x14ac:dyDescent="0.25">
      <c r="E3" s="157" t="s">
        <v>202</v>
      </c>
      <c r="F3" s="158"/>
    </row>
    <row r="4" spans="2:7" ht="52.5" customHeight="1" x14ac:dyDescent="0.25">
      <c r="B4" s="50" t="s">
        <v>16</v>
      </c>
      <c r="C4" s="50" t="s">
        <v>200</v>
      </c>
      <c r="D4" s="50" t="s">
        <v>201</v>
      </c>
      <c r="E4" s="50" t="s">
        <v>204</v>
      </c>
      <c r="F4" s="105" t="s">
        <v>47</v>
      </c>
      <c r="G4" s="122" t="s">
        <v>203</v>
      </c>
    </row>
    <row r="5" spans="2:7" ht="365.25" customHeight="1" x14ac:dyDescent="0.25">
      <c r="B5" s="106">
        <v>1</v>
      </c>
      <c r="C5" s="107" t="s">
        <v>205</v>
      </c>
      <c r="D5" s="108" t="s">
        <v>388</v>
      </c>
      <c r="E5" s="109" t="s">
        <v>206</v>
      </c>
      <c r="F5" s="110" t="s">
        <v>207</v>
      </c>
      <c r="G5" s="111" t="s">
        <v>389</v>
      </c>
    </row>
    <row r="6" spans="2:7" ht="133.5" customHeight="1" x14ac:dyDescent="0.25">
      <c r="B6" s="110">
        <v>2</v>
      </c>
      <c r="C6" s="112" t="s">
        <v>208</v>
      </c>
      <c r="D6" s="113" t="s">
        <v>390</v>
      </c>
      <c r="E6" s="109" t="s">
        <v>206</v>
      </c>
      <c r="F6" s="110" t="s">
        <v>207</v>
      </c>
      <c r="G6" s="112" t="s">
        <v>381</v>
      </c>
    </row>
    <row r="7" spans="2:7" ht="94.5" x14ac:dyDescent="0.25">
      <c r="B7" s="114">
        <v>3</v>
      </c>
      <c r="C7" s="115" t="s">
        <v>205</v>
      </c>
      <c r="D7" s="116" t="s">
        <v>391</v>
      </c>
      <c r="E7" s="109" t="s">
        <v>206</v>
      </c>
      <c r="F7" s="110" t="s">
        <v>207</v>
      </c>
      <c r="G7" s="111" t="s">
        <v>392</v>
      </c>
    </row>
    <row r="8" spans="2:7" ht="170.25" customHeight="1" x14ac:dyDescent="0.25">
      <c r="B8" s="106">
        <v>4</v>
      </c>
      <c r="C8" s="115" t="s">
        <v>205</v>
      </c>
      <c r="D8" s="116" t="s">
        <v>393</v>
      </c>
      <c r="E8" s="109" t="s">
        <v>206</v>
      </c>
      <c r="F8" s="110" t="s">
        <v>207</v>
      </c>
      <c r="G8" s="111" t="s">
        <v>382</v>
      </c>
    </row>
    <row r="9" spans="2:7" ht="101.25" customHeight="1" x14ac:dyDescent="0.25">
      <c r="B9" s="110">
        <v>5</v>
      </c>
      <c r="C9" s="115" t="s">
        <v>205</v>
      </c>
      <c r="D9" s="116" t="s">
        <v>394</v>
      </c>
      <c r="E9" s="109" t="s">
        <v>206</v>
      </c>
      <c r="F9" s="110" t="s">
        <v>207</v>
      </c>
      <c r="G9" s="111" t="s">
        <v>383</v>
      </c>
    </row>
    <row r="10" spans="2:7" ht="186.75" customHeight="1" x14ac:dyDescent="0.25">
      <c r="B10" s="106">
        <v>6</v>
      </c>
      <c r="C10" s="115" t="s">
        <v>209</v>
      </c>
      <c r="D10" s="116" t="s">
        <v>395</v>
      </c>
      <c r="E10" s="109" t="s">
        <v>206</v>
      </c>
      <c r="F10" s="110" t="s">
        <v>207</v>
      </c>
      <c r="G10" s="111" t="s">
        <v>384</v>
      </c>
    </row>
    <row r="11" spans="2:7" ht="76.5" customHeight="1" x14ac:dyDescent="0.25">
      <c r="B11" s="110">
        <v>7</v>
      </c>
      <c r="C11" s="112" t="s">
        <v>210</v>
      </c>
      <c r="D11" s="113" t="s">
        <v>396</v>
      </c>
      <c r="E11" s="109" t="s">
        <v>206</v>
      </c>
      <c r="F11" s="110" t="s">
        <v>207</v>
      </c>
      <c r="G11" s="111" t="s">
        <v>211</v>
      </c>
    </row>
    <row r="12" spans="2:7" ht="244.5" customHeight="1" x14ac:dyDescent="0.25">
      <c r="B12" s="106">
        <v>8</v>
      </c>
      <c r="C12" s="115" t="s">
        <v>205</v>
      </c>
      <c r="D12" s="116" t="s">
        <v>397</v>
      </c>
      <c r="E12" s="109" t="s">
        <v>206</v>
      </c>
      <c r="F12" s="110" t="s">
        <v>207</v>
      </c>
      <c r="G12" s="111" t="s">
        <v>398</v>
      </c>
    </row>
    <row r="13" spans="2:7" ht="133.5" customHeight="1" x14ac:dyDescent="0.25">
      <c r="B13" s="106">
        <v>9</v>
      </c>
      <c r="C13" s="112" t="s">
        <v>210</v>
      </c>
      <c r="D13" s="113" t="s">
        <v>399</v>
      </c>
      <c r="E13" s="117" t="s">
        <v>212</v>
      </c>
      <c r="F13" s="110" t="s">
        <v>207</v>
      </c>
      <c r="G13" s="111" t="s">
        <v>385</v>
      </c>
    </row>
    <row r="14" spans="2:7" ht="213" customHeight="1" x14ac:dyDescent="0.25">
      <c r="B14" s="110">
        <v>10</v>
      </c>
      <c r="C14" s="112" t="s">
        <v>213</v>
      </c>
      <c r="D14" s="113" t="s">
        <v>400</v>
      </c>
      <c r="E14" s="117" t="s">
        <v>212</v>
      </c>
      <c r="F14" s="110" t="s">
        <v>207</v>
      </c>
      <c r="G14" s="111" t="s">
        <v>401</v>
      </c>
    </row>
    <row r="15" spans="2:7" ht="87.75" customHeight="1" x14ac:dyDescent="0.25">
      <c r="B15" s="106">
        <v>11</v>
      </c>
      <c r="C15" s="115" t="s">
        <v>214</v>
      </c>
      <c r="D15" s="113" t="s">
        <v>402</v>
      </c>
      <c r="E15" s="117" t="s">
        <v>212</v>
      </c>
      <c r="F15" s="110" t="s">
        <v>207</v>
      </c>
      <c r="G15" s="111" t="s">
        <v>215</v>
      </c>
    </row>
    <row r="16" spans="2:7" ht="269.25" customHeight="1" x14ac:dyDescent="0.25">
      <c r="B16" s="110">
        <v>12</v>
      </c>
      <c r="C16" s="115" t="s">
        <v>214</v>
      </c>
      <c r="D16" s="113" t="s">
        <v>216</v>
      </c>
      <c r="E16" s="109" t="s">
        <v>206</v>
      </c>
      <c r="F16" s="110" t="s">
        <v>207</v>
      </c>
      <c r="G16" s="113" t="s">
        <v>217</v>
      </c>
    </row>
    <row r="17" spans="2:7" ht="221.25" customHeight="1" x14ac:dyDescent="0.25">
      <c r="B17" s="106">
        <v>13</v>
      </c>
      <c r="C17" s="115" t="s">
        <v>218</v>
      </c>
      <c r="D17" s="113" t="s">
        <v>403</v>
      </c>
      <c r="E17" s="109" t="s">
        <v>206</v>
      </c>
      <c r="F17" s="110" t="s">
        <v>207</v>
      </c>
      <c r="G17" s="111" t="s">
        <v>404</v>
      </c>
    </row>
    <row r="18" spans="2:7" ht="284.25" customHeight="1" x14ac:dyDescent="0.25">
      <c r="B18" s="110">
        <v>14</v>
      </c>
      <c r="C18" s="115" t="s">
        <v>218</v>
      </c>
      <c r="D18" s="113" t="s">
        <v>405</v>
      </c>
      <c r="E18" s="117" t="s">
        <v>212</v>
      </c>
      <c r="F18" s="110" t="s">
        <v>207</v>
      </c>
      <c r="G18" s="111" t="s">
        <v>406</v>
      </c>
    </row>
    <row r="19" spans="2:7" ht="250.5" customHeight="1" x14ac:dyDescent="0.25">
      <c r="B19" s="106">
        <v>15</v>
      </c>
      <c r="C19" s="115" t="s">
        <v>219</v>
      </c>
      <c r="D19" s="118" t="s">
        <v>407</v>
      </c>
      <c r="E19" s="109" t="s">
        <v>206</v>
      </c>
      <c r="F19" s="164" t="s">
        <v>207</v>
      </c>
      <c r="G19" s="111" t="s">
        <v>420</v>
      </c>
    </row>
    <row r="21" spans="2:7" x14ac:dyDescent="0.25">
      <c r="D21" s="119" t="s">
        <v>220</v>
      </c>
      <c r="E21" s="119"/>
      <c r="F21" s="120">
        <f>COUNTIF(F5:F19,"X")</f>
        <v>15</v>
      </c>
      <c r="G21" s="45"/>
    </row>
    <row r="22" spans="2:7" x14ac:dyDescent="0.25">
      <c r="E22" s="53"/>
      <c r="F22" s="121"/>
      <c r="G22" s="45"/>
    </row>
  </sheetData>
  <autoFilter ref="B4:G4" xr:uid="{00000000-0009-0000-0000-000009000000}"/>
  <mergeCells count="1">
    <mergeCell ref="E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INICIO</vt:lpstr>
      <vt:lpstr>1. Criterios</vt:lpstr>
      <vt:lpstr>2.Tendencias</vt:lpstr>
      <vt:lpstr>3.Oportunidad</vt:lpstr>
      <vt:lpstr>4.AcumuladasSinEvidencia</vt:lpstr>
      <vt:lpstr>5.Muestreo 2021-1</vt:lpstr>
      <vt:lpstr>6.Calidad</vt:lpstr>
      <vt:lpstr>7.Atributos</vt:lpstr>
      <vt:lpstr>8.Hallazgos</vt:lpstr>
      <vt:lpstr>9.CETIL</vt:lpstr>
      <vt:lpstr>10.QuejasCID</vt:lpstr>
      <vt:lpstr>11.Recomendaciones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Luz Mary Santafe Cifuentes</cp:lastModifiedBy>
  <cp:revision/>
  <dcterms:created xsi:type="dcterms:W3CDTF">2021-10-30T03:21:32Z</dcterms:created>
  <dcterms:modified xsi:type="dcterms:W3CDTF">2021-11-29T12:39:18Z</dcterms:modified>
  <cp:category/>
  <cp:contentStatus/>
</cp:coreProperties>
</file>