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caroycuervo-my.sharepoint.com/personal/ange_chaves_caroycuervo_gov_co/Documents/ICC/Control Interno/2. Auditorias/2023/4. Informe PQRSD/01_2023/3. Informe/"/>
    </mc:Choice>
  </mc:AlternateContent>
  <xr:revisionPtr revIDLastSave="7214" documentId="13_ncr:1_{94D218A5-9EC1-48D7-9E5F-1818D21CEBF9}" xr6:coauthVersionLast="47" xr6:coauthVersionMax="47" xr10:uidLastSave="{6D4F9550-FBED-4085-9AF8-5BCAEFBCABE5}"/>
  <bookViews>
    <workbookView xWindow="-120" yWindow="-120" windowWidth="29040" windowHeight="15720" tabRatio="847" activeTab="11" xr2:uid="{00000000-000D-0000-FFFF-FFFF00000000}"/>
  </bookViews>
  <sheets>
    <sheet name="Inicio" sheetId="2" r:id="rId1"/>
    <sheet name="Referentes" sheetId="1" r:id="rId2"/>
    <sheet name="Criterios" sheetId="10" r:id="rId3"/>
    <sheet name="Estadísticas" sheetId="11" r:id="rId4"/>
    <sheet name="Muestra" sheetId="7" r:id="rId5"/>
    <sheet name="Peticiones No APlica" sheetId="22" r:id="rId6"/>
    <sheet name="Inf. Trimestrales" sheetId="15" r:id="rId7"/>
    <sheet name="CETIL" sheetId="13" r:id="rId8"/>
    <sheet name="Control Disciplinario" sheetId="6" r:id="rId9"/>
    <sheet name="Oportunidades de Mejora" sheetId="21" r:id="rId10"/>
    <sheet name="Detalle Oportunidades" sheetId="17" r:id="rId11"/>
    <sheet name=" Recomendaciones" sheetId="14" r:id="rId12"/>
    <sheet name="Cálculo muestra" sheetId="19" state="hidden" r:id="rId13"/>
    <sheet name="Hoja1" sheetId="16" state="hidden" r:id="rId14"/>
  </sheets>
  <definedNames>
    <definedName name="_xlnm._FilterDatabase" localSheetId="11" hidden="1">' Recomendaciones'!$A$24:$H$55</definedName>
    <definedName name="_xlnm._FilterDatabase" localSheetId="8" hidden="1">'Control Disciplinario'!#REF!</definedName>
    <definedName name="_xlnm._FilterDatabase" localSheetId="4" hidden="1">Muestra!$A$8:$AJ$92</definedName>
    <definedName name="CALCULO">Estadísticas!$AQ$6</definedName>
    <definedName name="categoria">Estadísticas!$A$27</definedName>
    <definedName name="CETIL">CETIL!$A$2</definedName>
    <definedName name="_xlnm.Criteria">Criterios!$A$1</definedName>
    <definedName name="DISCIPLINARIO">'Control Disciplinario'!$A$2</definedName>
    <definedName name="ESTADISTICA">Estadísticas!$A$2</definedName>
    <definedName name="imagen">Estadísticas!$T$6</definedName>
    <definedName name="INFORMES">'Inf. Trimestrales'!$A$2</definedName>
    <definedName name="INICIO">Inicio!$A$4</definedName>
    <definedName name="MUESTRA">Muestra!$A$2</definedName>
    <definedName name="NOAPLI">'Peticiones No APlica'!$A$1</definedName>
    <definedName name="OPORTUNIDAD">'Oportunidades de Mejora'!$A$1</definedName>
    <definedName name="OPORTUNIDADES">#REF!</definedName>
    <definedName name="RECOMENDACIONES">' Recomendaciones'!$A$2</definedName>
    <definedName name="REFERENTES">Referentes!$A$2</definedName>
    <definedName name="SINRTA">'Detalle Oportunidades'!$A$2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6" i="14" l="1"/>
  <c r="I114" i="11"/>
  <c r="I112" i="11"/>
  <c r="I111" i="11"/>
  <c r="I110" i="11"/>
  <c r="I109" i="11"/>
  <c r="H114" i="11"/>
  <c r="G114" i="11"/>
  <c r="F114" i="11"/>
  <c r="E114" i="11"/>
  <c r="D114" i="11"/>
  <c r="C114" i="11"/>
  <c r="I136" i="11"/>
  <c r="I135" i="11"/>
  <c r="I134" i="11"/>
  <c r="I133" i="11"/>
  <c r="I132" i="11"/>
  <c r="I137" i="11" l="1"/>
  <c r="E77" i="11"/>
  <c r="E76" i="11"/>
  <c r="E84" i="11" l="1"/>
  <c r="H137" i="11"/>
  <c r="G137" i="11"/>
  <c r="F137" i="11"/>
  <c r="E137" i="11"/>
  <c r="D137" i="11"/>
  <c r="K68" i="11"/>
  <c r="J68" i="11"/>
  <c r="I68" i="11"/>
  <c r="H68" i="11"/>
  <c r="L67" i="11"/>
  <c r="L66" i="11"/>
  <c r="L65" i="11"/>
  <c r="L64" i="11"/>
  <c r="L63" i="11"/>
  <c r="L62" i="11"/>
  <c r="L61" i="11"/>
  <c r="L60" i="11"/>
  <c r="L59" i="11"/>
  <c r="L58" i="11"/>
  <c r="L57" i="11"/>
  <c r="L56" i="11"/>
  <c r="L55" i="11"/>
  <c r="L54" i="11"/>
  <c r="L53" i="11"/>
  <c r="L52" i="11"/>
  <c r="L51" i="11"/>
  <c r="L50" i="11"/>
  <c r="L49" i="11"/>
  <c r="L48" i="11"/>
  <c r="L68" i="11" l="1"/>
  <c r="AH45" i="7" l="1"/>
  <c r="AH92" i="7"/>
  <c r="AH54" i="7"/>
  <c r="AH53" i="7"/>
  <c r="AH48" i="7"/>
  <c r="AH47" i="7"/>
  <c r="AH31" i="7"/>
  <c r="AI31" i="7" s="1"/>
  <c r="AH88" i="7" l="1"/>
  <c r="AH83" i="7"/>
  <c r="AH78" i="7"/>
  <c r="AH75" i="7" l="1"/>
  <c r="AH71" i="7"/>
  <c r="Q64" i="7"/>
  <c r="Q63" i="7"/>
  <c r="AH59" i="7"/>
  <c r="AH58" i="7"/>
  <c r="Q38" i="7"/>
  <c r="AH28" i="7" l="1"/>
  <c r="AI28" i="7" s="1"/>
  <c r="Q28" i="7"/>
  <c r="R28" i="7" s="1"/>
  <c r="Q27" i="7"/>
  <c r="R27" i="7" s="1"/>
  <c r="AH26" i="7"/>
  <c r="AI26" i="7" s="1"/>
  <c r="AH25" i="7"/>
  <c r="AI25" i="7" s="1"/>
  <c r="AH20" i="7"/>
  <c r="AI20" i="7" s="1"/>
  <c r="AH16" i="7"/>
  <c r="AI16" i="7" s="1"/>
  <c r="AH14" i="7"/>
  <c r="AI14" i="7" s="1"/>
  <c r="AH13" i="7"/>
  <c r="AI13" i="7" s="1"/>
  <c r="AH10" i="7"/>
  <c r="AI10" i="7" s="1"/>
  <c r="AH9" i="7"/>
  <c r="AI9" i="7" s="1"/>
  <c r="AI92" i="7"/>
  <c r="AH91" i="7"/>
  <c r="AI91" i="7" s="1"/>
  <c r="AH90" i="7"/>
  <c r="AI90" i="7" s="1"/>
  <c r="AH89" i="7"/>
  <c r="AI89" i="7" s="1"/>
  <c r="AI88" i="7"/>
  <c r="AH87" i="7"/>
  <c r="AI87" i="7" s="1"/>
  <c r="AH86" i="7"/>
  <c r="AI86" i="7" s="1"/>
  <c r="AH85" i="7"/>
  <c r="AI85" i="7" s="1"/>
  <c r="AH84" i="7"/>
  <c r="AI84" i="7" s="1"/>
  <c r="AI83" i="7"/>
  <c r="AH82" i="7"/>
  <c r="AI82" i="7" s="1"/>
  <c r="AH81" i="7"/>
  <c r="AI81" i="7" s="1"/>
  <c r="AH80" i="7"/>
  <c r="AI80" i="7" s="1"/>
  <c r="AH79" i="7"/>
  <c r="AI79" i="7" s="1"/>
  <c r="AI78" i="7"/>
  <c r="AH77" i="7"/>
  <c r="AI77" i="7" s="1"/>
  <c r="AH76" i="7"/>
  <c r="AI76" i="7" s="1"/>
  <c r="AI75" i="7"/>
  <c r="AH74" i="7"/>
  <c r="AI74" i="7" s="1"/>
  <c r="AH73" i="7"/>
  <c r="AI73" i="7" s="1"/>
  <c r="AH72" i="7"/>
  <c r="AI72" i="7" s="1"/>
  <c r="AI71" i="7"/>
  <c r="AH70" i="7"/>
  <c r="AI70" i="7" s="1"/>
  <c r="AH69" i="7"/>
  <c r="AI69" i="7" s="1"/>
  <c r="AH68" i="7"/>
  <c r="AI68" i="7" s="1"/>
  <c r="AH67" i="7"/>
  <c r="AI67" i="7" s="1"/>
  <c r="AH66" i="7"/>
  <c r="AI66" i="7" s="1"/>
  <c r="AH65" i="7"/>
  <c r="AI65" i="7" s="1"/>
  <c r="AH64" i="7"/>
  <c r="AI64" i="7" s="1"/>
  <c r="AH63" i="7"/>
  <c r="AH62" i="7"/>
  <c r="AI62" i="7" s="1"/>
  <c r="AH61" i="7"/>
  <c r="AI61" i="7" s="1"/>
  <c r="AH60" i="7"/>
  <c r="AI60" i="7" s="1"/>
  <c r="AI59" i="7"/>
  <c r="AI58" i="7"/>
  <c r="AH57" i="7"/>
  <c r="AI57" i="7" s="1"/>
  <c r="AH56" i="7"/>
  <c r="AI56" i="7" s="1"/>
  <c r="AH55" i="7"/>
  <c r="AI55" i="7" s="1"/>
  <c r="AI54" i="7"/>
  <c r="AI53" i="7"/>
  <c r="AH51" i="7"/>
  <c r="AI51" i="7" s="1"/>
  <c r="AH50" i="7"/>
  <c r="AH49" i="7"/>
  <c r="AI48" i="7"/>
  <c r="AI47" i="7"/>
  <c r="AH46" i="7"/>
  <c r="AI46" i="7" s="1"/>
  <c r="AI45" i="7"/>
  <c r="AH44" i="7"/>
  <c r="AH43" i="7"/>
  <c r="AI43" i="7" s="1"/>
  <c r="AH42" i="7"/>
  <c r="AI42" i="7" s="1"/>
  <c r="AH41" i="7"/>
  <c r="AI41" i="7" s="1"/>
  <c r="AH40" i="7"/>
  <c r="AI40" i="7" s="1"/>
  <c r="AH39" i="7"/>
  <c r="AI39" i="7" s="1"/>
  <c r="AH38" i="7"/>
  <c r="AI38" i="7" s="1"/>
  <c r="AH37" i="7"/>
  <c r="AI37" i="7" s="1"/>
  <c r="AH36" i="7"/>
  <c r="AI36" i="7" s="1"/>
  <c r="AH35" i="7"/>
  <c r="AI35" i="7" s="1"/>
  <c r="AH34" i="7"/>
  <c r="AI34" i="7" s="1"/>
  <c r="AH33" i="7"/>
  <c r="AI33" i="7" s="1"/>
  <c r="AH32" i="7"/>
  <c r="AI32" i="7" s="1"/>
  <c r="AH30" i="7"/>
  <c r="AI30" i="7" s="1"/>
  <c r="AH29" i="7"/>
  <c r="AI29" i="7" s="1"/>
  <c r="AH27" i="7"/>
  <c r="AI27" i="7" s="1"/>
  <c r="AH24" i="7"/>
  <c r="AI24" i="7" s="1"/>
  <c r="AH23" i="7"/>
  <c r="AI23" i="7" s="1"/>
  <c r="AH22" i="7"/>
  <c r="AI22" i="7" s="1"/>
  <c r="AH21" i="7"/>
  <c r="AI21" i="7" s="1"/>
  <c r="AH19" i="7"/>
  <c r="AI19" i="7" s="1"/>
  <c r="AH18" i="7"/>
  <c r="AI18" i="7" s="1"/>
  <c r="AH17" i="7"/>
  <c r="AH15" i="7"/>
  <c r="AI15" i="7" s="1"/>
  <c r="AH12" i="7"/>
  <c r="AI12" i="7" s="1"/>
  <c r="AH11" i="7"/>
  <c r="AI11" i="7" s="1"/>
  <c r="Q9" i="7"/>
  <c r="R9" i="7" s="1"/>
  <c r="W92" i="7"/>
  <c r="W91" i="7"/>
  <c r="W90" i="7"/>
  <c r="W89" i="7"/>
  <c r="W88" i="7"/>
  <c r="W87" i="7"/>
  <c r="W86" i="7"/>
  <c r="W85" i="7"/>
  <c r="W84" i="7"/>
  <c r="W83" i="7"/>
  <c r="W82" i="7"/>
  <c r="W81" i="7"/>
  <c r="W80" i="7"/>
  <c r="W79" i="7"/>
  <c r="W78" i="7"/>
  <c r="W77" i="7"/>
  <c r="W76" i="7"/>
  <c r="W75" i="7"/>
  <c r="W74" i="7"/>
  <c r="W73" i="7"/>
  <c r="W72" i="7"/>
  <c r="W71" i="7"/>
  <c r="W70" i="7"/>
  <c r="W69" i="7"/>
  <c r="W68" i="7"/>
  <c r="W67" i="7"/>
  <c r="W66" i="7"/>
  <c r="W65" i="7"/>
  <c r="W64" i="7"/>
  <c r="W63" i="7"/>
  <c r="W62" i="7"/>
  <c r="W61" i="7"/>
  <c r="W60" i="7"/>
  <c r="W59" i="7"/>
  <c r="W58" i="7"/>
  <c r="W57" i="7"/>
  <c r="W56" i="7"/>
  <c r="W55" i="7"/>
  <c r="W54" i="7"/>
  <c r="W53" i="7"/>
  <c r="W51" i="7"/>
  <c r="W50" i="7"/>
  <c r="W49" i="7"/>
  <c r="W48" i="7"/>
  <c r="W47" i="7"/>
  <c r="W46" i="7"/>
  <c r="W45" i="7"/>
  <c r="W44" i="7"/>
  <c r="W43" i="7"/>
  <c r="W42" i="7"/>
  <c r="W41" i="7"/>
  <c r="W40" i="7"/>
  <c r="W39" i="7"/>
  <c r="W38" i="7"/>
  <c r="W37" i="7"/>
  <c r="W36" i="7"/>
  <c r="W35" i="7"/>
  <c r="W34" i="7"/>
  <c r="W33" i="7"/>
  <c r="W32" i="7"/>
  <c r="W31" i="7"/>
  <c r="W30" i="7"/>
  <c r="W29" i="7"/>
  <c r="W28" i="7"/>
  <c r="W27" i="7"/>
  <c r="W26" i="7"/>
  <c r="W25" i="7"/>
  <c r="W24" i="7"/>
  <c r="W23" i="7"/>
  <c r="W22" i="7"/>
  <c r="W21" i="7"/>
  <c r="W20" i="7"/>
  <c r="W19" i="7"/>
  <c r="W18" i="7"/>
  <c r="W17" i="7"/>
  <c r="W16" i="7"/>
  <c r="W15" i="7"/>
  <c r="W14" i="7"/>
  <c r="W13" i="7"/>
  <c r="W12" i="7"/>
  <c r="W11" i="7"/>
  <c r="W10" i="7"/>
  <c r="W9" i="7"/>
  <c r="Q92" i="7"/>
  <c r="R92" i="7" s="1"/>
  <c r="Q91" i="7"/>
  <c r="R91" i="7" s="1"/>
  <c r="Q90" i="7"/>
  <c r="R90" i="7" s="1"/>
  <c r="Q89" i="7"/>
  <c r="R89" i="7" s="1"/>
  <c r="Q88" i="7"/>
  <c r="R88" i="7" s="1"/>
  <c r="Q87" i="7"/>
  <c r="R87" i="7" s="1"/>
  <c r="Q86" i="7"/>
  <c r="R86" i="7" s="1"/>
  <c r="Q85" i="7"/>
  <c r="R85" i="7" s="1"/>
  <c r="Q84" i="7"/>
  <c r="R84" i="7" s="1"/>
  <c r="Q83" i="7"/>
  <c r="R83" i="7" s="1"/>
  <c r="Q82" i="7"/>
  <c r="R82" i="7" s="1"/>
  <c r="Q81" i="7"/>
  <c r="R81" i="7" s="1"/>
  <c r="Q80" i="7"/>
  <c r="R80" i="7" s="1"/>
  <c r="Q79" i="7"/>
  <c r="R79" i="7" s="1"/>
  <c r="Q78" i="7"/>
  <c r="R78" i="7" s="1"/>
  <c r="Q77" i="7"/>
  <c r="R77" i="7" s="1"/>
  <c r="Q76" i="7"/>
  <c r="R76" i="7" s="1"/>
  <c r="Q75" i="7"/>
  <c r="R75" i="7" s="1"/>
  <c r="Q74" i="7"/>
  <c r="R74" i="7" s="1"/>
  <c r="Q73" i="7"/>
  <c r="R73" i="7" s="1"/>
  <c r="Q72" i="7"/>
  <c r="R72" i="7" s="1"/>
  <c r="Q71" i="7"/>
  <c r="R71" i="7" s="1"/>
  <c r="Q70" i="7"/>
  <c r="R70" i="7" s="1"/>
  <c r="Q69" i="7"/>
  <c r="R69" i="7" s="1"/>
  <c r="Q68" i="7"/>
  <c r="R68" i="7" s="1"/>
  <c r="Q67" i="7"/>
  <c r="R67" i="7" s="1"/>
  <c r="Q66" i="7"/>
  <c r="R66" i="7" s="1"/>
  <c r="Q65" i="7"/>
  <c r="R65" i="7" s="1"/>
  <c r="R64" i="7"/>
  <c r="R63" i="7"/>
  <c r="Q62" i="7"/>
  <c r="R62" i="7" s="1"/>
  <c r="Q61" i="7"/>
  <c r="R61" i="7" s="1"/>
  <c r="Q60" i="7"/>
  <c r="R60" i="7" s="1"/>
  <c r="Q59" i="7"/>
  <c r="R59" i="7" s="1"/>
  <c r="Q58" i="7"/>
  <c r="R58" i="7" s="1"/>
  <c r="Q57" i="7"/>
  <c r="R57" i="7" s="1"/>
  <c r="Q56" i="7"/>
  <c r="R56" i="7" s="1"/>
  <c r="Q55" i="7"/>
  <c r="R55" i="7" s="1"/>
  <c r="Q54" i="7"/>
  <c r="R54" i="7" s="1"/>
  <c r="Q53" i="7"/>
  <c r="R53" i="7" s="1"/>
  <c r="Q52" i="7"/>
  <c r="R52" i="7" s="1"/>
  <c r="Q51" i="7"/>
  <c r="R51" i="7" s="1"/>
  <c r="Q50" i="7"/>
  <c r="R50" i="7" s="1"/>
  <c r="Q49" i="7"/>
  <c r="R49" i="7" s="1"/>
  <c r="Q48" i="7"/>
  <c r="R48" i="7" s="1"/>
  <c r="Q47" i="7"/>
  <c r="R47" i="7" s="1"/>
  <c r="Q46" i="7"/>
  <c r="R46" i="7" s="1"/>
  <c r="Q45" i="7"/>
  <c r="R45" i="7" s="1"/>
  <c r="Q44" i="7"/>
  <c r="R44" i="7" s="1"/>
  <c r="Q43" i="7"/>
  <c r="R43" i="7" s="1"/>
  <c r="Q42" i="7"/>
  <c r="R42" i="7" s="1"/>
  <c r="Q41" i="7"/>
  <c r="R41" i="7" s="1"/>
  <c r="Q40" i="7"/>
  <c r="R40" i="7" s="1"/>
  <c r="Q39" i="7"/>
  <c r="R39" i="7" s="1"/>
  <c r="R38" i="7"/>
  <c r="Q37" i="7"/>
  <c r="R37" i="7" s="1"/>
  <c r="Q36" i="7"/>
  <c r="R36" i="7" s="1"/>
  <c r="Q35" i="7"/>
  <c r="R35" i="7" s="1"/>
  <c r="Q34" i="7"/>
  <c r="R34" i="7" s="1"/>
  <c r="Q33" i="7"/>
  <c r="R33" i="7" s="1"/>
  <c r="Q32" i="7"/>
  <c r="R32" i="7" s="1"/>
  <c r="Q31" i="7"/>
  <c r="R31" i="7" s="1"/>
  <c r="Q30" i="7"/>
  <c r="R30" i="7" s="1"/>
  <c r="Q29" i="7"/>
  <c r="R29" i="7" s="1"/>
  <c r="Q26" i="7"/>
  <c r="R26" i="7" s="1"/>
  <c r="Q25" i="7"/>
  <c r="R25" i="7" s="1"/>
  <c r="Q24" i="7"/>
  <c r="R24" i="7" s="1"/>
  <c r="Q23" i="7"/>
  <c r="R23" i="7" s="1"/>
  <c r="Q22" i="7"/>
  <c r="R22" i="7" s="1"/>
  <c r="Q21" i="7"/>
  <c r="R21" i="7" s="1"/>
  <c r="Q20" i="7"/>
  <c r="R20" i="7" s="1"/>
  <c r="Q19" i="7"/>
  <c r="R19" i="7" s="1"/>
  <c r="Q18" i="7"/>
  <c r="R18" i="7" s="1"/>
  <c r="Q17" i="7"/>
  <c r="R17" i="7" s="1"/>
  <c r="Q16" i="7"/>
  <c r="R16" i="7" s="1"/>
  <c r="Q15" i="7"/>
  <c r="R15" i="7" s="1"/>
  <c r="Q14" i="7"/>
  <c r="R14" i="7" s="1"/>
  <c r="Q13" i="7"/>
  <c r="R13" i="7" s="1"/>
  <c r="Q12" i="7"/>
  <c r="R12" i="7" s="1"/>
  <c r="Q11" i="7"/>
  <c r="R11" i="7" s="1"/>
  <c r="Q10" i="7"/>
  <c r="R10" i="7" s="1"/>
  <c r="F68" i="11"/>
  <c r="E68" i="11"/>
  <c r="D68" i="11"/>
  <c r="C68" i="11"/>
  <c r="G63" i="11"/>
  <c r="M63" i="11" s="1"/>
  <c r="G66" i="11"/>
  <c r="G61" i="11"/>
  <c r="M61" i="11" s="1"/>
  <c r="G51" i="11"/>
  <c r="M51" i="11" s="1"/>
  <c r="G50" i="11"/>
  <c r="M50" i="11" s="1"/>
  <c r="G53" i="11"/>
  <c r="G52" i="11"/>
  <c r="M52" i="11" s="1"/>
  <c r="G64" i="11"/>
  <c r="M64" i="11" s="1"/>
  <c r="G62" i="11"/>
  <c r="M62" i="11" s="1"/>
  <c r="G60" i="11"/>
  <c r="M60" i="11" s="1"/>
  <c r="G56" i="11"/>
  <c r="M56" i="11" s="1"/>
  <c r="G67" i="11"/>
  <c r="M67" i="11" s="1"/>
  <c r="G49" i="11"/>
  <c r="M49" i="11" s="1"/>
  <c r="G54" i="11"/>
  <c r="M54" i="11" s="1"/>
  <c r="G55" i="11"/>
  <c r="M55" i="11" s="1"/>
  <c r="G58" i="11"/>
  <c r="G65" i="11"/>
  <c r="G48" i="11"/>
  <c r="M48" i="11" s="1"/>
  <c r="G59" i="11"/>
  <c r="M59" i="11" s="1"/>
  <c r="G57" i="11"/>
  <c r="M57" i="11" s="1"/>
  <c r="D39" i="11"/>
  <c r="C39" i="11"/>
  <c r="C137" i="11"/>
  <c r="E88" i="11"/>
  <c r="F87" i="11" s="1"/>
  <c r="C88" i="11"/>
  <c r="D84" i="11" s="1"/>
  <c r="G68" i="11" l="1"/>
  <c r="F84" i="11"/>
  <c r="F85" i="11"/>
  <c r="F86" i="11"/>
  <c r="D87" i="11"/>
  <c r="D86" i="11"/>
  <c r="D85" i="11"/>
  <c r="F88" i="11" l="1"/>
  <c r="D88" i="11"/>
  <c r="C23" i="11" l="1"/>
</calcChain>
</file>

<file path=xl/sharedStrings.xml><?xml version="1.0" encoding="utf-8"?>
<sst xmlns="http://schemas.openxmlformats.org/spreadsheetml/2006/main" count="3549" uniqueCount="1103">
  <si>
    <t xml:space="preserve"> INFORME DE EVALUACIÓN A LA ATENCIÓN DE PETICIONES</t>
  </si>
  <si>
    <t>INSTITUTO CARO Y CUERVO</t>
  </si>
  <si>
    <r>
      <rPr>
        <b/>
        <sz val="12"/>
        <color theme="1"/>
        <rFont val="Arial Narrow"/>
        <family val="2"/>
      </rPr>
      <t>PERÍODO EVALUADO:</t>
    </r>
    <r>
      <rPr>
        <sz val="12"/>
        <color theme="8" tint="-0.249977111117893"/>
        <rFont val="Arial Narrow"/>
        <family val="2"/>
      </rPr>
      <t xml:space="preserve"> </t>
    </r>
    <r>
      <rPr>
        <b/>
        <sz val="12"/>
        <color theme="8" tint="-0.249977111117893"/>
        <rFont val="Arial Narrow"/>
        <family val="2"/>
      </rPr>
      <t>PRIMER SEMESTRE DE 2023</t>
    </r>
  </si>
  <si>
    <r>
      <rPr>
        <b/>
        <sz val="11"/>
        <color theme="1"/>
        <rFont val="Arial Narrow"/>
        <family val="2"/>
      </rPr>
      <t>ALCANCE:</t>
    </r>
    <r>
      <rPr>
        <sz val="11"/>
        <color theme="1"/>
        <rFont val="Arial Narrow"/>
        <family val="2"/>
      </rPr>
      <t xml:space="preserve"> </t>
    </r>
    <r>
      <rPr>
        <b/>
        <sz val="11"/>
        <color theme="8" tint="-0.249977111117893"/>
        <rFont val="Arial Narrow"/>
        <family val="2"/>
      </rPr>
      <t>PETICIONES CON PLAZO DE RESPUESTA DENTRO DEL PERIÓDO EVALUADO</t>
    </r>
  </si>
  <si>
    <t>CONTENIDO</t>
  </si>
  <si>
    <t>1.   Referentes Normativos</t>
  </si>
  <si>
    <t>2.   Criterios de Evaluación</t>
  </si>
  <si>
    <t>3.   Estadisticas</t>
  </si>
  <si>
    <t>4.   Muestra</t>
  </si>
  <si>
    <t>5.  Tipo de Peticiones No Aplica</t>
  </si>
  <si>
    <t>6.   Revisión Informes Trimestrales de PQRSD</t>
  </si>
  <si>
    <t>7.   Certificación CETIL</t>
  </si>
  <si>
    <t>8.   Control Disciplinario</t>
  </si>
  <si>
    <t>9.   Oportunidades de Mejora</t>
  </si>
  <si>
    <t>10.  Detalle Oportunidades de Mejora</t>
  </si>
  <si>
    <t>11. Recomendaciones</t>
  </si>
  <si>
    <t>Elaborado por: ANGE NATHALY CHAVES M. Profesional Especializado, Grado 13.</t>
  </si>
  <si>
    <t>Revisado por: JOSÉ DANIEL QUILAGUY. Profesional Especializado, Grado 17 / Jefe de Control Interno</t>
  </si>
  <si>
    <t>Bogotá, D.C., Octubre 2023</t>
  </si>
  <si>
    <t>INSTITUTO CARO Y CUERVO - ICC</t>
  </si>
  <si>
    <t>Regresar</t>
  </si>
  <si>
    <t>REFERENTES NORMATIVOS</t>
  </si>
  <si>
    <t>PERIODO:1ER SEMESTRE 2022</t>
  </si>
  <si>
    <t>No.</t>
  </si>
  <si>
    <t>NORMA</t>
  </si>
  <si>
    <t>PUNTOS IMPORTANTES</t>
  </si>
  <si>
    <r>
      <rPr>
        <b/>
        <sz val="13"/>
        <color rgb="FF000000"/>
        <rFont val="Arial Narrow"/>
        <family val="2"/>
      </rPr>
      <t>Constitución Política de Colombia</t>
    </r>
    <r>
      <rPr>
        <b/>
        <sz val="12"/>
        <color rgb="FF000000"/>
        <rFont val="Arial Narrow"/>
        <family val="2"/>
      </rPr>
      <t xml:space="preserve">
(Art. 23, 74, 103, 209). </t>
    </r>
  </si>
  <si>
    <r>
      <rPr>
        <b/>
        <sz val="10"/>
        <rFont val="Arial Narrow"/>
        <family val="2"/>
      </rPr>
      <t>Art. 23.</t>
    </r>
    <r>
      <rPr>
        <sz val="10"/>
        <rFont val="Arial Narrow"/>
        <family val="2"/>
      </rPr>
      <t xml:space="preserve"> Toda persona tiene derecho a presentar peticiones respetuosas a las autoridades por motivos de interés general o particular y a obtener pronta resolución.
</t>
    </r>
    <r>
      <rPr>
        <b/>
        <sz val="10"/>
        <rFont val="Arial Narrow"/>
        <family val="2"/>
      </rPr>
      <t>Art. 74.</t>
    </r>
    <r>
      <rPr>
        <sz val="10"/>
        <rFont val="Arial Narrow"/>
        <family val="2"/>
      </rPr>
      <t xml:space="preserve"> Todas las personas tienen derecho a acceder a los documentos públicos salvo los casos que establezca la ley. 
</t>
    </r>
    <r>
      <rPr>
        <b/>
        <sz val="10"/>
        <rFont val="Arial Narrow"/>
        <family val="2"/>
      </rPr>
      <t>Art. 103.</t>
    </r>
    <r>
      <rPr>
        <sz val="10"/>
        <rFont val="Arial Narrow"/>
        <family val="2"/>
      </rPr>
      <t xml:space="preserve"> Son mecanismos de participación del pueblo en ejercicio de su soberanía: el voto, el plebiscito, el referendo, </t>
    </r>
    <r>
      <rPr>
        <b/>
        <sz val="10"/>
        <rFont val="Arial Narrow"/>
        <family val="2"/>
      </rPr>
      <t>la consulta popular</t>
    </r>
    <r>
      <rPr>
        <sz val="10"/>
        <rFont val="Arial Narrow"/>
        <family val="2"/>
      </rPr>
      <t xml:space="preserve">, el cabildo abierto, la iniciativa legislativa y la revocatoria del mandato.
</t>
    </r>
    <r>
      <rPr>
        <b/>
        <sz val="10"/>
        <rFont val="Arial Narrow"/>
        <family val="2"/>
      </rPr>
      <t>Art. 209.</t>
    </r>
    <r>
      <rPr>
        <sz val="10"/>
        <rFont val="Arial Narrow"/>
        <family val="2"/>
      </rPr>
      <t xml:space="preserve"> 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Las autoridades administrativas deben coordinar sus actuaciones para el adecuado cumplimiento de los fines del Estado. </t>
    </r>
    <r>
      <rPr>
        <b/>
        <sz val="10"/>
        <rFont val="Arial Narrow"/>
        <family val="2"/>
      </rPr>
      <t xml:space="preserve"> La administración pública, en todos sus órdenes, tendrá un control interno que se ejercerá en los términos que señale la ley.</t>
    </r>
  </si>
  <si>
    <r>
      <rPr>
        <b/>
        <sz val="13"/>
        <color rgb="FF000000"/>
        <rFont val="Arial Narrow"/>
        <family val="2"/>
      </rPr>
      <t xml:space="preserve">Ley 190 de 1995 (Art. 53, 54 y 55) </t>
    </r>
    <r>
      <rPr>
        <sz val="12"/>
        <color rgb="FF000000"/>
        <rFont val="Arial Narrow"/>
        <family val="2"/>
      </rPr>
      <t xml:space="preserve">
</t>
    </r>
    <r>
      <rPr>
        <b/>
        <i/>
        <sz val="12"/>
        <color rgb="FF000000"/>
        <rFont val="Arial Narrow"/>
        <family val="2"/>
      </rPr>
      <t>"Por la cual se dictan normas tendientes a preservar la moralidad en la Administración Pública y se fijan disposiciones con el fin de erradicar la corrupción administrativa".</t>
    </r>
  </si>
  <si>
    <r>
      <rPr>
        <b/>
        <sz val="10"/>
        <rFont val="Arial Narrow"/>
        <family val="2"/>
      </rPr>
      <t xml:space="preserve"> </t>
    </r>
    <r>
      <rPr>
        <b/>
        <u/>
        <sz val="10"/>
        <rFont val="Arial Narrow"/>
        <family val="2"/>
      </rPr>
      <t>V. Aspectos Institucionales y Pedagógicos / b. Sistema de Quejas y Reclamos</t>
    </r>
    <r>
      <rPr>
        <b/>
        <sz val="10"/>
        <rFont val="Arial Narrow"/>
        <family val="2"/>
      </rPr>
      <t xml:space="preserve">
Art. 53. </t>
    </r>
    <r>
      <rPr>
        <sz val="10"/>
        <rFont val="Arial Narrow"/>
        <family val="2"/>
      </rPr>
      <t xml:space="preserve"> (...) La oficina de control interno, deberá vigilar que la atención se preste de acuerdo con las normas legales vigentes y rendirá a la administración de la entidad un </t>
    </r>
    <r>
      <rPr>
        <b/>
        <sz val="10"/>
        <rFont val="Arial Narrow"/>
        <family val="2"/>
      </rPr>
      <t xml:space="preserve">informe semestral </t>
    </r>
    <r>
      <rPr>
        <sz val="10"/>
        <rFont val="Arial Narrow"/>
        <family val="2"/>
      </rPr>
      <t xml:space="preserve">sobre el particular. </t>
    </r>
    <r>
      <rPr>
        <b/>
        <sz val="10"/>
        <rFont val="Arial Narrow"/>
        <family val="2"/>
      </rPr>
      <t>Ver: Artículo 32 Ley 60 de 1993, Ley 87 de 1993 Artículos. 43 y ss Ley 142 de 1994.</t>
    </r>
    <r>
      <rPr>
        <sz val="10"/>
        <rFont val="Arial Narrow"/>
        <family val="2"/>
      </rPr>
      <t xml:space="preserve">
</t>
    </r>
    <r>
      <rPr>
        <b/>
        <sz val="10"/>
        <rFont val="Arial Narrow"/>
        <family val="2"/>
      </rPr>
      <t>Art. 54</t>
    </r>
    <r>
      <rPr>
        <sz val="10"/>
        <rFont val="Arial Narrow"/>
        <family val="2"/>
      </rPr>
      <t xml:space="preserve">. Las dependencias a que hace referencia el artículo anterior que reciban las quejas y reclamos </t>
    </r>
    <r>
      <rPr>
        <b/>
        <u/>
        <sz val="10"/>
        <rFont val="Arial Narrow"/>
        <family val="2"/>
      </rPr>
      <t>deberán informar periódicamente al jefe o director de la entidad sobre el desempeño de sus funciones</t>
    </r>
    <r>
      <rPr>
        <sz val="10"/>
        <rFont val="Arial Narrow"/>
        <family val="2"/>
      </rPr>
      <t xml:space="preserve">, los cuales deberán incluir:  </t>
    </r>
    <r>
      <rPr>
        <b/>
        <sz val="10"/>
        <rFont val="Arial Narrow"/>
        <family val="2"/>
      </rPr>
      <t>1.</t>
    </r>
    <r>
      <rPr>
        <sz val="10"/>
        <rFont val="Arial Narrow"/>
        <family val="2"/>
      </rPr>
      <t xml:space="preserve"> Servicios sobre los que se presente el mayor número de quejas y reclamos, y  </t>
    </r>
    <r>
      <rPr>
        <b/>
        <sz val="10"/>
        <rFont val="Arial Narrow"/>
        <family val="2"/>
      </rPr>
      <t>2.</t>
    </r>
    <r>
      <rPr>
        <sz val="10"/>
        <rFont val="Arial Narrow"/>
        <family val="2"/>
      </rPr>
      <t xml:space="preserve"> Principales recomendaciones sugeridas por los particulares que tengan por objeto mejorar el servicio que preste la entidad, racionalizar el empleo de los recursos disponibles y hacer más participativa la gestión pública.</t>
    </r>
    <r>
      <rPr>
        <b/>
        <sz val="10"/>
        <rFont val="Arial Narrow"/>
        <family val="2"/>
      </rPr>
      <t xml:space="preserve"> Ver Decreto Nacional 2232 de 1995</t>
    </r>
    <r>
      <rPr>
        <sz val="10"/>
        <rFont val="Arial Narrow"/>
        <family val="2"/>
      </rPr>
      <t xml:space="preserve">
</t>
    </r>
    <r>
      <rPr>
        <b/>
        <sz val="10"/>
        <rFont val="Arial Narrow"/>
        <family val="2"/>
      </rPr>
      <t>Art. 55.</t>
    </r>
    <r>
      <rPr>
        <sz val="10"/>
        <rFont val="Arial Narrow"/>
        <family val="2"/>
      </rPr>
      <t xml:space="preserve"> Las quejas y reclamos se resolverán o contestarán siguiendo los principios, términos y procedimientos dispuestos en el Código Contencioso Administrativo para el ejercicio del derecho de petición, según se trate del interés particular o general y su incumplimiento dará lugar a la imposición de las sanciones previstas en el mismo.</t>
    </r>
  </si>
  <si>
    <r>
      <rPr>
        <b/>
        <sz val="13"/>
        <color rgb="FF000000"/>
        <rFont val="Arial Narrow"/>
        <family val="2"/>
      </rPr>
      <t>Decreto Nacional 2232 de 1995 (Art. 7,8 y 9)</t>
    </r>
    <r>
      <rPr>
        <b/>
        <sz val="12"/>
        <color rgb="FF000000"/>
        <rFont val="Arial Narrow"/>
        <family val="2"/>
      </rPr>
      <t xml:space="preserve">
</t>
    </r>
    <r>
      <rPr>
        <b/>
        <i/>
        <sz val="12"/>
        <color rgb="FF000000"/>
        <rFont val="Arial Narrow"/>
        <family val="2"/>
      </rPr>
      <t>"Por medio del cual se reglamenta la Ley 190 de 1995 en materia de declaración de bienes y rentas e informe de actividad económica y así como el sistema de quejas y reclamos".</t>
    </r>
  </si>
  <si>
    <r>
      <rPr>
        <b/>
        <sz val="10"/>
        <rFont val="Arial Narrow"/>
        <family val="2"/>
      </rPr>
      <t xml:space="preserve">Art.  7.- Quejas y reclamos. </t>
    </r>
    <r>
      <rPr>
        <sz val="10"/>
        <rFont val="Arial Narrow"/>
        <family val="2"/>
      </rPr>
      <t xml:space="preserve">La dependencia de que trata el artículo 53 de la Ley 190/95 deberá estar dirigida o coordinada por la Secretaría General u otra dependencia de alto nivel.
</t>
    </r>
    <r>
      <rPr>
        <b/>
        <sz val="10"/>
        <rFont val="Arial Narrow"/>
        <family val="2"/>
      </rPr>
      <t>Art.  8.- Funciones.</t>
    </r>
    <r>
      <rPr>
        <sz val="10"/>
        <rFont val="Arial Narrow"/>
        <family val="2"/>
      </rPr>
      <t xml:space="preserve"> Son funciones de las dependencias de quejas y reclamos:
</t>
    </r>
    <r>
      <rPr>
        <b/>
        <sz val="10"/>
        <rFont val="Arial Narrow"/>
        <family val="2"/>
      </rPr>
      <t>a) Las contempladas de los artículos 49, 53 y 54 de la Ley 190/95;</t>
    </r>
    <r>
      <rPr>
        <sz val="10"/>
        <rFont val="Arial Narrow"/>
        <family val="2"/>
      </rPr>
      <t xml:space="preserve">
b) La de ser centro de información de los ciudadanos sobre los siguientes temas de la entidad:
</t>
    </r>
    <r>
      <rPr>
        <b/>
        <sz val="10"/>
        <rFont val="Arial Narrow"/>
        <family val="2"/>
      </rPr>
      <t xml:space="preserve">Organización de la entidad; Misión que cumple; Funciones, procesos y procedimientos según los manuales; Normatividad de la entidad; Mecanismos de participación ciudadana; Informar sobre los contratos que celebre la entidad según las normas vigentes: Informar y orientar sobre la estructura y funciones generales del Estado
Art.  9. Actividades del jefe. </t>
    </r>
    <r>
      <rPr>
        <sz val="10"/>
        <rFont val="Arial Narrow"/>
        <family val="2"/>
      </rPr>
      <t xml:space="preserve">En desarrollo de las anteriores funciones el jefe de esta dependencia deberá:
</t>
    </r>
    <r>
      <rPr>
        <b/>
        <sz val="10"/>
        <rFont val="Arial Narrow"/>
        <family val="2"/>
      </rPr>
      <t>* Coordinar actividades con el jefe de la unidad de control interno y con el jefe de la unidad de planeación, para el mejoramiento continuo de la gestión de la entidad.
* Coordinar actividades con los jefes de unidad de quejas y reclamos de la entidad superior y de las entidades del área a que pertenece la entidad para lograr eficiencia y eficacia del sistema. 
* Presentar el informe de que trata el artículo 54 de la Ley 190 de 1995. Este informe debe ser presentado con una periocidad mínima trimestral, al jefe o director de la entidad.</t>
    </r>
  </si>
  <si>
    <r>
      <t xml:space="preserve">Ley 734 de 2002 (Art. 34, numeral 19)
</t>
    </r>
    <r>
      <rPr>
        <sz val="10"/>
        <color rgb="FF000000"/>
        <rFont val="Arial Narrow"/>
        <family val="2"/>
      </rPr>
      <t>Ley derogada a partir del 29 de marzo de 2022, por el Artículo 265 de la Ley 1952 de 2019, modificado por el Artículo 73 de la Ley 2094 de 2021, salvo el Artículo 30 que continúa vigente hasta el del 28 de diciembre de 2023</t>
    </r>
    <r>
      <rPr>
        <b/>
        <sz val="10"/>
        <color rgb="FF000000"/>
        <rFont val="Arial Narrow"/>
        <family val="2"/>
      </rPr>
      <t xml:space="preserve">
</t>
    </r>
    <r>
      <rPr>
        <b/>
        <i/>
        <sz val="12"/>
        <color rgb="FF000000"/>
        <rFont val="Arial Narrow"/>
        <family val="2"/>
      </rPr>
      <t>"Por la cuál se expide el Código Disciplinario Único".</t>
    </r>
  </si>
  <si>
    <r>
      <rPr>
        <b/>
        <sz val="10"/>
        <rFont val="Arial Narrow"/>
        <family val="2"/>
      </rPr>
      <t>Art. 34. Numeral 19:</t>
    </r>
    <r>
      <rPr>
        <sz val="10"/>
        <rFont val="Arial Narrow"/>
        <family val="2"/>
      </rPr>
      <t xml:space="preserve">  Es un deber de todo servidor público:  Dictar los reglamentos o manuales de funciones de la entidad, así como los internos sobre el trámite del derecho de petición”.  </t>
    </r>
  </si>
  <si>
    <r>
      <rPr>
        <b/>
        <sz val="13"/>
        <color rgb="FF000000"/>
        <rFont val="Arial Narrow"/>
        <family val="2"/>
      </rPr>
      <t>Ley 962 de julio 8 de 2005 (Art. 3, 6, 10, 14 y 15)</t>
    </r>
    <r>
      <rPr>
        <b/>
        <sz val="12"/>
        <color rgb="FF000000"/>
        <rFont val="Arial Narrow"/>
        <family val="2"/>
      </rPr>
      <t xml:space="preserve">
</t>
    </r>
    <r>
      <rPr>
        <b/>
        <i/>
        <sz val="12"/>
        <color rgb="FF000000"/>
        <rFont val="Arial Narrow"/>
        <family val="2"/>
      </rPr>
      <t>“Por la cual se dictan disposiciones sobre racionalización de trámites y procedimientos administrativos de los organismos y entidades del Estado y de los particulares que ejercen funciones públicas o prestan servicios públicos.”</t>
    </r>
  </si>
  <si>
    <r>
      <rPr>
        <b/>
        <sz val="10"/>
        <rFont val="Arial Narrow"/>
        <family val="2"/>
      </rPr>
      <t>Art. 3. Las personas, en sus relaciones con la administración pública, tienen los siguientes derechos los cuales ejercitarán directamente y sin apoderado:</t>
    </r>
    <r>
      <rPr>
        <sz val="10"/>
        <rFont val="Arial Narrow"/>
        <family val="2"/>
      </rPr>
      <t xml:space="preserve">
</t>
    </r>
    <r>
      <rPr>
        <b/>
        <sz val="10"/>
        <rFont val="Arial Narrow"/>
        <family val="2"/>
      </rPr>
      <t xml:space="preserve">A obtener información y orientación acerca de los requisitos jurídicos o técnicos que las disposiciones vigentes impongan a las peticiones, actuaciones, solicitudes o quejas que se propongan realizar, así como a llevarlas a cabo.
</t>
    </r>
    <r>
      <rPr>
        <sz val="10"/>
        <rFont val="Arial Narrow"/>
        <family val="2"/>
      </rPr>
      <t xml:space="preserve">A conocer, en cualquier momento, el estado de la tramitación de los procedimientos en los que tengan la condición de interesados y obtener copias, a su costa, de documentos contenidos en ellos.
A abstenerse de presentar documentos no exigidos por las normas legales aplicables a los procedimientos de que trate la gestión.
Al acceso a los registros y archivos de la Administración Pública en los términos previstos por la Constitución y las leyes.
A ser tratadas con respeto por las autoridades y servidores públicos, los cuales deben facilitarles el ejercicio de sus derechos y el cumplimiento de sus obligaciones.
A exigir el cumplimiento de las responsabilidades de la Administración Pública y del personal a su servicio, cuando así corresponda legalmente.
A cualquier otro que le reconozca la Constitución y las leyes.
</t>
    </r>
    <r>
      <rPr>
        <b/>
        <sz val="10"/>
        <rFont val="Arial Narrow"/>
        <family val="2"/>
      </rPr>
      <t>Art. 6. Medios tecnológicos.</t>
    </r>
    <r>
      <rPr>
        <sz val="10"/>
        <rFont val="Arial Narrow"/>
        <family val="2"/>
      </rPr>
      <t xml:space="preserve"> Para atender los trámites y procedimientos de su competencia, los organismos y entidades de la Administración Pública deberán ponerlos en conocimiento de los ciudadanos en la forma prevista en las disposiciones vigentes, o emplear, adicionalmente, cualquier medio tecnológico o documento electrónico de que dispongan, a fin de hacer efectivos los principios de igualdad, economía, celeridad, imparcialidad, publicidad, moralidad y eficacia en la función administrativa. Para el efecto, podrán implementar las condiciones y requisitos de seguridad que para cada caso sean procedentes, sin perjuicio de las competencias que en esta materia tengan algunas entidades especializadas.
La sustanciación de las actuaciones así como la expedición de los actos administrativos, tendrán lugar en la forma prevista en las disposiciones vigentes. Para el trámite, notificación y publicación de tales actuaciones y actos, podrán adicionalmente utilizarse soportes, medios y aplicaciones electrónicas.  Toda persona podrá presentar peticiones, quejas, reclamaciones o recursos, mediante cualquier medio tecnológico o electrónico del cual dispongan las entidades y organismos de la Administración Pública.  </t>
    </r>
    <r>
      <rPr>
        <b/>
        <sz val="10"/>
        <rFont val="Arial Narrow"/>
        <family val="2"/>
      </rPr>
      <t>En los casos de peticiones relacionadas con el reconocimiento de una prestación económica en todo caso deben allegarse los documentos físicos que soporten el derecho que se reclama.</t>
    </r>
    <r>
      <rPr>
        <sz val="10"/>
        <rFont val="Arial Narrow"/>
        <family val="2"/>
      </rPr>
      <t xml:space="preserve"> </t>
    </r>
  </si>
  <si>
    <r>
      <rPr>
        <b/>
        <sz val="10"/>
        <rFont val="Arial Narrow"/>
        <family val="2"/>
      </rPr>
      <t>Art. 10. Utilización del correo para el envío de información. Modifíquese el artículo 25 del Decreto 2150 de 1995, el cual quedará así:</t>
    </r>
    <r>
      <rPr>
        <sz val="10"/>
        <rFont val="Arial Narrow"/>
        <family val="2"/>
      </rPr>
      <t xml:space="preserve">
</t>
    </r>
    <r>
      <rPr>
        <b/>
        <sz val="10"/>
        <rFont val="Arial Narrow"/>
        <family val="2"/>
      </rPr>
      <t>“Art. 25. Utilización del correo para el envío de información.</t>
    </r>
    <r>
      <rPr>
        <sz val="10"/>
        <rFont val="Arial Narrow"/>
        <family val="2"/>
      </rPr>
      <t xml:space="preserve"> </t>
    </r>
    <r>
      <rPr>
        <u/>
        <sz val="10"/>
        <rFont val="Arial Narrow"/>
        <family val="2"/>
      </rPr>
      <t>Las entidades de la Administración Pública deberán facilitar la recepción y envío de documentos, propuestas o solicitudes y sus respectivas respuestas por medio de correo certificado y por correo electrónico. En ningún caso, se podrán rechazar o inadmitir las solicitudes o informes enviados por personas naturales o jurídicas que se hayan recibido por correo dentro del territorio nacional</t>
    </r>
    <r>
      <rPr>
        <sz val="10"/>
        <rFont val="Arial Narrow"/>
        <family val="2"/>
      </rPr>
      <t>.
Las peticiones de los administrados o usuarios se entenderán presentadas el día de incorporación al correo, pero para efectos del cómputo del término de respuesta,</t>
    </r>
    <r>
      <rPr>
        <b/>
        <sz val="10"/>
        <rFont val="Arial Narrow"/>
        <family val="2"/>
      </rPr>
      <t xml:space="preserve"> se entenderán radicadas el día en que efectivamente el documento llegue a la entidad y no el día de su incorporación al correo.</t>
    </r>
    <r>
      <rPr>
        <sz val="10"/>
        <rFont val="Arial Narrow"/>
        <family val="2"/>
      </rPr>
      <t xml:space="preserve">
</t>
    </r>
    <r>
      <rPr>
        <b/>
        <sz val="10"/>
        <rFont val="Arial Narrow"/>
        <family val="2"/>
      </rPr>
      <t>Las solicitudes formuladas a los administrados o usuarios a los que se refiere el presente artículo, y que sean enviadas por correo, deberán ser respondidas dentro del término que la propia comunicación señale, el cual empezará a contarse a partir de la fecha de recepción de la misma en el domicilio del destinatario. Cuando no sea posible establecer la fecha de recepción del documento en el domicilio del destinatario, se presumirá a los diez (10) días de la fecha de despacho en el correo.</t>
    </r>
    <r>
      <rPr>
        <sz val="10"/>
        <rFont val="Arial Narrow"/>
        <family val="2"/>
      </rPr>
      <t xml:space="preserve">
Igualmente, los peticionarios podrán solicitar el envío por correo de documentos o información a la entidad pública, para lo cual deberán adjuntar a su petición un sobre con porte pagado y debidamente diligenciado.
</t>
    </r>
    <r>
      <rPr>
        <b/>
        <sz val="10"/>
        <rFont val="Arial Narrow"/>
        <family val="2"/>
      </rPr>
      <t>PARÁGRAFO. Para efectos del presente artículo, se entenderá válido el envío por correo certificado, siempre y cuando la dirección esté correcta y claramente diligenciada”.</t>
    </r>
    <r>
      <rPr>
        <sz val="10"/>
        <rFont val="Arial Narrow"/>
        <family val="2"/>
      </rPr>
      <t xml:space="preserve"> </t>
    </r>
  </si>
  <si>
    <r>
      <rPr>
        <b/>
        <sz val="10"/>
        <rFont val="Arial Narrow"/>
        <family val="2"/>
      </rPr>
      <t>Art. 14. Solicitud oficiosa por parte de las entidades públicas.</t>
    </r>
    <r>
      <rPr>
        <sz val="10"/>
        <rFont val="Arial Narrow"/>
        <family val="2"/>
      </rPr>
      <t xml:space="preserve">  El artículo 16 del Decreto-ley 2150 de 1995, quedará así:
</t>
    </r>
    <r>
      <rPr>
        <b/>
        <sz val="10"/>
        <rFont val="Arial Narrow"/>
        <family val="2"/>
      </rPr>
      <t>“Art. 16. Solicitud oficiosa por parte de las entidades públicas</t>
    </r>
    <r>
      <rPr>
        <sz val="10"/>
        <rFont val="Arial Narrow"/>
        <family val="2"/>
      </rPr>
      <t xml:space="preserve">. Cuando las entidades de la Administración Pública requieran comprobar la existencia de alguna circunstancia necesaria para la solución de un procedimiento o petición de los particulares, que obre en otra entidad pública, procederán a solicitar a la entidad el envío de dicha información. En tal caso, la carga de la prueba no corresponderá al usuario.  </t>
    </r>
    <r>
      <rPr>
        <b/>
        <sz val="10"/>
        <rFont val="Arial Narrow"/>
        <family val="2"/>
      </rPr>
      <t>Será permitido el intercambio de información entre distintas entidades oficiales, en aplicación del principio de colaboración</t>
    </r>
    <r>
      <rPr>
        <sz val="10"/>
        <rFont val="Arial Narrow"/>
        <family val="2"/>
      </rPr>
      <t xml:space="preserve">.  
El envío de la información por fax o cualquier otro medio de transmisión electrónica, proveniente de una entidad pública, prestará mérito suficiente y servirá de prueba en la actuación de que se trate siempre y cuando se encuentre debidamente certificado digitalmente por la entidad que lo expide y haya sido solicitado por el funcionario superior de aquel a quien se atribuya el trámite.
</t>
    </r>
    <r>
      <rPr>
        <b/>
        <sz val="10"/>
        <rFont val="Arial Narrow"/>
        <family val="2"/>
      </rPr>
      <t>Cuando una entidad pública requiera información de otra entidad de la Administración Pública, esta dará prioridad a la atención de dichas peticiones, debiendo resolverlas en un término no mayor de diez (10) días</t>
    </r>
    <r>
      <rPr>
        <sz val="10"/>
        <rFont val="Arial Narrow"/>
        <family val="2"/>
      </rPr>
      <t xml:space="preserve">, para lo cual deben proceder a establecer sistemas telemáticos compatibles que permitan integrar y compartir información de uso frecuente por otras autoridades”.  </t>
    </r>
  </si>
  <si>
    <r>
      <rPr>
        <b/>
        <sz val="10"/>
        <rFont val="Arial Narrow"/>
        <family val="2"/>
      </rPr>
      <t>Art. 15. Derecho de turno.</t>
    </r>
    <r>
      <rPr>
        <sz val="10"/>
        <rFont val="Arial Narrow"/>
        <family val="2"/>
      </rPr>
      <t xml:space="preserve"> Los organismos y entidades de la Administración Pública Nacional que conozcan de peticiones, quejas, o reclamos, </t>
    </r>
    <r>
      <rPr>
        <b/>
        <sz val="10"/>
        <rFont val="Arial Narrow"/>
        <family val="2"/>
      </rPr>
      <t>deberán respetar estrictamente el orden de su presentación, dentro de los criterios señalados en el reglamento del derecho de petición de que trata el artículo 32 del Código Contencioso Administrativo</t>
    </r>
    <r>
      <rPr>
        <sz val="10"/>
        <rFont val="Arial Narrow"/>
        <family val="2"/>
      </rPr>
      <t xml:space="preserve">, sin consideración de la naturaleza de la petición, queja o reclamo, salvo que tengan prelación legal. Los procedimientos especiales regulados por la ley se atenderán conforme a la misma. Si en la ley especial no se consagra el derecho de turno, se aplicará lo dispuesto en la presente ley. 
</t>
    </r>
    <r>
      <rPr>
        <b/>
        <u/>
        <sz val="10"/>
        <rFont val="Arial Narrow"/>
        <family val="2"/>
      </rPr>
      <t>En todas las entidades, dependencias y despachos públicos, debe llevarse un registro de presentación de documentos, en los cuales se dejará constancia de todos los escritos, peticiones y recursos que se presenten por los usuarios, de tal manera que estos puedan verificar el estricto respeto al derecho de turno</t>
    </r>
    <r>
      <rPr>
        <sz val="10"/>
        <rFont val="Arial Narrow"/>
        <family val="2"/>
      </rPr>
      <t xml:space="preserve">, dentro de los criterios señalados en el reglamento mencionado en el inciso anterior, el cual será público, lo mismo que el registro de los asuntos radicados en la entidad u organismo. Tanto el reglamento como el registro se mantendrán a disposición de los usuarios en la oficina o mecanismo de atención al usuario.   </t>
    </r>
  </si>
  <si>
    <r>
      <rPr>
        <b/>
        <sz val="13"/>
        <color rgb="FF000000"/>
        <rFont val="Arial Narrow"/>
        <family val="2"/>
      </rPr>
      <t>Ley 1474 de 2011  (Art. 76)</t>
    </r>
    <r>
      <rPr>
        <b/>
        <sz val="12"/>
        <color rgb="FF000000"/>
        <rFont val="Arial Narrow"/>
        <family val="2"/>
      </rPr>
      <t xml:space="preserve">
</t>
    </r>
    <r>
      <rPr>
        <b/>
        <i/>
        <sz val="12"/>
        <color rgb="FF000000"/>
        <rFont val="Arial Narrow"/>
        <family val="2"/>
      </rPr>
      <t>"Por la cual se dictan normas orientadas a fortalecer los mecanismos de prevención, investigación y sanción de actos de corrupción y la efectividad del control de la gestión pública". Estatuto Anticorrupción</t>
    </r>
  </si>
  <si>
    <r>
      <rPr>
        <b/>
        <sz val="10"/>
        <rFont val="Arial Narrow"/>
        <family val="2"/>
      </rPr>
      <t>Art.76. Oficina de Quejas, Sugerencias y Reclamos.</t>
    </r>
    <r>
      <rPr>
        <sz val="10"/>
        <rFont val="Arial Narrow"/>
        <family val="2"/>
      </rPr>
      <t xml:space="preserve"> En toda entidad pública, deberá existir por lo menos una dependencia encargada de recibir, tramitar y resolver las quejas, sugerencias y reclamos que los ciudadanos formulen, y que se relacionen con el cumplimiento de la misión de la entidad.
</t>
    </r>
    <r>
      <rPr>
        <b/>
        <sz val="10"/>
        <rFont val="Arial Narrow"/>
        <family val="2"/>
      </rPr>
      <t>La oficina de control interno deberá vigilar que la atención se preste de acuerdo con las normas legales vigentes y rendirá a la administración de la entidad un informe semestral sobre el particular</t>
    </r>
    <r>
      <rPr>
        <sz val="10"/>
        <rFont val="Arial Narrow"/>
        <family val="2"/>
      </rPr>
      <t>.</t>
    </r>
    <r>
      <rPr>
        <b/>
        <sz val="10"/>
        <rFont val="Arial Narrow"/>
        <family val="2"/>
      </rPr>
      <t xml:space="preserve"> En la página web principal de toda entidad pública deberá existir un link de quejas, sugerencias y reclamos de fácil acceso para que los ciudadanos realicen sus comentarios.</t>
    </r>
    <r>
      <rPr>
        <sz val="10"/>
        <rFont val="Arial Narrow"/>
        <family val="2"/>
      </rPr>
      <t xml:space="preserve">
Todas las entidades públicas deberán contar con un espacio en su página web principal para que los ciudadanos presenten quejas y denuncias de los actos de corrupción realizados por funcionarios de la entidad, y de los cuales tengan conocimiento, así como sugerencias que permitan realizar modificaciones a la manera como se presta el servicio público.
El Programa Presidencial de Modernización, Eficiencia, Transparencia y Lucha contra la Corrupción señalará los estándares que deben cumplir las entidades públicas para dar cumplimiento a la presente norma.</t>
    </r>
  </si>
  <si>
    <r>
      <rPr>
        <b/>
        <sz val="13"/>
        <color rgb="FF000000"/>
        <rFont val="Arial Narrow"/>
        <family val="2"/>
      </rPr>
      <t>Ley 1712 de 2014  (Art. 7, 26)</t>
    </r>
    <r>
      <rPr>
        <b/>
        <sz val="12"/>
        <color rgb="FF000000"/>
        <rFont val="Arial Narrow"/>
        <family val="2"/>
      </rPr>
      <t xml:space="preserve">
</t>
    </r>
    <r>
      <rPr>
        <b/>
        <i/>
        <sz val="12"/>
        <color rgb="FF000000"/>
        <rFont val="Arial Narrow"/>
        <family val="2"/>
      </rPr>
      <t>"Por medio de la cual se crea la Ley de Transparencia y del Derecho de Acceso a la Información Pública Nacional y se dictan otras disposiciones".</t>
    </r>
    <r>
      <rPr>
        <b/>
        <sz val="12"/>
        <color rgb="FF000000"/>
        <rFont val="Arial Narrow"/>
        <family val="2"/>
      </rPr>
      <t xml:space="preserve">
</t>
    </r>
    <r>
      <rPr>
        <i/>
        <sz val="12"/>
        <color rgb="FF000000"/>
        <rFont val="Arial Narrow"/>
        <family val="2"/>
      </rPr>
      <t>Ver: Decretos 1081 de 2015 y 103 de 2015</t>
    </r>
  </si>
  <si>
    <r>
      <rPr>
        <b/>
        <sz val="10"/>
        <rFont val="Arial Narrow"/>
        <family val="2"/>
      </rPr>
      <t>Art.1. Objeto.</t>
    </r>
    <r>
      <rPr>
        <sz val="10"/>
        <rFont val="Arial Narrow"/>
        <family val="2"/>
      </rPr>
      <t xml:space="preserve"> El objeto de la presente ley es regular el derecho de acceso a la información pública, los procedimientos para el ejercicio y garantía del derecho y las excepciones a la publicidad de información.
</t>
    </r>
    <r>
      <rPr>
        <b/>
        <sz val="10"/>
        <rFont val="Arial Narrow"/>
        <family val="2"/>
      </rPr>
      <t>Art. 2. Principio de máxima publicidad para titular universal</t>
    </r>
    <r>
      <rPr>
        <sz val="10"/>
        <rFont val="Arial Narrow"/>
        <family val="2"/>
      </rPr>
      <t xml:space="preserve">. Toda información en posesión, bajo control o custodia de un sujeto obligado es pública y no podrá ser reservada o limitada sino por disposición constitucional o legal.
</t>
    </r>
    <r>
      <rPr>
        <b/>
        <sz val="10"/>
        <rFont val="Arial Narrow"/>
        <family val="2"/>
      </rPr>
      <t>Art. 3. Otros principios de la transparencia y acceso a la información pública</t>
    </r>
    <r>
      <rPr>
        <sz val="10"/>
        <rFont val="Arial Narrow"/>
        <family val="2"/>
      </rPr>
      <t xml:space="preserve">: 
</t>
    </r>
    <r>
      <rPr>
        <i/>
        <u/>
        <sz val="10"/>
        <rFont val="Arial Narrow"/>
        <family val="2"/>
      </rPr>
      <t>Principio de transparencia:</t>
    </r>
    <r>
      <rPr>
        <u/>
        <sz val="10"/>
        <rFont val="Arial Narrow"/>
        <family val="2"/>
      </rPr>
      <t xml:space="preserve"> </t>
    </r>
    <r>
      <rPr>
        <sz val="10"/>
        <rFont val="Arial Narrow"/>
        <family val="2"/>
      </rPr>
      <t xml:space="preserve">Toda la información en poder de los sujetos obligados se presume pública, dichos sujetos están en el deber de proporcionar y facilitar el acceso a la misma en los términos más amplios posibles y a través de los medios y procedimientos que al efecto establezca la ley
</t>
    </r>
    <r>
      <rPr>
        <i/>
        <u/>
        <sz val="10"/>
        <rFont val="Arial Narrow"/>
        <family val="2"/>
      </rPr>
      <t>Principio de buena fe.</t>
    </r>
    <r>
      <rPr>
        <b/>
        <i/>
        <sz val="10"/>
        <rFont val="Arial Narrow"/>
        <family val="2"/>
      </rPr>
      <t xml:space="preserve"> </t>
    </r>
    <r>
      <rPr>
        <sz val="10"/>
        <rFont val="Arial Narrow"/>
        <family val="2"/>
      </rPr>
      <t xml:space="preserve">cumplir con las obligaciones derivadas del derecho de acceso a la información pública, lo hará con motivación honesta, leal y desprovista de cualquier intención dolosa o culposa.
</t>
    </r>
    <r>
      <rPr>
        <i/>
        <u/>
        <sz val="10"/>
        <rFont val="Arial Narrow"/>
        <family val="2"/>
      </rPr>
      <t>Principio de facilitación</t>
    </r>
    <r>
      <rPr>
        <u/>
        <sz val="10"/>
        <rFont val="Arial Narrow"/>
        <family val="2"/>
      </rPr>
      <t>.</t>
    </r>
    <r>
      <rPr>
        <sz val="10"/>
        <rFont val="Arial Narrow"/>
        <family val="2"/>
      </rPr>
      <t xml:space="preserve">  facilitar el ejercicio del derecho de acceso a la información pública, excluyendo exigencias o requisitos que puedan obstruirlo o impedirlo.
</t>
    </r>
    <r>
      <rPr>
        <i/>
        <u/>
        <sz val="10"/>
        <rFont val="Arial Narrow"/>
        <family val="2"/>
      </rPr>
      <t>Principio de no discriminación.</t>
    </r>
    <r>
      <rPr>
        <sz val="10"/>
        <rFont val="Arial Narrow"/>
        <family val="2"/>
      </rPr>
      <t xml:space="preserve">  entregar información a todas las personas que lo soliciten, en igualdad de condiciones, sin hacer distinciones arbitrarias y sin exigir expresión de causa o motivación para la solicitud.
</t>
    </r>
    <r>
      <rPr>
        <i/>
        <u/>
        <sz val="10"/>
        <rFont val="Arial Narrow"/>
        <family val="2"/>
      </rPr>
      <t>Principio de gratuidad.</t>
    </r>
    <r>
      <rPr>
        <u/>
        <sz val="10"/>
        <rFont val="Arial Narrow"/>
        <family val="2"/>
      </rPr>
      <t xml:space="preserve"> </t>
    </r>
    <r>
      <rPr>
        <sz val="10"/>
        <rFont val="Arial Narrow"/>
        <family val="2"/>
      </rPr>
      <t xml:space="preserve">Según este principio el acceso a la información pública es gratuito y no se podrá cobrar valores adicionales al costo de reproducción de la información.
</t>
    </r>
    <r>
      <rPr>
        <i/>
        <u/>
        <sz val="10"/>
        <rFont val="Arial Narrow"/>
        <family val="2"/>
      </rPr>
      <t>Principio de celeridad</t>
    </r>
    <r>
      <rPr>
        <u/>
        <sz val="10"/>
        <rFont val="Arial Narrow"/>
        <family val="2"/>
      </rPr>
      <t>.</t>
    </r>
    <r>
      <rPr>
        <sz val="10"/>
        <rFont val="Arial Narrow"/>
        <family val="2"/>
      </rPr>
      <t xml:space="preserve">  agilidad en el trámite y la gestión administrativa, en el cumplimiento de las tareas a cargo de entidades y servidores públicos.
</t>
    </r>
    <r>
      <rPr>
        <i/>
        <u/>
        <sz val="10"/>
        <rFont val="Arial Narrow"/>
        <family val="2"/>
      </rPr>
      <t xml:space="preserve">Principio de eficacia. </t>
    </r>
    <r>
      <rPr>
        <sz val="10"/>
        <rFont val="Arial Narrow"/>
        <family val="2"/>
      </rPr>
      <t xml:space="preserve"> logro de resultados mínimos en relación con las responsabilidades confiadas a los organis­mos estatales, con miras a la efectividad de los derechos colectivos e individuales.
</t>
    </r>
    <r>
      <rPr>
        <i/>
        <u/>
        <sz val="10"/>
        <rFont val="Arial Narrow"/>
        <family val="2"/>
      </rPr>
      <t>Principio de la calidad de la información.</t>
    </r>
    <r>
      <rPr>
        <b/>
        <i/>
        <sz val="10"/>
        <rFont val="Arial Narrow"/>
        <family val="2"/>
      </rPr>
      <t xml:space="preserve"> </t>
    </r>
    <r>
      <rPr>
        <sz val="10"/>
        <rFont val="Arial Narrow"/>
        <family val="2"/>
      </rPr>
      <t xml:space="preserve">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t>
    </r>
    <r>
      <rPr>
        <i/>
        <u/>
        <sz val="10"/>
        <rFont val="Arial Narrow"/>
        <family val="2"/>
      </rPr>
      <t>Principio de la divulgación proactiva de la información</t>
    </r>
    <r>
      <rPr>
        <b/>
        <i/>
        <sz val="10"/>
        <rFont val="Arial Narrow"/>
        <family val="2"/>
      </rPr>
      <t>.</t>
    </r>
    <r>
      <rPr>
        <sz val="10"/>
        <rFont val="Arial Narrow"/>
        <family val="2"/>
      </rPr>
      <t xml:space="preserve">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
</t>
    </r>
    <r>
      <rPr>
        <i/>
        <u/>
        <sz val="10"/>
        <rFont val="Arial Narrow"/>
        <family val="2"/>
      </rPr>
      <t>Principio de responsabilidad en el uso de la información.</t>
    </r>
    <r>
      <rPr>
        <sz val="10"/>
        <rFont val="Arial Narrow"/>
        <family val="2"/>
      </rPr>
      <t xml:space="preserve"> En virtud de este, cualquier persona que haga uso de la información que proporcionen los sujetos obligados, lo hará atendiendo a la misma.
</t>
    </r>
    <r>
      <rPr>
        <b/>
        <sz val="10"/>
        <rFont val="Arial Narrow"/>
        <family val="2"/>
      </rPr>
      <t>Art. 7. Disponibilidad de la Información. deberá estar a disposición del público la información a la que hace referencia la presente ley, a través de medios físicos, remotos o locales de comunicación electrónica. Los sujetos obligados deberán tener a disposición de las personas interesadas dicha información en la Web, a fin de que estas puedan obtener la información, de manera directa o mediante impresiones. Asimismo, estos deberán proporcionar apoyo a los usuarios que lo requieran y proveer todo tipo de asistencia respecto de los trámites y servicios que presten.</t>
    </r>
  </si>
  <si>
    <r>
      <rPr>
        <b/>
        <sz val="10"/>
        <rFont val="Arial Narrow"/>
        <family val="2"/>
      </rPr>
      <t>Art.9. Información mínima obligatoria respecto a la estructura del sujeto obligado.</t>
    </r>
    <r>
      <rPr>
        <sz val="10"/>
        <rFont val="Arial Narrow"/>
        <family val="2"/>
      </rPr>
      <t xml:space="preserve"> Todo sujeto obligado deberá publicar la siguiente información mínima obligatoria de manera proactiva en los sistemas de información del Estado o herramientas que lo sustituyan:
</t>
    </r>
    <r>
      <rPr>
        <b/>
        <sz val="10"/>
        <rFont val="Arial Narrow"/>
        <family val="2"/>
      </rPr>
      <t>a)</t>
    </r>
    <r>
      <rPr>
        <sz val="10"/>
        <rFont val="Arial Narrow"/>
        <family val="2"/>
      </rPr>
      <t xml:space="preserve"> La descripción de su estructura orgánica, funciones y deberes, la ubicación de sus sedes y áreas, divisiones o departamentos, y sus horas de atención al público; 
</t>
    </r>
    <r>
      <rPr>
        <b/>
        <sz val="10"/>
        <rFont val="Arial Narrow"/>
        <family val="2"/>
      </rPr>
      <t>b)</t>
    </r>
    <r>
      <rPr>
        <sz val="10"/>
        <rFont val="Arial Narrow"/>
        <family val="2"/>
      </rPr>
      <t xml:space="preserve"> Su presupuesto general, ejecución presupuestal histórica anual y planes de gasto público para cada año fiscal, de conformidad con el artículo 74 de la Ley 1474 de 2011;
</t>
    </r>
    <r>
      <rPr>
        <b/>
        <sz val="10"/>
        <rFont val="Arial Narrow"/>
        <family val="2"/>
      </rPr>
      <t xml:space="preserve">c) </t>
    </r>
    <r>
      <rPr>
        <sz val="10"/>
        <rFont val="Arial Narrow"/>
        <family val="2"/>
      </rPr>
      <t xml:space="preserve">Un directorio que incluya el cargo, direcciones de correo electrónico y teléfono del despacho de los empleados y funcionarios y las escalas salariales correspondientes a las categorías de todos los servidores que trabajan en el sujeto obligado, de conformidad con el formato de información de servidores públicos y contratistas;
</t>
    </r>
    <r>
      <rPr>
        <b/>
        <sz val="10"/>
        <rFont val="Arial Narrow"/>
        <family val="2"/>
      </rPr>
      <t xml:space="preserve">d) </t>
    </r>
    <r>
      <rPr>
        <sz val="10"/>
        <rFont val="Arial Narrow"/>
        <family val="2"/>
      </rPr>
      <t xml:space="preserve">Todas las normas generales y reglamentarias, políticas, lineamientos o manuales, las metas y objetivos de las unidades administrativas de conformidad con sus programas operativos y los resultados de las auditorías al ejercicio presupuestal e indicadores de desempeño;
</t>
    </r>
    <r>
      <rPr>
        <b/>
        <sz val="10"/>
        <rFont val="Arial Narrow"/>
        <family val="2"/>
      </rPr>
      <t xml:space="preserve">e) </t>
    </r>
    <r>
      <rPr>
        <sz val="10"/>
        <rFont val="Arial Narrow"/>
        <family val="2"/>
      </rPr>
      <t xml:space="preserve">Su respectivo plan de compras anual, así como las contrataciones adjudicadas para la correspondiente vigencia en lo relacionado con funcionamiento e inversión, las obras públicas, los bienes adquiridos, arrendados y en caso de los servicios de estudios o investigaciones deberá señalarse el tema específico, de conformidad con el artículo 74 de la Ley 1474 de 2011. En el caso de las personas naturales con contratos de prestación de servicios, deberá publicarse el objeto del contrato, monto de los honorarios y direcciones de correo electrónico, de conformidad con el formato de información de servidores públicos y contratistas;
</t>
    </r>
    <r>
      <rPr>
        <b/>
        <sz val="10"/>
        <rFont val="Arial Narrow"/>
        <family val="2"/>
      </rPr>
      <t>f)</t>
    </r>
    <r>
      <rPr>
        <sz val="10"/>
        <rFont val="Arial Narrow"/>
        <family val="2"/>
      </rPr>
      <t xml:space="preserve"> Los plazos de cumplimiento de los contratos;
</t>
    </r>
    <r>
      <rPr>
        <b/>
        <sz val="10"/>
        <rFont val="Arial Narrow"/>
        <family val="2"/>
      </rPr>
      <t>g)</t>
    </r>
    <r>
      <rPr>
        <sz val="10"/>
        <rFont val="Arial Narrow"/>
        <family val="2"/>
      </rPr>
      <t xml:space="preserve"> </t>
    </r>
    <r>
      <rPr>
        <b/>
        <sz val="10"/>
        <rFont val="Arial Narrow"/>
        <family val="2"/>
      </rPr>
      <t>Publicar el Plan Anticorrupción y de Atención al Ciudadano</t>
    </r>
    <r>
      <rPr>
        <sz val="10"/>
        <rFont val="Arial Narrow"/>
        <family val="2"/>
      </rPr>
      <t xml:space="preserve">, de conformidad con el artículo 73 de la Ley 1474 de 2011.
</t>
    </r>
    <r>
      <rPr>
        <b/>
        <sz val="10"/>
        <rFont val="Arial Narrow"/>
        <family val="2"/>
      </rPr>
      <t>PARÁGRAFO . Los sujetos obligados deberán actualizar la información a la que se refiere el artículo 9, mínimo cada mes.</t>
    </r>
  </si>
  <si>
    <r>
      <rPr>
        <b/>
        <sz val="10"/>
        <rFont val="Arial Narrow"/>
        <family val="2"/>
      </rPr>
      <t>Art. 11. Información mínima obligatoria respecto a servicios, procedimientos y funcionamiento del sujeto obligado.</t>
    </r>
    <r>
      <rPr>
        <sz val="10"/>
        <rFont val="Arial Narrow"/>
        <family val="2"/>
      </rPr>
      <t xml:space="preserve"> Todo sujeto obligado deberá publicar la siguiente información mínima obligatoria de manera proactiva:
</t>
    </r>
    <r>
      <rPr>
        <b/>
        <sz val="10"/>
        <rFont val="Arial Narrow"/>
        <family val="2"/>
      </rPr>
      <t>a)</t>
    </r>
    <r>
      <rPr>
        <sz val="10"/>
        <rFont val="Arial Narrow"/>
        <family val="2"/>
      </rPr>
      <t xml:space="preserve"> Detalles pertinentes sobre todo servicio que brinde directamente al público, incluyendo normas, formularios y protocolos de atención;
</t>
    </r>
    <r>
      <rPr>
        <b/>
        <sz val="10"/>
        <rFont val="Arial Narrow"/>
        <family val="2"/>
      </rPr>
      <t>b)</t>
    </r>
    <r>
      <rPr>
        <sz val="10"/>
        <rFont val="Arial Narrow"/>
        <family val="2"/>
      </rPr>
      <t xml:space="preserve"> Toda la información correspondiente a los trámites que se pueden agotar en la entidad, incluyendo la normativa relacionada, el proceso, los costos asociados y los distintos formatos o formularios requeridos;
</t>
    </r>
    <r>
      <rPr>
        <b/>
        <sz val="10"/>
        <rFont val="Arial Narrow"/>
        <family val="2"/>
      </rPr>
      <t>c)</t>
    </r>
    <r>
      <rPr>
        <sz val="10"/>
        <rFont val="Arial Narrow"/>
        <family val="2"/>
      </rPr>
      <t xml:space="preserve"> Una descripción de los procedimientos que se siguen para tomar decisiones en las diferentes áreas;
</t>
    </r>
    <r>
      <rPr>
        <b/>
        <sz val="10"/>
        <rFont val="Arial Narrow"/>
        <family val="2"/>
      </rPr>
      <t>d)</t>
    </r>
    <r>
      <rPr>
        <sz val="10"/>
        <rFont val="Arial Narrow"/>
        <family val="2"/>
      </rPr>
      <t xml:space="preserve"> El contenido de toda decisión y/o política que haya adoptado y afecte al público, junto con sus fundamentos y toda interpretación autorizada de ellas;
</t>
    </r>
    <r>
      <rPr>
        <b/>
        <sz val="10"/>
        <rFont val="Arial Narrow"/>
        <family val="2"/>
      </rPr>
      <t>e)</t>
    </r>
    <r>
      <rPr>
        <sz val="10"/>
        <rFont val="Arial Narrow"/>
        <family val="2"/>
      </rPr>
      <t xml:space="preserve"> Todos los informes de gestión, evaluación y auditoría del sujeto obligado;
</t>
    </r>
    <r>
      <rPr>
        <b/>
        <sz val="10"/>
        <rFont val="Arial Narrow"/>
        <family val="2"/>
      </rPr>
      <t xml:space="preserve">f) </t>
    </r>
    <r>
      <rPr>
        <sz val="10"/>
        <rFont val="Arial Narrow"/>
        <family val="2"/>
      </rPr>
      <t xml:space="preserve">Todo mecanismo interno y externo de supervisión, notificación y vigilancia pertinente del sujeto obligado;
</t>
    </r>
    <r>
      <rPr>
        <b/>
        <sz val="10"/>
        <rFont val="Arial Narrow"/>
        <family val="2"/>
      </rPr>
      <t>g)</t>
    </r>
    <r>
      <rPr>
        <sz val="10"/>
        <rFont val="Arial Narrow"/>
        <family val="2"/>
      </rPr>
      <t xml:space="preserve"> Sus procedimientos, lineamientos, políticas en materia de adquisiciones y compras, así como todos los datos de adjudicación y ejecución de contratos, incluidos concursos y licitaciones;</t>
    </r>
    <r>
      <rPr>
        <b/>
        <sz val="10"/>
        <rFont val="Arial Narrow"/>
        <family val="2"/>
      </rPr>
      <t xml:space="preserve">
h) Todo mecanismo de presentación directa de solicitudes, quejas y reclamos a disposición del público en relación con acciones u omisiones del sujeto obligado, junto con un informe de todas las solicitudes, denuncias y los tiempos de respuesta del sujeto obligado;</t>
    </r>
    <r>
      <rPr>
        <sz val="10"/>
        <rFont val="Arial Narrow"/>
        <family val="2"/>
      </rPr>
      <t xml:space="preserve">
</t>
    </r>
    <r>
      <rPr>
        <b/>
        <sz val="10"/>
        <rFont val="Arial Narrow"/>
        <family val="2"/>
      </rPr>
      <t>i)</t>
    </r>
    <r>
      <rPr>
        <sz val="10"/>
        <rFont val="Arial Narrow"/>
        <family val="2"/>
      </rPr>
      <t xml:space="preserve"> Todo mecanismo o procedimiento por medio del cual el público pueda participar en la formulación de la política o el ejercicio de las facultades de ese sujeto obligado;
</t>
    </r>
    <r>
      <rPr>
        <b/>
        <sz val="10"/>
        <rFont val="Arial Narrow"/>
        <family val="2"/>
      </rPr>
      <t>j)</t>
    </r>
    <r>
      <rPr>
        <sz val="10"/>
        <rFont val="Arial Narrow"/>
        <family val="2"/>
      </rPr>
      <t xml:space="preserve"> Un registro de publicaciones que contenga los documentos publicados de conformidad con la presente ley y automáticamente disponibles, así como un Registro de Activos de Información;
</t>
    </r>
    <r>
      <rPr>
        <b/>
        <sz val="10"/>
        <rFont val="Arial Narrow"/>
        <family val="2"/>
      </rPr>
      <t>k)</t>
    </r>
    <r>
      <rPr>
        <sz val="10"/>
        <rFont val="Arial Narrow"/>
        <family val="2"/>
      </rPr>
      <t xml:space="preserve"> Los sujetos obligados deberán publicar datos abiertos, para lo cual deberán contemplar las excepciones establecidas en el título 3 de la presente ley. Adicionalmente, para las condiciones técnicas de su publicación, se deberán observar los requisitos que establezca el Gobierno Nacional a través del Ministerio de las Tecnologías de la Información y las Comunicaciones o quien haga sus veces.
</t>
    </r>
    <r>
      <rPr>
        <b/>
        <sz val="10"/>
        <rFont val="Arial Narrow"/>
        <family val="2"/>
      </rPr>
      <t>Art. 26. Respuesta a solicitud de acceso a información</t>
    </r>
    <r>
      <rPr>
        <sz val="10"/>
        <rFont val="Arial Narrow"/>
        <family val="2"/>
      </rPr>
      <t xml:space="preserve">. Es aquel acto escrito mediante el cual, de forma oportuna, veraz, completa, motivada y actualizada, todo sujeto obligado responde materialmente a cualquier persona que presente una solicitud de acceso a información pública. </t>
    </r>
    <r>
      <rPr>
        <b/>
        <sz val="10"/>
        <rFont val="Arial Narrow"/>
        <family val="2"/>
      </rPr>
      <t>Su respuesta se dará en los términos establecidos por el artículo 14 de la Ley 1437 de 2011.</t>
    </r>
  </si>
  <si>
    <r>
      <rPr>
        <b/>
        <sz val="13"/>
        <color rgb="FF000000"/>
        <rFont val="Arial Narrow"/>
        <family val="2"/>
      </rPr>
      <t>Decreto 1081 de 2015 (26 Mayo de 2015)</t>
    </r>
    <r>
      <rPr>
        <b/>
        <sz val="12"/>
        <color rgb="FF000000"/>
        <rFont val="Arial Narrow"/>
        <family val="2"/>
      </rPr>
      <t xml:space="preserve">
</t>
    </r>
    <r>
      <rPr>
        <sz val="10"/>
        <color rgb="FF000000"/>
        <rFont val="Arial Narrow"/>
        <family val="2"/>
      </rPr>
      <t xml:space="preserve">Versión Integrada con sus modificaciones </t>
    </r>
    <r>
      <rPr>
        <b/>
        <sz val="12"/>
        <color rgb="FF000000"/>
        <rFont val="Arial Narrow"/>
        <family val="2"/>
      </rPr>
      <t xml:space="preserve">
</t>
    </r>
    <r>
      <rPr>
        <b/>
        <i/>
        <sz val="12"/>
        <color rgb="FF000000"/>
        <rFont val="Arial Narrow"/>
        <family val="2"/>
      </rPr>
      <t xml:space="preserve">"Por medio del cual se expide el Decreto Reglamentario Único del Sector Presidencia de la República."
</t>
    </r>
    <r>
      <rPr>
        <b/>
        <sz val="12"/>
        <color rgb="FF000000"/>
        <rFont val="Arial Narrow"/>
        <family val="2"/>
      </rPr>
      <t xml:space="preserve">
</t>
    </r>
    <r>
      <rPr>
        <b/>
        <sz val="13"/>
        <color rgb="FF000000"/>
        <rFont val="Arial Narrow"/>
        <family val="2"/>
      </rPr>
      <t>Decreto 103 de 2015 (Enero 20 de 2015)</t>
    </r>
    <r>
      <rPr>
        <b/>
        <sz val="12"/>
        <color rgb="FF000000"/>
        <rFont val="Arial Narrow"/>
        <family val="2"/>
      </rPr>
      <t xml:space="preserve">
</t>
    </r>
    <r>
      <rPr>
        <sz val="10"/>
        <color rgb="FF000000"/>
        <rFont val="Arial Narrow"/>
        <family val="2"/>
      </rPr>
      <t>Derogado Parcialmente por el Decreto 1081 de 2015</t>
    </r>
    <r>
      <rPr>
        <sz val="12"/>
        <color rgb="FF000000"/>
        <rFont val="Arial Narrow"/>
        <family val="2"/>
      </rPr>
      <t>.</t>
    </r>
    <r>
      <rPr>
        <b/>
        <sz val="12"/>
        <color rgb="FF000000"/>
        <rFont val="Arial Narrow"/>
        <family val="2"/>
      </rPr>
      <t xml:space="preserve">
</t>
    </r>
    <r>
      <rPr>
        <b/>
        <i/>
        <sz val="12"/>
        <color rgb="FF000000"/>
        <rFont val="Arial Narrow"/>
        <family val="2"/>
      </rPr>
      <t>"Por el cual se reglamenta parcialmente la Ley 1712 de 2014 y se dictan otras disposiciones".</t>
    </r>
  </si>
  <si>
    <r>
      <rPr>
        <b/>
        <sz val="10"/>
        <rFont val="Arial Narrow"/>
        <family val="2"/>
      </rPr>
      <t>Título I Disposiciones generales en Materia de transparencia y del Derecho de Acceso a la Información pública Nacional
Art. 2.1.1.1.1. Objeto</t>
    </r>
    <r>
      <rPr>
        <sz val="10"/>
        <rFont val="Arial Narrow"/>
        <family val="2"/>
      </rPr>
      <t>.</t>
    </r>
    <r>
      <rPr>
        <b/>
        <sz val="10"/>
        <rFont val="Arial Narrow"/>
        <family val="2"/>
      </rPr>
      <t xml:space="preserve"> Este Título tiene por objeto reglamentar la Ley 1712 de 2014,</t>
    </r>
    <r>
      <rPr>
        <sz val="10"/>
        <rFont val="Arial Narrow"/>
        <family val="2"/>
      </rPr>
      <t xml:space="preserve"> en lo relativo a la gestión de la información pública. 
</t>
    </r>
    <r>
      <rPr>
        <b/>
        <sz val="10"/>
        <rFont val="Arial Narrow"/>
        <family val="2"/>
      </rPr>
      <t>Capitulo 3 -Gestión de solicitudes de información pública transparencia pasiva /Sección 1 Recepción y respuesta a solicitudes de información pública y otras directrices
Art. 2.1.1.3.1.1. Medios idóneos para recibir solicitudes de información pública</t>
    </r>
    <r>
      <rPr>
        <sz val="10"/>
        <rFont val="Arial Narrow"/>
        <family val="2"/>
      </rPr>
      <t xml:space="preserve">. Se consideran medios idóneos para la recepción de solicitudes de información:
</t>
    </r>
    <r>
      <rPr>
        <i/>
        <sz val="10"/>
        <rFont val="Arial Narrow"/>
        <family val="2"/>
      </rPr>
      <t>(1) Personalmente, por escrito o vía oral, en los espacios físicos</t>
    </r>
    <r>
      <rPr>
        <sz val="10"/>
        <rFont val="Arial Narrow"/>
        <family val="2"/>
      </rPr>
      <t xml:space="preserve"> destinados por el sujeto obligado para la recepción de solicitudes de información pública.
</t>
    </r>
    <r>
      <rPr>
        <i/>
        <sz val="10"/>
        <rFont val="Arial Narrow"/>
        <family val="2"/>
      </rPr>
      <t>(2) Telefónicamente, al número fijo o móvil</t>
    </r>
    <r>
      <rPr>
        <sz val="10"/>
        <rFont val="Arial Narrow"/>
        <family val="2"/>
      </rPr>
      <t xml:space="preserve"> destinado por el sujeto obligado para la recepción de solicitudes de información pública.
</t>
    </r>
    <r>
      <rPr>
        <i/>
        <sz val="10"/>
        <rFont val="Arial Narrow"/>
        <family val="2"/>
      </rPr>
      <t xml:space="preserve">(3) Correo físico o postal, </t>
    </r>
    <r>
      <rPr>
        <sz val="10"/>
        <rFont val="Arial Narrow"/>
        <family val="2"/>
      </rPr>
      <t xml:space="preserve">en la dirección destinada por el sujeto obligado para la recepción de solicitudes de información pública.
</t>
    </r>
    <r>
      <rPr>
        <i/>
        <sz val="10"/>
        <rFont val="Arial Narrow"/>
        <family val="2"/>
      </rPr>
      <t>(4) Correo electrónico institucional</t>
    </r>
    <r>
      <rPr>
        <sz val="10"/>
        <rFont val="Arial Narrow"/>
        <family val="2"/>
      </rPr>
      <t xml:space="preserve"> destinado por el sujeto obligado para la recepción de solicitudes de información pública.
</t>
    </r>
    <r>
      <rPr>
        <i/>
        <sz val="10"/>
        <rFont val="Arial Narrow"/>
        <family val="2"/>
      </rPr>
      <t xml:space="preserve">(5) Formulario electrónico dispuesto en el sitio web oficial </t>
    </r>
    <r>
      <rPr>
        <sz val="10"/>
        <rFont val="Arial Narrow"/>
        <family val="2"/>
      </rPr>
      <t xml:space="preserve">del sujeto obligado, en un formato que siga los lineamientos que definida el Min.TIC a través de la estrategia de Gobierno en Línea. (Decreto 103/15, art. 16)
</t>
    </r>
    <r>
      <rPr>
        <b/>
        <sz val="10"/>
        <rFont val="Arial Narrow"/>
        <family val="2"/>
      </rPr>
      <t>Parágrafo 1. Los sujetos obligados deben divulgar en el sitio web oficial, en medios de comunicación física y en otros canales de comunicación habilitados por el mismo, los números telefónicos y las direcciones físicas y electrónicas oficiales destinadas para la recepción de las solicitudes de información pública.</t>
    </r>
    <r>
      <rPr>
        <sz val="10"/>
        <rFont val="Arial Narrow"/>
        <family val="2"/>
      </rPr>
      <t xml:space="preserve">
</t>
    </r>
    <r>
      <rPr>
        <b/>
        <sz val="10"/>
        <rFont val="Arial Narrow"/>
        <family val="2"/>
      </rPr>
      <t>Parágrafo 2</t>
    </r>
    <r>
      <rPr>
        <sz val="10"/>
        <rFont val="Arial Narrow"/>
        <family val="2"/>
      </rPr>
      <t xml:space="preserve">. Las condiciones de seguridad que deben atender los medios electrónicos señalados en el presente artículo y los adicionales que defina el sujeto obligado para la recepción de solicitudes, serán establecidas por el Min. TIC a través de los lineamientos que se determinen en la Estrategia de Gobierno en línea. 
</t>
    </r>
    <r>
      <rPr>
        <b/>
        <sz val="10"/>
        <rFont val="Arial Narrow"/>
        <family val="2"/>
      </rPr>
      <t>Art.2.1.1.3.1.2. Seguimiento a las solicitudes de información pública.</t>
    </r>
    <r>
      <rPr>
        <sz val="10"/>
        <rFont val="Arial Narrow"/>
        <family val="2"/>
      </rPr>
      <t xml:space="preserve"> En la recepción de solicitudes de información pública se deben indicar al solicitante un número o código que permita hacer seguimiento al estado de su solicitud, la fecha de recepción y los medios por los cuales se puede hacer seguimiento a la misma. (Decreto 103/15, art. 17)
</t>
    </r>
    <r>
      <rPr>
        <b/>
        <sz val="10"/>
        <rFont val="Arial Narrow"/>
        <family val="2"/>
      </rPr>
      <t>Art.2.1.1.3.1.3. Solicitudes de acceso a información con identificación reservada.</t>
    </r>
    <r>
      <rPr>
        <sz val="10"/>
        <rFont val="Arial Narrow"/>
        <family val="2"/>
      </rPr>
      <t xml:space="preserve"> (Decreto 103/15 art. 17y 18)
</t>
    </r>
    <r>
      <rPr>
        <b/>
        <sz val="10"/>
        <rFont val="Arial Narrow"/>
        <family val="2"/>
      </rPr>
      <t>Art. 2.1.1.3.1.4</t>
    </r>
    <r>
      <rPr>
        <sz val="10"/>
        <rFont val="Arial Narrow"/>
        <family val="2"/>
      </rPr>
      <t xml:space="preserve">. </t>
    </r>
    <r>
      <rPr>
        <b/>
        <sz val="10"/>
        <rFont val="Arial Narrow"/>
        <family val="2"/>
      </rPr>
      <t>Contenido y oportunidad de las respuestas a solicitudes de acceso a información pública</t>
    </r>
    <r>
      <rPr>
        <sz val="10"/>
        <rFont val="Arial Narrow"/>
        <family val="2"/>
      </rPr>
      <t xml:space="preserve">. Conforme a lo establecido en el </t>
    </r>
    <r>
      <rPr>
        <b/>
        <sz val="10"/>
        <rFont val="Arial Narrow"/>
        <family val="2"/>
      </rPr>
      <t>art 26 de la Ley 1712 de 2014</t>
    </r>
    <r>
      <rPr>
        <sz val="10"/>
        <rFont val="Arial Narrow"/>
        <family val="2"/>
      </rPr>
      <t xml:space="preserve">, en el acto de respuesta a solicitudes de acceso a información pública, los sujetos obligados deben aplicar las siguientes directrices:
</t>
    </r>
    <r>
      <rPr>
        <b/>
        <sz val="10"/>
        <rFont val="Arial Narrow"/>
        <family val="2"/>
      </rPr>
      <t>(1)</t>
    </r>
    <r>
      <rPr>
        <sz val="10"/>
        <rFont val="Arial Narrow"/>
        <family val="2"/>
      </rPr>
      <t xml:space="preserve"> El acto de respuesta debe ser por escrito, por medio electrónico o físico de acuerdo con la preferencia del solicitante. Cuando la solicitud realizada no especifique el medio de respuesta de preferencia el sujeto obligado podrá responder por el mismo medio de la solicitud.  </t>
    </r>
    <r>
      <rPr>
        <b/>
        <sz val="10"/>
        <rFont val="Arial Narrow"/>
        <family val="2"/>
      </rPr>
      <t>(2)</t>
    </r>
    <r>
      <rPr>
        <sz val="10"/>
        <rFont val="Arial Narrow"/>
        <family val="2"/>
      </rPr>
      <t xml:space="preserve"> El acto de respuesta debe ser objetivo, veraz, completo, motivado y actualizado y debe estar disponible en formatos accesibles para los solicitantes o interesados en la información allí contenida.  </t>
    </r>
    <r>
      <rPr>
        <b/>
        <sz val="10"/>
        <rFont val="Arial Narrow"/>
        <family val="2"/>
      </rPr>
      <t>(3)</t>
    </r>
    <r>
      <rPr>
        <sz val="10"/>
        <rFont val="Arial Narrow"/>
        <family val="2"/>
      </rPr>
      <t xml:space="preserve"> El acto de respuesta debe ser oportuno respetando los términos de respuesta al derecho de petición de documentos y de información que señala el Código de Procedimiento Administrativo y de lo Contencioso Administrativo, o las normas que lo complementen o sustituyan.  </t>
    </r>
    <r>
      <rPr>
        <b/>
        <sz val="10"/>
        <rFont val="Arial Narrow"/>
        <family val="2"/>
      </rPr>
      <t>(4)</t>
    </r>
    <r>
      <rPr>
        <sz val="10"/>
        <rFont val="Arial Narrow"/>
        <family val="2"/>
      </rPr>
      <t xml:space="preserve"> El acto de respuesta debe informar sobre los recursos administrativos y judiciales de los que dispone el solicitante en caso de no hallarse conforme con la respuesta recibida. (Decreto 103/15, art. 19)
</t>
    </r>
    <r>
      <rPr>
        <b/>
        <sz val="10"/>
        <rFont val="Arial Narrow"/>
        <family val="2"/>
      </rPr>
      <t>Parágrafo 1</t>
    </r>
    <r>
      <rPr>
        <sz val="10"/>
        <rFont val="Arial Narrow"/>
        <family val="2"/>
      </rPr>
      <t xml:space="preserve">. En los casos de respuestas a solicitudes de información clasificada o reservada, además de las directrices antes señaladas, debe tenerse en cuenta lo establecido en la sección 4, Capítulo 4, Título 1, Parte 1, del Libro 2 del presente decreto.
</t>
    </r>
    <r>
      <rPr>
        <b/>
        <sz val="10"/>
        <rFont val="Arial Narrow"/>
        <family val="2"/>
      </rPr>
      <t>Parágrafo 2.</t>
    </r>
    <r>
      <rPr>
        <sz val="10"/>
        <rFont val="Arial Narrow"/>
        <family val="2"/>
      </rPr>
      <t xml:space="preserve"> Cuando las solicitudes se refieran a consulta de documentos que están disponibles en medio físico y no se solicite su reproducción, los sujetos obligados dispondrán de un sitio físico para la consulta.</t>
    </r>
  </si>
  <si>
    <r>
      <rPr>
        <b/>
        <sz val="10"/>
        <rFont val="Arial Narrow"/>
        <family val="2"/>
      </rPr>
      <t>Art. 2.1.1.3.1.5. Principio de gratuidad y costos de reproducción.</t>
    </r>
    <r>
      <rPr>
        <sz val="10"/>
        <rFont val="Arial Narrow"/>
        <family val="2"/>
      </rPr>
      <t xml:space="preserve"> En concordancia con los </t>
    </r>
    <r>
      <rPr>
        <b/>
        <sz val="10"/>
        <rFont val="Arial Narrow"/>
        <family val="2"/>
      </rPr>
      <t>art 3 y 26 de la Ley 1712 de 2014</t>
    </r>
    <r>
      <rPr>
        <sz val="10"/>
        <rFont val="Arial Narrow"/>
        <family val="2"/>
      </rPr>
      <t xml:space="preserve">, en la gestión y respuesta a las solicitudes de acceso a la información pública, los sujetos obligados deben:
</t>
    </r>
    <r>
      <rPr>
        <b/>
        <sz val="10"/>
        <rFont val="Arial Narrow"/>
        <family val="2"/>
      </rPr>
      <t>(1) Aplicar el principio de gratuidad</t>
    </r>
    <r>
      <rPr>
        <sz val="10"/>
        <rFont val="Arial Narrow"/>
        <family val="2"/>
      </rPr>
      <t xml:space="preserve">, no cobrar costos adicionales a los de reproducción de la información 
</t>
    </r>
    <r>
      <rPr>
        <b/>
        <sz val="10"/>
        <rFont val="Arial Narrow"/>
        <family val="2"/>
      </rPr>
      <t>(2) Permitir al ciudadano, interesados o usuario: (a)</t>
    </r>
    <r>
      <rPr>
        <sz val="10"/>
        <rFont val="Arial Narrow"/>
        <family val="2"/>
      </rPr>
      <t xml:space="preserve"> Elegir el medio por el cual quiere recibir la respuesta; </t>
    </r>
    <r>
      <rPr>
        <b/>
        <sz val="10"/>
        <rFont val="Arial Narrow"/>
        <family val="2"/>
      </rPr>
      <t>(b)</t>
    </r>
    <r>
      <rPr>
        <sz val="10"/>
        <rFont val="Arial Narrow"/>
        <family val="2"/>
      </rPr>
      <t xml:space="preserve"> Conocer el formato en el cual se encuentra la información solicitada, de acuerdo con lo establecido en el Esquema de Publicación de Información; </t>
    </r>
    <r>
      <rPr>
        <b/>
        <sz val="10"/>
        <rFont val="Arial Narrow"/>
        <family val="2"/>
      </rPr>
      <t>(c)</t>
    </r>
    <r>
      <rPr>
        <sz val="10"/>
        <rFont val="Arial Narrow"/>
        <family val="2"/>
      </rPr>
      <t xml:space="preserve"> Conocer los costos de reproducción en el formato disponible, y/o los costos de reproducción en el evento en que el solicitante elija un formato distinto al disponible y sea necesaria la transformación de la información. (Decreto 103/15, art. 20)
</t>
    </r>
    <r>
      <rPr>
        <b/>
        <sz val="10"/>
        <rFont val="Arial Narrow"/>
        <family val="2"/>
      </rPr>
      <t xml:space="preserve">Art. 2.1.1.3.1.6. Motivación de los costos de reproducción de información pública. </t>
    </r>
    <r>
      <rPr>
        <sz val="10"/>
        <rFont val="Arial Narrow"/>
        <family val="2"/>
      </rPr>
      <t xml:space="preserve">(Decreto 103/15, art. 21)
</t>
    </r>
    <r>
      <rPr>
        <b/>
        <sz val="10"/>
        <rFont val="Arial Narrow"/>
        <family val="2"/>
      </rPr>
      <t>Art. 2.1.1.3.1.7. Creación o producción de información pública</t>
    </r>
    <r>
      <rPr>
        <sz val="10"/>
        <rFont val="Arial Narrow"/>
        <family val="2"/>
      </rPr>
      <t xml:space="preserve">. La solicitud de acceso a la información pública no implica el deber de los sujetos obligados de generar o producir información no disponible. En este caso, el sujeto obligado comunicará por escrito que la denegación de la solicitud se debe a la inexistencia de datos en su poder, y en el evento en que dicha información esté en poder o control de otro sujeto obligado, remitirá a este la solicitud de información. (Decreto 103/15, art. 22)
</t>
    </r>
    <r>
      <rPr>
        <b/>
        <sz val="10"/>
        <rFont val="Arial Narrow"/>
        <family val="2"/>
      </rPr>
      <t xml:space="preserve">Art. 2.1.1.3.1.8. Supervigilancia al derecho de acceso a la información pública. </t>
    </r>
    <r>
      <rPr>
        <sz val="10"/>
        <rFont val="Arial Narrow"/>
        <family val="2"/>
      </rPr>
      <t xml:space="preserve">(Decreto 103/15, art. 23)
</t>
    </r>
    <r>
      <rPr>
        <b/>
        <sz val="10"/>
        <rFont val="Arial Narrow"/>
        <family val="2"/>
      </rPr>
      <t>Art. 2.1.1.4.1. Excepciones al Derecho fundamental de acceso a la información pública.</t>
    </r>
    <r>
      <rPr>
        <sz val="10"/>
        <rFont val="Arial Narrow"/>
        <family val="2"/>
      </rPr>
      <t xml:space="preserve"> (Decreto 103/15, art. 24)
</t>
    </r>
    <r>
      <rPr>
        <b/>
        <sz val="10"/>
        <rFont val="Arial Narrow"/>
        <family val="2"/>
      </rPr>
      <t xml:space="preserve">Art. 2.1.1.4.1.1. Acceso general a datos semiprivados, privados o sensibles. </t>
    </r>
    <r>
      <rPr>
        <sz val="10"/>
        <rFont val="Arial Narrow"/>
        <family val="2"/>
      </rPr>
      <t xml:space="preserve"> (Decreto 103/15, art. 25)
</t>
    </r>
    <r>
      <rPr>
        <b/>
        <sz val="10"/>
        <rFont val="Arial Narrow"/>
        <family val="2"/>
      </rPr>
      <t>Art. 2.1.1.4.1.2. Acceso a datos personales en posesión de los sujetos obligados</t>
    </r>
    <r>
      <rPr>
        <sz val="10"/>
        <rFont val="Arial Narrow"/>
        <family val="2"/>
      </rPr>
      <t xml:space="preserve">. Los sujetos obligados </t>
    </r>
    <r>
      <rPr>
        <b/>
        <sz val="10"/>
        <rFont val="Arial Narrow"/>
        <family val="2"/>
      </rPr>
      <t>no podrán permitir el acceso a datos personales sin autorización del titular de la información</t>
    </r>
    <r>
      <rPr>
        <sz val="10"/>
        <rFont val="Arial Narrow"/>
        <family val="2"/>
      </rPr>
      <t xml:space="preserve">, salvo que concurra alguna de las excepciones consagradas en los </t>
    </r>
    <r>
      <rPr>
        <b/>
        <sz val="10"/>
        <rFont val="Arial Narrow"/>
        <family val="2"/>
      </rPr>
      <t>art. 6 y 10 de la Ley 1581 de 2012</t>
    </r>
    <r>
      <rPr>
        <sz val="10"/>
        <rFont val="Arial Narrow"/>
        <family val="2"/>
      </rPr>
      <t xml:space="preserve">. Tampoco podrá permitirse el acceso a los datos personales de niños, niñas y adolescentes, salvo aquellos que sean de naturaleza pública, de acuerdo con lo previsto en el </t>
    </r>
    <r>
      <rPr>
        <b/>
        <sz val="10"/>
        <rFont val="Arial Narrow"/>
        <family val="2"/>
      </rPr>
      <t>art. 7 de la Ley 1581 de 2012</t>
    </r>
    <r>
      <rPr>
        <sz val="10"/>
        <rFont val="Arial Narrow"/>
        <family val="2"/>
      </rPr>
      <t xml:space="preserve">. (Decreto 103/15, art. 26)
</t>
    </r>
    <r>
      <rPr>
        <b/>
        <sz val="10"/>
        <rFont val="Arial Narrow"/>
        <family val="2"/>
      </rPr>
      <t xml:space="preserve">CAPÍTULO 6  SEGUIMIENTO A LA GESTIÓN DE LA INFORMACIÓN
Art. 2.1.1.6.1. Seguimiento a la gestión de la información pública. </t>
    </r>
    <r>
      <rPr>
        <sz val="10"/>
        <rFont val="Arial Narrow"/>
        <family val="2"/>
      </rPr>
      <t xml:space="preserve">Los sujetos obligados deben adelantar las acciones pertinentes para hacer seguimiento a la gestión de la información pública.  (art 32 de la Ley 1712 de 2014), de acuerdo con su ámbito de competencia, adelantarán acciones que permitan medir el avance en la implementación de la ley de transparencia, quienes deben colaborar armónicamente en el suministro de la información que se requiera.  (Decreto 103/15, art. 51)
</t>
    </r>
    <r>
      <rPr>
        <b/>
        <sz val="10"/>
        <rFont val="Arial Narrow"/>
        <family val="2"/>
      </rPr>
      <t>Art. 2.1.1.6.2. Informes de solicitudes de acceso a información.</t>
    </r>
    <r>
      <rPr>
        <sz val="10"/>
        <rFont val="Arial Narrow"/>
        <family val="2"/>
      </rPr>
      <t xml:space="preserve"> De conformidad con lo establecido en el literal h) del </t>
    </r>
    <r>
      <rPr>
        <b/>
        <sz val="10"/>
        <rFont val="Arial Narrow"/>
        <family val="2"/>
      </rPr>
      <t>art 11 de la Ley 1712/14</t>
    </r>
    <r>
      <rPr>
        <sz val="10"/>
        <rFont val="Arial Narrow"/>
        <family val="2"/>
      </rPr>
      <t xml:space="preserve">, los sujetos obligados deberán publicar los informes de todas las solicitudes, denuncias y los tiempos de respuesta. Respecto de las solicitudes de acceso a información pública, el informe debe discriminar la siguiente información mínima:
(l) El número de solicitudes recibidas.
(2) El número de solicitudes que fueron trasladadas a otra institución.
(3) El tiempo de respuesta a cada solicitud.
(4) El número de solicitudes en las que se negó el acceso a la información.  (Decreto 103/15, art. 52)
</t>
    </r>
  </si>
  <si>
    <r>
      <rPr>
        <b/>
        <sz val="13"/>
        <color rgb="FF000000"/>
        <rFont val="Arial Narrow"/>
        <family val="2"/>
      </rPr>
      <t>Ley 1755 de 2015 (Art. 13, 14, 15, 21 y 30)</t>
    </r>
    <r>
      <rPr>
        <b/>
        <sz val="12"/>
        <color rgb="FF000000"/>
        <rFont val="Arial Narrow"/>
        <family val="2"/>
      </rPr>
      <t xml:space="preserve">
</t>
    </r>
    <r>
      <rPr>
        <b/>
        <i/>
        <sz val="12"/>
        <color rgb="FF000000"/>
        <rFont val="Arial Narrow"/>
        <family val="2"/>
      </rPr>
      <t>"Por medio de la cual se regula el Derecho Fundamental de Petición y se sustituye un título del Código de Procedimiento Administrativo y de lo Contencioso Administrativo”.</t>
    </r>
  </si>
  <si>
    <r>
      <rPr>
        <b/>
        <sz val="10"/>
        <rFont val="Arial Narrow"/>
        <family val="2"/>
      </rPr>
      <t>Título II Derecho de Petición:</t>
    </r>
    <r>
      <rPr>
        <sz val="10"/>
        <rFont val="Arial Narrow"/>
        <family val="2"/>
      </rPr>
      <t xml:space="preserve">
</t>
    </r>
    <r>
      <rPr>
        <b/>
        <sz val="10"/>
        <rFont val="Arial Narrow"/>
        <family val="2"/>
      </rPr>
      <t>Art. 13. Objeto y modalidades del derecho de petición (...</t>
    </r>
    <r>
      <rPr>
        <sz val="10"/>
        <rFont val="Arial Narrow"/>
        <family val="2"/>
      </rPr>
      <t xml:space="preserve">) se podrá solicitar: el reconocimiento de un derecho, la intervención de una entidad o funcionario, la resolución de una situación jurídica, la prestación de un servicio, requerir información, consultar, examinar y requerir copias de documentos, formular consultas, quejas, denuncias y reclamos e interponer recursos. El ejercicio del derecho de petición es gratuito y puede realizarse sin necesidad de representación a través de abogado, o de persona mayor cuando se trate de menores en relación a las entidades dedicadas a su protección o formación.
</t>
    </r>
    <r>
      <rPr>
        <b/>
        <sz val="10"/>
        <rFont val="Arial Narrow"/>
        <family val="2"/>
      </rPr>
      <t xml:space="preserve">Art. 14. Términos para resolver las distintas modalidades de peticiones. </t>
    </r>
    <r>
      <rPr>
        <sz val="10"/>
        <rFont val="Arial Narrow"/>
        <family val="2"/>
      </rPr>
      <t xml:space="preserve">Salvo norma legal especial y so pena de sanción disciplinaria, </t>
    </r>
    <r>
      <rPr>
        <b/>
        <sz val="10"/>
        <rFont val="Arial Narrow"/>
        <family val="2"/>
      </rPr>
      <t>toda petición deberá resolverse dentro de los quince (15) días siguientes a su recepción.</t>
    </r>
    <r>
      <rPr>
        <sz val="10"/>
        <rFont val="Arial Narrow"/>
        <family val="2"/>
      </rPr>
      <t xml:space="preserve">
1. Las peticiones de documentos y de información deberán resolverse dentro de </t>
    </r>
    <r>
      <rPr>
        <b/>
        <sz val="10"/>
        <rFont val="Arial Narrow"/>
        <family val="2"/>
      </rPr>
      <t>los (10) días siguientes a su recepció</t>
    </r>
    <r>
      <rPr>
        <sz val="10"/>
        <rFont val="Arial Narrow"/>
        <family val="2"/>
      </rPr>
      <t xml:space="preserve">n. Si en ese lapso no se ha dado respuesta al peticionario, se entenderá, que la solicitud ha sido aceptada y, por consiguiente, la administración ya no podrá negar la entrega de dichos documentos al peticionario, y las copias se entregarán </t>
    </r>
    <r>
      <rPr>
        <b/>
        <sz val="10"/>
        <rFont val="Arial Narrow"/>
        <family val="2"/>
      </rPr>
      <t>dentro de los (3) días siguientes.</t>
    </r>
    <r>
      <rPr>
        <sz val="10"/>
        <rFont val="Arial Narrow"/>
        <family val="2"/>
      </rPr>
      <t xml:space="preserve">
2. Las peticiones mediante las cuales se eleva una consulta a las autoridades en relación con las materias a su cargo deberán </t>
    </r>
    <r>
      <rPr>
        <b/>
        <sz val="10"/>
        <rFont val="Arial Narrow"/>
        <family val="2"/>
      </rPr>
      <t>resolverse dentro de los (30) días siguientes a su recepción</t>
    </r>
    <r>
      <rPr>
        <sz val="10"/>
        <rFont val="Arial Narrow"/>
        <family val="2"/>
      </rPr>
      <t xml:space="preserve">
</t>
    </r>
    <r>
      <rPr>
        <b/>
        <sz val="10"/>
        <rFont val="Arial Narrow"/>
        <family val="2"/>
      </rPr>
      <t>PARÁGRAFO.</t>
    </r>
    <r>
      <rPr>
        <sz val="10"/>
        <rFont val="Arial Narrow"/>
        <family val="2"/>
      </rPr>
      <t xml:space="preserve"> Cuando excepcionalmente no fuere posible resolver la petición en los plazos aquí señalados, la autoridad debe informar al interesado, antes del vencimiento del término los motivos de la demora y señalando a la vez el plazo razonable en que se resolverá o dará respuesta, que no podrá exceder del doble del inicialmente previsto.
</t>
    </r>
    <r>
      <rPr>
        <b/>
        <sz val="10"/>
        <rFont val="Arial Narrow"/>
        <family val="2"/>
      </rPr>
      <t>Art.15. Presentación y radicación de peticiones.</t>
    </r>
    <r>
      <rPr>
        <sz val="10"/>
        <rFont val="Arial Narrow"/>
        <family val="2"/>
      </rPr>
      <t xml:space="preserve"> Podrán presentarse verbalmente y deberá quedar constancia de la misma, o por escrito, y a través de cualquier medio idóneo para la comunicación o transferencia de datos.  PARÁGRAFO 1°. En caso de que la petición sea enviada a través de cualquier medio idóneo para la comunicación o transferencia de datos, esta tendrá como datos de fecha y hora de radicación, así como el número y clase de documentos recibidos, los registrados en el medio por el cual se han recibido los documentos
</t>
    </r>
    <r>
      <rPr>
        <b/>
        <sz val="10"/>
        <rFont val="Arial Narrow"/>
        <family val="2"/>
      </rPr>
      <t>Parágrafo 3</t>
    </r>
    <r>
      <rPr>
        <sz val="10"/>
        <rFont val="Arial Narrow"/>
        <family val="2"/>
      </rPr>
      <t xml:space="preserve">. Cuando la petición se presente verbalmente ella deberá efectuarse en la oficina o dependencia que cada entidad defina para ese efecto. El Gobierno Nacional reglamentará la materia en un plazo no mayor a noventa (90) días, a partir de la promulgación de la presente ley.
</t>
    </r>
    <r>
      <rPr>
        <b/>
        <sz val="10"/>
        <rFont val="Arial Narrow"/>
        <family val="2"/>
      </rPr>
      <t>Art. 21. Funcionario sin competencia.</t>
    </r>
    <r>
      <rPr>
        <sz val="10"/>
        <rFont val="Arial Narrow"/>
        <family val="2"/>
      </rPr>
      <t xml:space="preserve"> Si la autoridad a quien se dirige la petición no es la competente, se informará de inmediato al interesado si este actúa verbalmente, o </t>
    </r>
    <r>
      <rPr>
        <b/>
        <sz val="10"/>
        <rFont val="Arial Narrow"/>
        <family val="2"/>
      </rPr>
      <t>dentro de los cinco (5) días siguientes al de la recepción</t>
    </r>
    <r>
      <rPr>
        <sz val="10"/>
        <rFont val="Arial Narrow"/>
        <family val="2"/>
      </rPr>
      <t xml:space="preserve">, si obró por escrito. Dentro del término señalado remitirá la petición al competente y enviará copia del oficio remisorio al peticionario o en caso de no existir funcionario competente así se lo comunicará.
</t>
    </r>
    <r>
      <rPr>
        <b/>
        <sz val="10"/>
        <rFont val="Arial Narrow"/>
        <family val="2"/>
      </rPr>
      <t>Art. 30. Peticiones entre autoridades</t>
    </r>
    <r>
      <rPr>
        <sz val="10"/>
        <rFont val="Arial Narrow"/>
        <family val="2"/>
      </rPr>
      <t>. Cuando una autoridad formule una petición de información o de documentos a otra, esta deberá resolverla en un término</t>
    </r>
    <r>
      <rPr>
        <b/>
        <sz val="10"/>
        <rFont val="Arial Narrow"/>
        <family val="2"/>
      </rPr>
      <t xml:space="preserve"> no mayor de diez (10) días</t>
    </r>
    <r>
      <rPr>
        <sz val="10"/>
        <rFont val="Arial Narrow"/>
        <family val="2"/>
      </rPr>
      <t>. En los demás casos, resolverá las solicitudes dentro de los plazos previstos en el artículo 14.</t>
    </r>
  </si>
  <si>
    <r>
      <rPr>
        <b/>
        <sz val="13"/>
        <color rgb="FF000000"/>
        <rFont val="Arial Narrow"/>
        <family val="2"/>
      </rPr>
      <t>Ley 527 de 1999</t>
    </r>
    <r>
      <rPr>
        <b/>
        <sz val="12"/>
        <color rgb="FF000000"/>
        <rFont val="Arial Narrow"/>
        <family val="2"/>
      </rPr>
      <t xml:space="preserve">
</t>
    </r>
    <r>
      <rPr>
        <b/>
        <i/>
        <sz val="12"/>
        <color rgb="FF000000"/>
        <rFont val="Arial Narrow"/>
        <family val="2"/>
      </rPr>
      <t xml:space="preserve">"Por medio de la cual se define y reglamenta el acceso y uso de los   mensajes de datos, del comercio electrónico y de las firmas digitales, y se establecen las entidades de certificación y se dictan otras disposiciones". </t>
    </r>
  </si>
  <si>
    <r>
      <rPr>
        <b/>
        <sz val="10"/>
        <rFont val="Arial Narrow"/>
        <family val="2"/>
      </rPr>
      <t xml:space="preserve">Art. 2. Definiciones. </t>
    </r>
    <r>
      <rPr>
        <sz val="10"/>
        <rFont val="Arial Narrow"/>
        <family val="2"/>
      </rPr>
      <t xml:space="preserve">
</t>
    </r>
    <r>
      <rPr>
        <b/>
        <sz val="10"/>
        <rFont val="Arial Narrow"/>
        <family val="2"/>
      </rPr>
      <t xml:space="preserve">a) Mensaje de datos. </t>
    </r>
    <r>
      <rPr>
        <sz val="10"/>
        <rFont val="Arial Narrow"/>
        <family val="2"/>
      </rPr>
      <t xml:space="preserve">La información generada, enviada, recibida, almacenada o comunicada por medios electrónicos, ópticos o similares, como pudieran ser, entre otros, el Intercambio Electrónico de Datos (EDI), Internet, el correo electrónico, el telegrama, el télex o el telefax;
</t>
    </r>
    <r>
      <rPr>
        <b/>
        <sz val="10"/>
        <rFont val="Arial Narrow"/>
        <family val="2"/>
      </rPr>
      <t>e) Intercambio Electrónico de Datos (EDI).</t>
    </r>
    <r>
      <rPr>
        <sz val="10"/>
        <rFont val="Arial Narrow"/>
        <family val="2"/>
      </rPr>
      <t xml:space="preserve"> La transmisión electrónica de datos de una computadora a otra, que está estructurada bajo normas técnicas convenidas al efecto.
</t>
    </r>
    <r>
      <rPr>
        <b/>
        <sz val="10"/>
        <rFont val="Arial Narrow"/>
        <family val="2"/>
      </rPr>
      <t xml:space="preserve">f) Sistema de Información. </t>
    </r>
    <r>
      <rPr>
        <sz val="10"/>
        <rFont val="Arial Narrow"/>
        <family val="2"/>
      </rPr>
      <t>Se entenderá todo sistema utilizado para generar, enviar, recibir, archivar o procesar de alguna otra forma mensajes de datos.</t>
    </r>
  </si>
  <si>
    <r>
      <rPr>
        <b/>
        <sz val="13"/>
        <color rgb="FF000000"/>
        <rFont val="Arial Narrow"/>
        <family val="2"/>
      </rPr>
      <t>Ley 594 de 2000  (Art. 27, 28 y 29)</t>
    </r>
    <r>
      <rPr>
        <b/>
        <sz val="12"/>
        <color rgb="FF000000"/>
        <rFont val="Arial Narrow"/>
        <family val="2"/>
      </rPr>
      <t xml:space="preserve">
</t>
    </r>
    <r>
      <rPr>
        <b/>
        <i/>
        <sz val="12"/>
        <color rgb="FF000000"/>
        <rFont val="Arial Narrow"/>
        <family val="2"/>
      </rPr>
      <t>“Por medio de la cual se dicta la Ley General de Archivos y se dictan otras disposiciones”.</t>
    </r>
  </si>
  <si>
    <r>
      <rPr>
        <b/>
        <sz val="10"/>
        <rFont val="Arial Narrow"/>
        <family val="2"/>
      </rPr>
      <t>Art. 1. Objeto. Establecer las reglas y principios generales que regulan la función archivística del Estado.</t>
    </r>
    <r>
      <rPr>
        <sz val="10"/>
        <rFont val="Arial Narrow"/>
        <family val="2"/>
      </rPr>
      <t xml:space="preserve">
</t>
    </r>
    <r>
      <rPr>
        <b/>
        <u/>
        <sz val="10"/>
        <rFont val="Arial Narrow"/>
        <family val="2"/>
      </rPr>
      <t>Art. 3 Definiciones</t>
    </r>
    <r>
      <rPr>
        <b/>
        <sz val="10"/>
        <rFont val="Arial Narrow"/>
        <family val="2"/>
      </rPr>
      <t xml:space="preserve"> 
Función archivística. </t>
    </r>
    <r>
      <rPr>
        <sz val="10"/>
        <rFont val="Arial Narrow"/>
        <family val="2"/>
      </rPr>
      <t xml:space="preserve">Actividades relacionadas con la totalidad del quehacer archivístico, que comprende desde la elaboración del documento hasta su eliminación o conservación permanente.
</t>
    </r>
    <r>
      <rPr>
        <b/>
        <sz val="10"/>
        <rFont val="Arial Narrow"/>
        <family val="2"/>
      </rPr>
      <t xml:space="preserve">Gestión documental. </t>
    </r>
    <r>
      <rPr>
        <sz val="10"/>
        <rFont val="Arial Narrow"/>
        <family val="2"/>
      </rPr>
      <t xml:space="preserve">Conjunto de actividades administrativas y técnicas tendientes a la planificación, manejo y organización de la documentación producida y recibida por las entidades, desde su origen hasta su destino final
</t>
    </r>
    <r>
      <rPr>
        <b/>
        <sz val="10"/>
        <rFont val="Arial Narrow"/>
        <family val="2"/>
      </rPr>
      <t>Soporte documental.</t>
    </r>
    <r>
      <rPr>
        <sz val="10"/>
        <rFont val="Arial Narrow"/>
        <family val="2"/>
      </rPr>
      <t xml:space="preserve"> Medios en los cuales se contiene la información, según los materiales empleados. Además de los archivos en papel existente los archivos audiovisuales, fotográficos, fílmicos, informáticos, orales y sonoros.
</t>
    </r>
    <r>
      <rPr>
        <b/>
        <sz val="10"/>
        <rFont val="Arial Narrow"/>
        <family val="2"/>
      </rPr>
      <t>Tabla de retención documental.</t>
    </r>
    <r>
      <rPr>
        <sz val="10"/>
        <rFont val="Arial Narrow"/>
        <family val="2"/>
      </rPr>
      <t xml:space="preserve"> Listado de series con sus correspondientes tipos documentales, a las cuales se asigna el tiempo de permanencia en cada etapa del ciclo vital de los documentos.
</t>
    </r>
    <r>
      <rPr>
        <b/>
        <sz val="10"/>
        <rFont val="Arial Narrow"/>
        <family val="2"/>
      </rPr>
      <t>Documento original.</t>
    </r>
    <r>
      <rPr>
        <sz val="10"/>
        <rFont val="Arial Narrow"/>
        <family val="2"/>
      </rPr>
      <t xml:space="preserve"> Es la fuente primaria de información con todos los rasgos y características que permiten garantizar su autenticidad e integridad.
</t>
    </r>
    <r>
      <rPr>
        <b/>
        <u/>
        <sz val="10"/>
        <rFont val="Arial Narrow"/>
        <family val="2"/>
      </rPr>
      <t>Título VI Acceso y Consulta de los documentos</t>
    </r>
    <r>
      <rPr>
        <sz val="10"/>
        <rFont val="Arial Narrow"/>
        <family val="2"/>
      </rPr>
      <t xml:space="preserve">
</t>
    </r>
    <r>
      <rPr>
        <b/>
        <sz val="10"/>
        <rFont val="Arial Narrow"/>
        <family val="2"/>
      </rPr>
      <t>Art. 27. Acceso y consulta de los documentos. Todas las personas tienen derecho a consultar los documentos de archivos públicos y a que se les expida copia de los mismos, siempre que dichos documentos no tengan carácter reservado conforme a la Constitución o a la ley.  Las autoridades responsables de los archivos públicos y privados garantizarán el derecho a la intimidad personal y familiar, honra y buen nombre de las personas y demás derechos consagrados en la Constitución y las leyes.</t>
    </r>
    <r>
      <rPr>
        <sz val="10"/>
        <rFont val="Arial Narrow"/>
        <family val="2"/>
      </rPr>
      <t xml:space="preserve">
</t>
    </r>
    <r>
      <rPr>
        <b/>
        <sz val="10"/>
        <rFont val="Arial Narrow"/>
        <family val="2"/>
      </rPr>
      <t>Art. 28. Modificación de la Ley 57 de 1985. Modificase el inciso 2o. del artículo 13 de la Ley 57 de 1985, el cual quedará así:</t>
    </r>
    <r>
      <rPr>
        <sz val="10"/>
        <rFont val="Arial Narrow"/>
        <family val="2"/>
      </rPr>
      <t xml:space="preserve"> "</t>
    </r>
    <r>
      <rPr>
        <b/>
        <sz val="10"/>
        <rFont val="Arial Narrow"/>
        <family val="2"/>
      </rPr>
      <t>La reserva legal sobre cualquier documento cesará a los treinta años de su expedición</t>
    </r>
    <r>
      <rPr>
        <sz val="10"/>
        <rFont val="Arial Narrow"/>
        <family val="2"/>
      </rPr>
      <t xml:space="preserve">. Cumplidos éstos, el documento por este solo hecho no adquiere el carácter histórico y podrá ser consultado por cualquier ciudadano, y la autoridad que esté en su posesión adquiere la obligación de expedir a quien lo demande copias o fotocopias del mismo".
</t>
    </r>
    <r>
      <rPr>
        <b/>
        <sz val="10"/>
        <rFont val="Arial Narrow"/>
        <family val="2"/>
      </rPr>
      <t>Art. 29. Restricciones por razones de conservación.</t>
    </r>
    <r>
      <rPr>
        <sz val="10"/>
        <rFont val="Arial Narrow"/>
        <family val="2"/>
      </rPr>
      <t xml:space="preserve"> Cuando los documentos históricos presenten deterioro físico manifiesto tal que su estado de conservación impida su acceso directo, las instituciones suministrarán la información contenida en estos mediante un sistema de reproducción que no afecte la conservación del documento, certificando su autenticidad cuando fuere del caso.</t>
    </r>
  </si>
  <si>
    <r>
      <rPr>
        <b/>
        <sz val="13"/>
        <color rgb="FF000000"/>
        <rFont val="Arial Narrow"/>
        <family val="2"/>
      </rPr>
      <t>Decreto 1166 de 2016  (Art.</t>
    </r>
    <r>
      <rPr>
        <b/>
        <sz val="12"/>
        <color rgb="FF000000"/>
        <rFont val="Arial Narrow"/>
        <family val="2"/>
      </rPr>
      <t xml:space="preserve">
</t>
    </r>
    <r>
      <rPr>
        <b/>
        <i/>
        <sz val="12"/>
        <color rgb="FF000000"/>
        <rFont val="Arial Narrow"/>
        <family val="2"/>
      </rPr>
      <t>"Por el cual se adiciona el capítulo 12 al Título 3 de la Parte 2 del Libro 2 del Decreto 1069 de 2015, Decreto Único Reglamentario del Sector Justicia y del Derecho, relacionado con la presentación, tratamiento y radicación de las peticiones presentadas verbalmente".</t>
    </r>
  </si>
  <si>
    <r>
      <rPr>
        <b/>
        <sz val="10"/>
        <rFont val="Arial Narrow"/>
        <family val="2"/>
      </rPr>
      <t>Art. 2.2.3.12.1. </t>
    </r>
    <r>
      <rPr>
        <b/>
        <i/>
        <sz val="10"/>
        <rFont val="Arial Narrow"/>
        <family val="2"/>
      </rPr>
      <t>Objeto.</t>
    </r>
    <r>
      <rPr>
        <sz val="10"/>
        <rFont val="Arial Narrow"/>
        <family val="2"/>
      </rPr>
      <t xml:space="preserve"> El presente capítulo regula la presentación, radicación y constancia de todas aquellas peticiones presentadas verbalmente en forma presencial, por vía telefónica, por medios electrónicos o tecnológicos o a través de cualquier otro medio idóneo para la comunicación o transferencia de la voz.
</t>
    </r>
    <r>
      <rPr>
        <b/>
        <sz val="10"/>
        <rFont val="Arial Narrow"/>
        <family val="2"/>
      </rPr>
      <t xml:space="preserve">Art.  2.2.3.12.2. </t>
    </r>
    <r>
      <rPr>
        <sz val="10"/>
        <rFont val="Arial Narrow"/>
        <family val="2"/>
      </rPr>
      <t xml:space="preserve">Centralización de la recepción de peticiones verbales. Todas las autoridades deberán centralizar en una sola oficina o dependencia la recepción de las peticiones que se les formulen verbalmente en forma presencial o no presencial.
</t>
    </r>
    <r>
      <rPr>
        <b/>
        <sz val="10"/>
        <rFont val="Arial Narrow"/>
        <family val="2"/>
      </rPr>
      <t>Art.  2.2.3.12.3. Presentación y radicación de peticiones verbales.</t>
    </r>
    <r>
      <rPr>
        <sz val="10"/>
        <rFont val="Arial Narrow"/>
        <family val="2"/>
      </rPr>
      <t xml:space="preserve"> La presentación y radicación de las peticiones presentadas verbalmente seguirá los requisitos y parámetros establecidos en las leyes 1437 de 2011 y 1755 de 2015. Las autoridades deberán dejar constancia y radicar las peticiones verbales que se reciban, por cualquier medio idóneo que garantice la comunicación o transferencia de datos de la información al interior de la entidad. </t>
    </r>
    <r>
      <rPr>
        <b/>
        <sz val="10"/>
        <rFont val="Arial Narrow"/>
        <family val="2"/>
      </rPr>
      <t>La constancia de la recepción del derecho de petición verbal deberá radicarse de inmediato y deberá contener, como mínimo, los siguientes datos:</t>
    </r>
    <r>
      <rPr>
        <sz val="10"/>
        <rFont val="Arial Narrow"/>
        <family val="2"/>
      </rPr>
      <t xml:space="preserve">
</t>
    </r>
    <r>
      <rPr>
        <b/>
        <sz val="10"/>
        <rFont val="Arial Narrow"/>
        <family val="2"/>
      </rPr>
      <t>1.</t>
    </r>
    <r>
      <rPr>
        <sz val="10"/>
        <rFont val="Arial Narrow"/>
        <family val="2"/>
      </rPr>
      <t xml:space="preserve"> Número de radicado o consecutivo asignado a la petición
</t>
    </r>
    <r>
      <rPr>
        <b/>
        <sz val="10"/>
        <rFont val="Arial Narrow"/>
        <family val="2"/>
      </rPr>
      <t>2</t>
    </r>
    <r>
      <rPr>
        <sz val="10"/>
        <rFont val="Arial Narrow"/>
        <family val="2"/>
      </rPr>
      <t xml:space="preserve">. Fecha y hora de recibido.
</t>
    </r>
    <r>
      <rPr>
        <b/>
        <sz val="10"/>
        <rFont val="Arial Narrow"/>
        <family val="2"/>
      </rPr>
      <t>3</t>
    </r>
    <r>
      <rPr>
        <sz val="10"/>
        <rFont val="Arial Narrow"/>
        <family val="2"/>
      </rPr>
      <t xml:space="preserve">. Los nombres y apellidos completos del solicitante y de su representante y/o apoderado, si es el caso, con indicación de los documentos de identidad y de la dirección física o electrónica donde se recibirá correspondencia y se harán las notificaciones. 
</t>
    </r>
    <r>
      <rPr>
        <b/>
        <sz val="10"/>
        <rFont val="Arial Narrow"/>
        <family val="2"/>
      </rPr>
      <t>4</t>
    </r>
    <r>
      <rPr>
        <sz val="10"/>
        <rFont val="Arial Narrow"/>
        <family val="2"/>
      </rPr>
      <t xml:space="preserve">. El objeto de la petición.
5. Las razones en las que fundamenta la petición. </t>
    </r>
    <r>
      <rPr>
        <b/>
        <sz val="10"/>
        <rFont val="Arial Narrow"/>
        <family val="2"/>
      </rPr>
      <t>La no presentación de las razones en que se fundamenta la petición no impedirá su radicación</t>
    </r>
    <r>
      <rPr>
        <sz val="10"/>
        <rFont val="Arial Narrow"/>
        <family val="2"/>
      </rPr>
      <t xml:space="preserve">, conforme art. 1 Ley 1755/15.
</t>
    </r>
    <r>
      <rPr>
        <b/>
        <sz val="10"/>
        <rFont val="Arial Narrow"/>
        <family val="2"/>
      </rPr>
      <t>6</t>
    </r>
    <r>
      <rPr>
        <sz val="10"/>
        <rFont val="Arial Narrow"/>
        <family val="2"/>
      </rPr>
      <t>. La relación de los documentos que se anexan para iniciarla petición.</t>
    </r>
    <r>
      <rPr>
        <b/>
        <sz val="10"/>
        <rFont val="Arial Narrow"/>
        <family val="2"/>
      </rPr>
      <t xml:space="preserve"> Se debe informar que falten, sin que su no presentación pueda dar lugar al rechazo</t>
    </r>
    <r>
      <rPr>
        <sz val="10"/>
        <rFont val="Arial Narrow"/>
        <family val="2"/>
      </rPr>
      <t xml:space="preserve"> </t>
    </r>
    <r>
      <rPr>
        <b/>
        <sz val="10"/>
        <rFont val="Arial Narrow"/>
        <family val="2"/>
      </rPr>
      <t>de la radicación</t>
    </r>
    <r>
      <rPr>
        <sz val="10"/>
        <rFont val="Arial Narrow"/>
        <family val="2"/>
      </rPr>
      <t xml:space="preserve"> conforme conforme </t>
    </r>
    <r>
      <rPr>
        <b/>
        <sz val="10"/>
        <rFont val="Arial Narrow"/>
        <family val="2"/>
      </rPr>
      <t>art. 1 Ley 1755/15.</t>
    </r>
    <r>
      <rPr>
        <sz val="10"/>
        <rFont val="Arial Narrow"/>
        <family val="2"/>
      </rPr>
      <t xml:space="preserve">
</t>
    </r>
    <r>
      <rPr>
        <b/>
        <sz val="10"/>
        <rFont val="Arial Narrow"/>
        <family val="2"/>
      </rPr>
      <t xml:space="preserve">7. </t>
    </r>
    <r>
      <rPr>
        <sz val="10"/>
        <rFont val="Arial Narrow"/>
        <family val="2"/>
      </rPr>
      <t xml:space="preserve">Identificación del funcionario responsable de la recepción y radicación de la petición.
</t>
    </r>
    <r>
      <rPr>
        <b/>
        <sz val="10"/>
        <rFont val="Arial Narrow"/>
        <family val="2"/>
      </rPr>
      <t>8.</t>
    </r>
    <r>
      <rPr>
        <sz val="10"/>
        <rFont val="Arial Narrow"/>
        <family val="2"/>
      </rPr>
      <t xml:space="preserve"> Constancia explícita de que la petición se formuló de manera verbal.
PARÁGRAFO  1. Si el peticionario lo solicita, se le entregará copia de la constancia de la petición verbal.
PARÁGRAFO  2. Las autoridades serán responsables de la gestión de las constancias de las peticiones verbales presentadas y de la administración de sus archivos, para lo cual diseñaran, implementaran o adecuarán los sistemas o herramientas que permitan la debida organización y conservación, de acuerdo con los parámetros y lineamientos generales establecidos por el Archivo General de la Nación.
</t>
    </r>
    <r>
      <rPr>
        <b/>
        <sz val="10"/>
        <rFont val="Arial Narrow"/>
        <family val="2"/>
      </rPr>
      <t>Art.  2.2.3.12.4. Respuesta al derecho de petición verbal.</t>
    </r>
    <r>
      <rPr>
        <sz val="10"/>
        <rFont val="Arial Narrow"/>
        <family val="2"/>
      </rPr>
      <t xml:space="preserve"> La respuesta al derecho de petición verbal deberá darse en los plazos establecidos en la ley.
</t>
    </r>
    <r>
      <rPr>
        <b/>
        <sz val="10"/>
        <rFont val="Arial Narrow"/>
        <family val="2"/>
      </rPr>
      <t xml:space="preserve">Art. 2.2.3.12.5. Solicitudes de acceso a la información pública: </t>
    </r>
    <r>
      <rPr>
        <sz val="10"/>
        <rFont val="Arial Narrow"/>
        <family val="2"/>
      </rPr>
      <t xml:space="preserve">Para los casos de las solicitudes de acceso a la información pública, de acuerdo con lo señalado en el art 25 de Ley 1712/14, todos los sujetos obligados deberán habilitar mecanismos para la recepción de solicitudes de manera verbal. (...) ver art. 15 Ley 1755/15.
</t>
    </r>
    <r>
      <rPr>
        <b/>
        <sz val="10"/>
        <rFont val="Arial Narrow"/>
        <family val="2"/>
      </rPr>
      <t>Art.  2.2.3.12.6. Turnos.</t>
    </r>
    <r>
      <rPr>
        <sz val="10"/>
        <rFont val="Arial Narrow"/>
        <family val="2"/>
      </rPr>
      <t xml:space="preserve"> Las autoridades deberán garantizar un sistema de tumos acorde con las necesidades del servicio y las nuevas tecnologías para una ordenada atención de peticiones verbales, sin perjuicio de lo señalado en el numeral 6 art. 5 Ley 1437/11.
</t>
    </r>
    <r>
      <rPr>
        <b/>
        <sz val="10"/>
        <rFont val="Arial Narrow"/>
        <family val="2"/>
      </rPr>
      <t xml:space="preserve">Art. 2.2.3.12.7. Falta de competencia / Art. 2.2.3.12.8. Inclusión social. </t>
    </r>
    <r>
      <rPr>
        <sz val="10"/>
        <rFont val="Arial Narrow"/>
        <family val="2"/>
      </rPr>
      <t xml:space="preserve">
</t>
    </r>
    <r>
      <rPr>
        <b/>
        <sz val="10"/>
        <rFont val="Arial Narrow"/>
        <family val="2"/>
      </rPr>
      <t xml:space="preserve">Art.  2.2.3.12.9. Peticiones verbales en otra lengua nativa o dialecto oficial de Colombia.
Art. 2.2.3.12.10. Respuesta a solicitud verbal de acceso a información. </t>
    </r>
    <r>
      <rPr>
        <sz val="10"/>
        <rFont val="Arial Narrow"/>
        <family val="2"/>
      </rPr>
      <t>La respuesta a las peticiones de acceso a información presentadas verbalmente, una vez se surta la radicación y constancia, deberá darse por escrito, de acuerdo</t>
    </r>
    <r>
      <rPr>
        <b/>
        <sz val="10"/>
        <rFont val="Arial Narrow"/>
        <family val="2"/>
      </rPr>
      <t xml:space="preserve"> al art. 4  Decreto 1494/15.</t>
    </r>
  </si>
  <si>
    <r>
      <t xml:space="preserve">Directiva Presidencial 04 de 2009 (22-05-09)
</t>
    </r>
    <r>
      <rPr>
        <b/>
        <i/>
        <sz val="12"/>
        <color rgb="FF000000"/>
        <rFont val="Arial Narrow"/>
        <family val="2"/>
      </rPr>
      <t>"Asunto: Estricto cumplimiento al derecho de petición."</t>
    </r>
  </si>
  <si>
    <r>
      <rPr>
        <b/>
        <sz val="10"/>
        <rFont val="Arial Narrow"/>
        <family val="2"/>
      </rPr>
      <t>Con el fin de hacer efectivo el ejercicio de este derecho es necesario que los servidores públicos den estricto cumplimiento a la forma, contenido y oportunidad, en que se dé respuesta a las peticiones presentadas, dando cumplimiento a las siguientes instrucciones:</t>
    </r>
    <r>
      <rPr>
        <sz val="10"/>
        <rFont val="Arial Narrow"/>
        <family val="2"/>
      </rPr>
      <t xml:space="preserve">
1. El contenido del derecho de petición se encuentra conformado p</t>
    </r>
    <r>
      <rPr>
        <b/>
        <u/>
        <sz val="10"/>
        <rFont val="Arial Narrow"/>
        <family val="2"/>
      </rPr>
      <t>or la resolución pronta y oportuna de la solicitud elevada ante la Administración</t>
    </r>
    <r>
      <rPr>
        <sz val="10"/>
        <rFont val="Arial Narrow"/>
        <family val="2"/>
      </rPr>
      <t xml:space="preserve">. La respuesta emitida debe </t>
    </r>
    <r>
      <rPr>
        <b/>
        <sz val="10"/>
        <rFont val="Arial Narrow"/>
        <family val="2"/>
      </rPr>
      <t>(i) ser oportuna; (ii) constituir una resolución de fondo, clara, pronta y congruente con lo solicitado, y (iii) ser puesta en conocimiento del peticionario.</t>
    </r>
    <r>
      <rPr>
        <sz val="10"/>
        <rFont val="Arial Narrow"/>
        <family val="2"/>
      </rPr>
      <t xml:space="preserve">
2. Los servidores públicos tendrán en cuenta los principios de eficiencia, economía y celeridad que rigen las actuaciones administrativas al dar respuesta a los derechos de petición en cumplimiento estricto de los plazos dispuestos en el Código Contencioso Administrativo y demás normas pertinentes.
</t>
    </r>
    <r>
      <rPr>
        <b/>
        <sz val="10"/>
        <rFont val="Arial Narrow"/>
        <family val="2"/>
      </rPr>
      <t>Las respuestas a las peticiones relacionadas con temas de naturaleza pensional -dentro de los quince (15) días hábiles</t>
    </r>
    <r>
      <rPr>
        <sz val="10"/>
        <rFont val="Arial Narrow"/>
        <family val="2"/>
      </rPr>
      <t xml:space="preserve">
3. El interesado deberá ser requerido por una sola vez, cuando la información o los documentos por él aportados no sean suficientes para emitir una respuesta de fondo. 
4. Cuando de manera excepcional, no se pueda dar respuesta al derecho de petición, en los términos establecidos se deberá comunicar al peticionario expresando los motivos de la demora, y señalando la fecha en que se resolverá o dará respuesta.
5. En caso que el funcionario a quien se dirige la petición no sea competente, este deberá dar traslado de la petición a la autoridad competente y proceder a informar al interesado de dicho traslado, dentro de los diez (10) días siguientes a su recibo.
6. El silencio administrativo no exonera a la Administración Pública de la obligación de resolver la petición elevada, salvo que el interesado haya hecho uso de los recursos de la vía gubernativa con fundamento en él, contra el acto presunto.
7. Los servidores públicos al dar respuesta a las peticiones deberán tener en consideración la especial protección de: (i) los asuntos atinentes al reconocimiento de pensiones, tales como la de vejez, en las que está de por medio la subsistencia de personas que en la mayoría de los casos pertenecen a la tercera edad, (ii) los casos de debilidad manifiesta, ya sea por circunstancias económicas, físicas o mentales, y (iii) las personas que, por sus condiciones críticas de pobreza y vulnerabilidad social, acuden al Estado en busca que sean atendidas las necesidades más determinantes de su mínimo vital, entre otras. </t>
    </r>
    <r>
      <rPr>
        <b/>
        <sz val="10"/>
        <rFont val="Arial Narrow"/>
        <family val="2"/>
      </rPr>
      <t>Finalmente, se recuerda que la falta de atención a las peticiones, la inobservancia de los términos para resolver o contestar, darán lugar a la apertura de investigaciones disciplinarias, y las consecuentes sanciones.</t>
    </r>
  </si>
  <si>
    <r>
      <t xml:space="preserve">Circular externa No. 001 de 2011 (20/10//2011) 
</t>
    </r>
    <r>
      <rPr>
        <sz val="10"/>
        <color rgb="FF000000"/>
        <rFont val="Arial Narrow"/>
        <family val="2"/>
      </rPr>
      <t>Expedida por el Consejo Asesor del Gobierno Nacional en Materia de Control Interno de las Entidades del Orden Nacional y Territorial</t>
    </r>
    <r>
      <rPr>
        <b/>
        <sz val="12"/>
        <color rgb="FF000000"/>
        <rFont val="Arial Narrow"/>
        <family val="2"/>
      </rPr>
      <t xml:space="preserve"> </t>
    </r>
    <r>
      <rPr>
        <b/>
        <i/>
        <sz val="12"/>
        <color rgb="FF000000"/>
        <rFont val="Arial Narrow"/>
        <family val="2"/>
      </rPr>
      <t xml:space="preserve">"Asunto: Orientaciones para el Seguimiento a la Atención adecuada a los Derechos de Petición". </t>
    </r>
  </si>
  <si>
    <r>
      <rPr>
        <b/>
        <sz val="10"/>
        <rFont val="Arial Narrow"/>
        <family val="2"/>
      </rPr>
      <t>CONPES 3654/10</t>
    </r>
    <r>
      <rPr>
        <sz val="10"/>
        <rFont val="Arial Narrow"/>
        <family val="2"/>
      </rPr>
      <t xml:space="preserve"> señaló la necesidad de mejorar los atributos de la información pública, para que sea: </t>
    </r>
    <r>
      <rPr>
        <b/>
        <sz val="10"/>
        <rFont val="Arial Narrow"/>
        <family val="2"/>
      </rPr>
      <t>comprensible, actualizada, oportuna,'disponibie y completa.</t>
    </r>
    <r>
      <rPr>
        <sz val="10"/>
        <rFont val="Arial Narrow"/>
        <family val="2"/>
      </rPr>
      <t xml:space="preserve">
El derecho de petición como uno de los elementos que garantizan el acceso a la información y como un mecanismo indispensable para participar activamente en la rendición de cuentas y ejercer el control social sobre la actividad del Estado. 
</t>
    </r>
    <r>
      <rPr>
        <b/>
        <sz val="10"/>
        <rFont val="Arial Narrow"/>
        <family val="2"/>
      </rPr>
      <t>CONPES 3654/10</t>
    </r>
    <r>
      <rPr>
        <sz val="10"/>
        <rFont val="Arial Narrow"/>
        <family val="2"/>
      </rPr>
      <t xml:space="preserve"> indicó que es preciso crear un </t>
    </r>
    <r>
      <rPr>
        <b/>
        <sz val="10"/>
        <rFont val="Arial Narrow"/>
        <family val="2"/>
      </rPr>
      <t>"mecanismo de seguimiento a las solicitudes de información presentadas por los ciudadanos"</t>
    </r>
    <r>
      <rPr>
        <sz val="10"/>
        <rFont val="Arial Narrow"/>
        <family val="2"/>
      </rPr>
      <t xml:space="preserve">, y determinó, dentro del plan de acción, que el Consejo Asesor del Gobierno Nacional en Materia de Control Interno de las Entidades de los Ordenes Nacional y Territorial estaba llamado a formular orientaciones para hacer seguimiento a la atención adecuada de los derechos de petición, impoartiendo las siguientes instrucciones:
1. </t>
    </r>
    <r>
      <rPr>
        <b/>
        <sz val="10"/>
        <rFont val="Arial Narrow"/>
        <family val="2"/>
      </rPr>
      <t>Las Oficinas de Control Interno</t>
    </r>
    <r>
      <rPr>
        <sz val="10"/>
        <rFont val="Arial Narrow"/>
        <family val="2"/>
      </rPr>
      <t xml:space="preserve"> o quienes hagan sus veces, en cumplimiento de la función de</t>
    </r>
    <r>
      <rPr>
        <b/>
        <sz val="10"/>
        <rFont val="Arial Narrow"/>
        <family val="2"/>
      </rPr>
      <t xml:space="preserve"> "evaluar y verificar la aplicación de los mecanismos de participación ciudadana",</t>
    </r>
    <r>
      <rPr>
        <sz val="10"/>
        <rFont val="Arial Narrow"/>
        <family val="2"/>
      </rPr>
      <t xml:space="preserve"> establecida en el articulo 12, literal i), de la Ley 87 de 1993, </t>
    </r>
    <r>
      <rPr>
        <b/>
        <sz val="10"/>
        <rFont val="Arial Narrow"/>
        <family val="2"/>
      </rPr>
      <t>deberán incluir en sus ejercicios de auditorla interna una evaluación aleatoria a las respuestas dadas por la administración a los derechos de petición formulados por los ciudadanos</t>
    </r>
    <r>
      <rPr>
        <sz val="10"/>
        <rFont val="Arial Narrow"/>
        <family val="2"/>
      </rPr>
      <t xml:space="preserve">, con el fin de determinar </t>
    </r>
    <r>
      <rPr>
        <b/>
        <sz val="10"/>
        <rFont val="Arial Narrow"/>
        <family val="2"/>
      </rPr>
      <t>si estos cumplen con los requisitos de oportunidad y materialidad</t>
    </r>
    <r>
      <rPr>
        <sz val="10"/>
        <rFont val="Arial Narrow"/>
        <family val="2"/>
      </rPr>
      <t xml:space="preserve"> establecidos por la ley y la jurisprudencia sobre el tema y, de manera consecuente, </t>
    </r>
    <r>
      <rPr>
        <b/>
        <sz val="10"/>
        <rFont val="Arial Narrow"/>
        <family val="2"/>
      </rPr>
      <t>establecer la necesidad de formular planes institucionalesde mejoramiento</t>
    </r>
    <r>
      <rPr>
        <sz val="10"/>
        <rFont val="Arial Narrow"/>
        <family val="2"/>
      </rPr>
      <t xml:space="preserve">.
2. </t>
    </r>
    <r>
      <rPr>
        <b/>
        <sz val="10"/>
        <rFont val="Arial Narrow"/>
        <family val="2"/>
      </rPr>
      <t>Las Oficinas de Control Interno</t>
    </r>
    <r>
      <rPr>
        <sz val="10"/>
        <rFont val="Arial Narrow"/>
        <family val="2"/>
      </rPr>
      <t xml:space="preserve"> o quienes hagan sus veces deberán </t>
    </r>
    <r>
      <rPr>
        <b/>
        <sz val="10"/>
        <rFont val="Arial Narrow"/>
        <family val="2"/>
      </rPr>
      <t>efectuar un especial . control y seguimiento al elemento sobre información primaria</t>
    </r>
    <r>
      <rPr>
        <sz val="10"/>
        <rFont val="Arial Narrow"/>
        <family val="2"/>
      </rPr>
      <t xml:space="preserve"> contenido en el Modelo Estándar de Control Interno -MECI-,</t>
    </r>
    <r>
      <rPr>
        <b/>
        <sz val="10"/>
        <rFont val="Arial Narrow"/>
        <family val="2"/>
      </rPr>
      <t xml:space="preserve"> a través de la vigilancia de las áreas de atención al usuario y demás dependencias responsables de atender los derechos de petición</t>
    </r>
    <r>
      <rPr>
        <sz val="10"/>
        <rFont val="Arial Narrow"/>
        <family val="2"/>
      </rPr>
      <t xml:space="preserve">.  Asi mismo, deberán realizar el </t>
    </r>
    <r>
      <rPr>
        <b/>
        <sz val="10"/>
        <rFont val="Arial Narrow"/>
        <family val="2"/>
      </rPr>
      <t xml:space="preserve">seguimientoa las quejas y reclamos que se presenten frente a los mismos. </t>
    </r>
    <r>
      <rPr>
        <sz val="10"/>
        <rFont val="Arial Narrow"/>
        <family val="2"/>
      </rPr>
      <t xml:space="preserve">
3. Las entidades destinatarias de la presente Circular dispondrán de un </t>
    </r>
    <r>
      <rPr>
        <b/>
        <sz val="10"/>
        <rFont val="Arial Narrow"/>
        <family val="2"/>
      </rPr>
      <t>registro público organizado sobre los derechos de petición que les sean formulados</t>
    </r>
    <r>
      <rPr>
        <sz val="10"/>
        <rFont val="Arial Narrow"/>
        <family val="2"/>
      </rPr>
      <t xml:space="preserve">, el cual contendrá, como mínimo, la siguiente información: </t>
    </r>
    <r>
      <rPr>
        <b/>
        <sz val="10"/>
        <rFont val="Arial Narrow"/>
        <family val="2"/>
      </rPr>
      <t>el tema o asunto que origina la petición o la consulta, su fecha de recepción o radicación, el término para resolverla, la dependencia responsable del asunto, la fecha y númerode oficio de respuesta.</t>
    </r>
    <r>
      <rPr>
        <sz val="10"/>
        <rFont val="Arial Narrow"/>
        <family val="2"/>
      </rPr>
      <t xml:space="preserve"> </t>
    </r>
    <r>
      <rPr>
        <b/>
        <u/>
        <sz val="10"/>
        <rFont val="Arial Narrow"/>
        <family val="2"/>
      </rPr>
      <t>Este registro deberá ser publicado en la página web u otro medio que permíta a la cludadania su consulta y seguimiento.</t>
    </r>
    <r>
      <rPr>
        <sz val="10"/>
        <rFont val="Arial Narrow"/>
        <family val="2"/>
      </rPr>
      <t xml:space="preserve">
4. El Consejo Asesor del Gobierno Nacional en Materia de Control Interno hará un estricto seguimiento al cumplimiento de estas disposiciones e instrucciones, a través del </t>
    </r>
    <r>
      <rPr>
        <b/>
        <u/>
        <sz val="10"/>
        <rFont val="Arial Narrow"/>
        <family val="2"/>
      </rPr>
      <t>Informe Ejecutivo anual de Control Interno,</t>
    </r>
    <r>
      <rPr>
        <sz val="10"/>
        <rFont val="Arial Narrow"/>
        <family val="2"/>
      </rPr>
      <t xml:space="preserve"> el cual utilizará para la definición de estrategias de mejoramiento.</t>
    </r>
  </si>
  <si>
    <r>
      <t xml:space="preserve">Acuerdo No. 060 (30/10/2001) 
</t>
    </r>
    <r>
      <rPr>
        <sz val="10"/>
        <color rgb="FF000000"/>
        <rFont val="Arial Narrow"/>
        <family val="2"/>
      </rPr>
      <t>Consejo Directivo del Archivo General de la Nación</t>
    </r>
    <r>
      <rPr>
        <b/>
        <sz val="12"/>
        <color rgb="FF000000"/>
        <rFont val="Arial Narrow"/>
        <family val="2"/>
      </rPr>
      <t xml:space="preserve">
"Por el cual se establecen pautas para la administración de las comunicaciones oficiales en las entidades públicas y las privadas que cumplen funciones públicas".</t>
    </r>
  </si>
  <si>
    <r>
      <rPr>
        <b/>
        <sz val="10"/>
        <rFont val="Arial Narrow"/>
        <family val="2"/>
      </rPr>
      <t xml:space="preserve">Art. Tercero: Unidades de Correspondencia: </t>
    </r>
    <r>
      <rPr>
        <sz val="10"/>
        <rFont val="Arial Narrow"/>
        <family val="2"/>
      </rPr>
      <t xml:space="preserve">Las entidades deberán establecer de acuerdo con su estructura, </t>
    </r>
    <r>
      <rPr>
        <b/>
        <sz val="10"/>
        <rFont val="Arial Narrow"/>
        <family val="2"/>
      </rPr>
      <t>la unidad de correspondencia</t>
    </r>
    <r>
      <rPr>
        <sz val="10"/>
        <rFont val="Arial Narrow"/>
        <family val="2"/>
      </rPr>
      <t xml:space="preserve"> que gestione de manera centralizada y normalizada, </t>
    </r>
    <r>
      <rPr>
        <b/>
        <sz val="10"/>
        <rFont val="Arial Narrow"/>
        <family val="2"/>
      </rPr>
      <t>los servicios de recepción, radicación y distribución de sus comunicaciones,</t>
    </r>
    <r>
      <rPr>
        <sz val="10"/>
        <rFont val="Arial Narrow"/>
        <family val="2"/>
      </rPr>
      <t xml:space="preserve"> de tal manera, que estos procedimientos contribuyan al desarrollo del programa de gestión documental y los programas de conservación, integrándose a los procesos que se llevarán en los archivos de gestión, centrales e históricos.
</t>
    </r>
    <r>
      <rPr>
        <b/>
        <sz val="10"/>
        <rFont val="Arial Narrow"/>
        <family val="2"/>
      </rPr>
      <t>Las unidades de correspondencia</t>
    </r>
    <r>
      <rPr>
        <sz val="10"/>
        <rFont val="Arial Narrow"/>
        <family val="2"/>
      </rPr>
      <t xml:space="preserve">, deberán contar con personal suficiente y capacitado y de los medios necesarios, </t>
    </r>
    <r>
      <rPr>
        <b/>
        <sz val="10"/>
        <rFont val="Arial Narrow"/>
        <family val="2"/>
      </rPr>
      <t>que permitan recibir, enviar y controlar oportunamente el trámite de las comunicaciones de carácter oficial,</t>
    </r>
    <r>
      <rPr>
        <sz val="10"/>
        <rFont val="Arial Narrow"/>
        <family val="2"/>
      </rPr>
      <t xml:space="preserve"> mediante servicios de mensajería interna y externa, fax, correo electrónico u otros, que faciliten la atención de las solicitudes presentadas por los ciudadanos.
</t>
    </r>
    <r>
      <rPr>
        <b/>
        <sz val="10"/>
        <rFont val="Arial Narrow"/>
        <family val="2"/>
      </rPr>
      <t xml:space="preserve">Art Quinto: Procedimientos para la radicación de comunicaciones oficiales:
</t>
    </r>
    <r>
      <rPr>
        <sz val="10"/>
        <rFont val="Arial Narrow"/>
        <family val="2"/>
      </rPr>
      <t xml:space="preserve">Los procedimientos para la radicación de comunicaciones oficiales, </t>
    </r>
    <r>
      <rPr>
        <b/>
        <sz val="10"/>
        <rFont val="Arial Narrow"/>
        <family val="2"/>
      </rPr>
      <t xml:space="preserve">velarán por la transparencia de la actuación administrativa, </t>
    </r>
    <r>
      <rPr>
        <sz val="10"/>
        <rFont val="Arial Narrow"/>
        <family val="2"/>
      </rPr>
      <t>razón por la cual,</t>
    </r>
    <r>
      <rPr>
        <b/>
        <u/>
        <sz val="10"/>
        <rFont val="Arial Narrow"/>
        <family val="2"/>
      </rPr>
      <t xml:space="preserve"> no se podrán reservar números de radicación, ni habrá números repetidos, enmendados, corregidos o tachados, la numeración será asignada en estricto orden de recepción de los documentos;</t>
    </r>
    <r>
      <rPr>
        <sz val="10"/>
        <rFont val="Arial Narrow"/>
        <family val="2"/>
      </rPr>
      <t xml:space="preserve"> cuando el usuario o peticionario presente personalmente la correspondencia, se le entregará de inmediato su copia debidamente radicada.</t>
    </r>
    <r>
      <rPr>
        <b/>
        <sz val="10"/>
        <rFont val="Arial Narrow"/>
        <family val="2"/>
      </rPr>
      <t xml:space="preserve"> Al comenzar cada año, se iniciará la radicación consecutiva a partir de uno, utilizando sistemas manuales, mecánicos o automatizados.</t>
    </r>
    <r>
      <rPr>
        <sz val="10"/>
        <rFont val="Arial Narrow"/>
        <family val="2"/>
      </rPr>
      <t xml:space="preserve">  </t>
    </r>
    <r>
      <rPr>
        <b/>
        <u/>
        <sz val="10"/>
        <rFont val="Arial Narrow"/>
        <family val="2"/>
      </rPr>
      <t xml:space="preserve">Cuando existan errores en la radicación y se anulen los números, se debe dejar constancia por escrito, con la respectiva justificación y firma del Jefe de la unidad de correspondencia. 
</t>
    </r>
    <r>
      <rPr>
        <b/>
        <sz val="10"/>
        <rFont val="Arial Narrow"/>
        <family val="2"/>
      </rPr>
      <t xml:space="preserve">Art. Sexto: Numeración de actos administrativos: </t>
    </r>
    <r>
      <rPr>
        <sz val="10"/>
        <rFont val="Arial Narrow"/>
        <family val="2"/>
      </rPr>
      <t xml:space="preserve">La numeración de los actos administrativos </t>
    </r>
    <r>
      <rPr>
        <b/>
        <sz val="10"/>
        <rFont val="Arial Narrow"/>
        <family val="2"/>
      </rPr>
      <t xml:space="preserve">debe ser consecutiva </t>
    </r>
    <r>
      <rPr>
        <sz val="10"/>
        <rFont val="Arial Narrow"/>
        <family val="2"/>
      </rPr>
      <t xml:space="preserve">y las oficinas encargadas de dicha actividad, se encargarán de </t>
    </r>
    <r>
      <rPr>
        <b/>
        <sz val="10"/>
        <rFont val="Arial Narrow"/>
        <family val="2"/>
      </rPr>
      <t>llevar los controles, atender las consultas y los reportes necesario</t>
    </r>
    <r>
      <rPr>
        <sz val="10"/>
        <rFont val="Arial Narrow"/>
        <family val="2"/>
      </rPr>
      <t xml:space="preserve">s y serán responsables de que </t>
    </r>
    <r>
      <rPr>
        <b/>
        <sz val="10"/>
        <rFont val="Arial Narrow"/>
        <family val="2"/>
      </rPr>
      <t>no se reserven, tachen o enmienden números, no se numeren los actos administrativos que no estén debidamente firmados</t>
    </r>
    <r>
      <rPr>
        <sz val="10"/>
        <rFont val="Arial Narrow"/>
        <family val="2"/>
      </rPr>
      <t xml:space="preserve"> y se cumplan todas las disposiciones establecidas para el efecto.
</t>
    </r>
    <r>
      <rPr>
        <b/>
        <sz val="10"/>
        <rFont val="Arial Narrow"/>
        <family val="2"/>
      </rPr>
      <t>Art. Octavo: Control de comunicaciones oficiale</t>
    </r>
    <r>
      <rPr>
        <sz val="10"/>
        <rFont val="Arial Narrow"/>
        <family val="2"/>
      </rPr>
      <t xml:space="preserve">s: </t>
    </r>
    <r>
      <rPr>
        <b/>
        <sz val="10"/>
        <rFont val="Arial Narrow"/>
        <family val="2"/>
      </rPr>
      <t>Las unidades de correspondencia, elaborarán planillas, formatos y controles manuales o automatizados que permitan certificar la recepción de los documentos,</t>
    </r>
    <r>
      <rPr>
        <sz val="10"/>
        <rFont val="Arial Narrow"/>
        <family val="2"/>
      </rPr>
      <t xml:space="preserve"> por parte de los funcionarios competentes y </t>
    </r>
    <r>
      <rPr>
        <b/>
        <sz val="10"/>
        <rFont val="Arial Narrow"/>
        <family val="2"/>
      </rPr>
      <t>dispondrán de servicios de alerta para el seguimiento a los tiempos de respuesta</t>
    </r>
    <r>
      <rPr>
        <sz val="10"/>
        <rFont val="Arial Narrow"/>
        <family val="2"/>
      </rPr>
      <t xml:space="preserve"> de las comunicaciones recibidas.
</t>
    </r>
    <r>
      <rPr>
        <b/>
        <sz val="10"/>
        <rFont val="Arial Narrow"/>
        <family val="2"/>
      </rPr>
      <t xml:space="preserve">Art. Décimo: Comunicaciones oficiales recibidas: </t>
    </r>
    <r>
      <rPr>
        <sz val="10"/>
        <rFont val="Arial Narrow"/>
        <family val="2"/>
      </rPr>
      <t xml:space="preserve">Las comunicaciones oficiales que ingresen a las instituciones deberán ser revisadas, para verificar la competencia, los anexos, el destino y los datos de origen del ciudadano o entidad que las remite, dirección donde se deba enviar respuesta y asunto correspondiente, si es competencia de la entidad, se procederá a la radicación del mismo. </t>
    </r>
    <r>
      <rPr>
        <b/>
        <sz val="10"/>
        <rFont val="Arial Narrow"/>
        <family val="2"/>
      </rPr>
      <t xml:space="preserve">Cuando una comunicación no esté firmada ni presente el nombre del responsable o responsables de su contenido, se considerará anónima y deberá ser remitida sin radicar, a la oficina de su competencia, donde se determinarán las acciones a seguir.
Art. Décimo segundo: Comunicaciones oficiales vía fax: </t>
    </r>
    <r>
      <rPr>
        <sz val="10"/>
        <rFont val="Arial Narrow"/>
        <family val="2"/>
      </rPr>
      <t xml:space="preserve">Las comunicaciones recibidas y enviadas por este medio, se tramitarán, teniendo en cuenta la información que forma parte integral de las series establecidas en las tablas de retención documental, para la respectiva radicación en la unidad de correspondencia, la cual se encargará de dar los lineamientos para el control y establecer los procedimientos adecuados para su administración. </t>
    </r>
    <r>
      <rPr>
        <b/>
        <sz val="10"/>
        <rFont val="Arial Narrow"/>
        <family val="2"/>
      </rPr>
      <t>Las entidades que utilizan para la impresión de los fax, papel químico, deberán reproducir este documento, sobre papel que garantice su permanencia y durabilidad.</t>
    </r>
    <r>
      <rPr>
        <sz val="10"/>
        <rFont val="Arial Narrow"/>
        <family val="2"/>
      </rPr>
      <t xml:space="preserve">
</t>
    </r>
    <r>
      <rPr>
        <b/>
        <sz val="10"/>
        <rFont val="Arial Narrow"/>
        <family val="2"/>
      </rPr>
      <t xml:space="preserve">Art. Décimo tercero: Comunicaciones oficiales por correo electrónico: </t>
    </r>
    <r>
      <rPr>
        <sz val="10"/>
        <rFont val="Arial Narrow"/>
        <family val="2"/>
      </rPr>
      <t xml:space="preserve">Las entidades que dispongan de Internet y servicios de correo electrónico, reglamentarán su utilización y asignarán responsabilidades de acuerdo con la cantidad de cuentas habilitadas. En todo caso, las unidades de correspondencia tendrán el control de los mismos, garantizando el seguimiento de las comunicaciones oficiales recibidas y enviadas. </t>
    </r>
    <r>
      <rPr>
        <b/>
        <sz val="10"/>
        <rFont val="Arial Narrow"/>
        <family val="2"/>
      </rPr>
      <t xml:space="preserve">Para los efectos de acceso y uso de los mensajes de datos del comercio electrónico y de las firmas digitales se deben atender las disposiciones de la Ley 527 de 1999 y demás normas relacionadas. </t>
    </r>
  </si>
  <si>
    <r>
      <t xml:space="preserve">Sentencia C-818 de 2011
</t>
    </r>
    <r>
      <rPr>
        <sz val="12"/>
        <color rgb="FF000000"/>
        <rFont val="Arial Narrow"/>
        <family val="2"/>
      </rPr>
      <t xml:space="preserve">Corte Constitucional.
</t>
    </r>
    <r>
      <rPr>
        <b/>
        <i/>
        <sz val="12"/>
        <color rgb="FF000000"/>
        <rFont val="Arial Narrow"/>
        <family val="2"/>
      </rPr>
      <t>Demanda de inconstitucionalidad contra los artÍculos 10 (parcial), 13, 14, 15, 16, 17, 18, 19, 20, 21, 22, 23, 24, 25, 26, 27, 28, 29, 30, 31, 32, 33
y 309 (parcial) de la Ley 1437 de 2011 "Por la cual se expide el Código de Procedimiento Administrativo y de lo Contencioso Administrativo"</t>
    </r>
  </si>
  <si>
    <r>
      <t xml:space="preserve">Art 14. Términos para resolver las distintas modalidades de peticiones. Salvo norma legal especial y so pena de sanción disciplinaria, toda petición deberá resolverse dentro de los quince (15) días siguientes a su recepción.
1. Las peticiones de documentos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Art 30. Peticiones entre autoridades. Cuando una autoridad formule una petición de información a otra, esta deberÃ¡ resolverla en un término no mayor de diez (10) días. En los demás casos, resolverá las solicitudes dentro de los plazos previstos en el art 14. Art 31. Falta disciplinaria. La falta de atención a las peticiones y a los términos para resolver, la contravención a las prohibiciones y el desconocimiento de los derechos de las personas de que trata esta Parte Primera del Código; constituirán falta gravÃsima para el servidor público y darán lugar a las sanciones correspondientes de acuerdo con la ley disciplinaria.
</t>
    </r>
    <r>
      <rPr>
        <b/>
        <sz val="10"/>
        <rFont val="Arial Narrow"/>
        <family val="2"/>
      </rPr>
      <t>SEGUNDO. Declarar INEXEQUIBLES los art 13, 14, 15, 16, 17, 18, 19, 20, 21, 22, 23, 24, 25, 26, 27, 28, 29, 30, 31, 32 y 33 de la Ley 1437 de 2011 "Por la cual se expide el Código de Procedimiento Administrativo y de lo Contencioso Administrativo".</t>
    </r>
    <r>
      <rPr>
        <sz val="10"/>
        <rFont val="Arial Narrow"/>
        <family val="2"/>
      </rPr>
      <t xml:space="preserve">  
</t>
    </r>
    <r>
      <rPr>
        <b/>
        <sz val="10"/>
        <rFont val="Arial Narrow"/>
        <family val="2"/>
      </rPr>
      <t xml:space="preserve"> El derecho de petición requiere para su regulación de la expedición de una ley estatutaria, en virtud de lo dispuesto en el literal a) del artículo 152 de la Constitución Política para los derechos fundamentales</t>
    </r>
  </si>
  <si>
    <t>CRITERIOS: TÉRMINOS PARA RESOLVER UNA PETICIÓN</t>
  </si>
  <si>
    <t>PERIODO: PRIMER SEMESTRE 2023</t>
  </si>
  <si>
    <t xml:space="preserve">LEY 1755 DE 2015 </t>
  </si>
  <si>
    <r>
      <rPr>
        <b/>
        <sz val="12"/>
        <rFont val="Arial Narrow"/>
        <family val="2"/>
      </rPr>
      <t>Art. 14.</t>
    </r>
    <r>
      <rPr>
        <sz val="12"/>
        <rFont val="Arial Narrow"/>
        <family val="2"/>
      </rPr>
      <t> </t>
    </r>
    <r>
      <rPr>
        <b/>
        <sz val="12"/>
        <rFont val="Arial Narrow"/>
        <family val="2"/>
      </rPr>
      <t>Términos para resolver las distintas modalidades de peticiones</t>
    </r>
    <r>
      <rPr>
        <sz val="12"/>
        <rFont val="Arial Narrow"/>
        <family val="2"/>
      </rPr>
      <t xml:space="preserve">: " Salvo norma legal especial y so pena de sanción disciplinaria, </t>
    </r>
    <r>
      <rPr>
        <b/>
        <sz val="12"/>
        <rFont val="Arial Narrow"/>
        <family val="2"/>
      </rPr>
      <t>toda petición deberá resolverse dentro de los quince (15) días siguientes a su recepción.</t>
    </r>
    <r>
      <rPr>
        <sz val="12"/>
        <rFont val="Arial Narrow"/>
        <family val="2"/>
      </rPr>
      <t xml:space="preserve">  
</t>
    </r>
    <r>
      <rPr>
        <b/>
        <sz val="12"/>
        <rFont val="Arial Narrow"/>
        <family val="2"/>
      </rPr>
      <t>1. Las peticiones de documentos y de información deberán resolverse dentro de los diez (10) días siguientes a su recepción.</t>
    </r>
    <r>
      <rPr>
        <sz val="12"/>
        <rFont val="Arial Narrow"/>
        <family val="2"/>
      </rPr>
      <t xml:space="preserve">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t>
    </r>
    <r>
      <rPr>
        <b/>
        <sz val="12"/>
        <rFont val="Arial Narrow"/>
        <family val="2"/>
      </rPr>
      <t>2</t>
    </r>
    <r>
      <rPr>
        <sz val="12"/>
        <rFont val="Arial Narrow"/>
        <family val="2"/>
      </rPr>
      <t>.</t>
    </r>
    <r>
      <rPr>
        <b/>
        <sz val="12"/>
        <rFont val="Arial Narrow"/>
        <family val="2"/>
      </rPr>
      <t xml:space="preserve"> Las peticiones mediante las cuales se eleva una consulta</t>
    </r>
    <r>
      <rPr>
        <sz val="12"/>
        <rFont val="Arial Narrow"/>
        <family val="2"/>
      </rPr>
      <t xml:space="preserve"> a las autoridades en relación con las materias a su cargo deberán resolverse dentro de los treinta </t>
    </r>
    <r>
      <rPr>
        <b/>
        <sz val="12"/>
        <rFont val="Arial Narrow"/>
        <family val="2"/>
      </rPr>
      <t>(30) días siguientes a su recepción.</t>
    </r>
    <r>
      <rPr>
        <sz val="12"/>
        <rFont val="Arial Narrow"/>
        <family val="2"/>
      </rPr>
      <t xml:space="preserve">
</t>
    </r>
    <r>
      <rPr>
        <b/>
        <sz val="12"/>
        <rFont val="Arial Narrow"/>
        <family val="2"/>
      </rPr>
      <t>PARÁGRAFO.</t>
    </r>
    <r>
      <rPr>
        <sz val="12"/>
        <rFont val="Arial Narrow"/>
        <family val="2"/>
      </rPr>
      <t xml:space="preserve">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r>
  </si>
  <si>
    <r>
      <rPr>
        <b/>
        <sz val="12"/>
        <rFont val="Arial Narrow"/>
        <family val="2"/>
      </rPr>
      <t xml:space="preserve">Art. 21. Funcionarios sin competencia: </t>
    </r>
    <r>
      <rPr>
        <sz val="12"/>
        <rFont val="Arial Narrow"/>
        <family val="2"/>
      </rPr>
      <t xml:space="preserve">"Si la autoridad a quien se dirige la petición no es la competente, se informará de inmediato al interesado si este actúa verbalmente, </t>
    </r>
    <r>
      <rPr>
        <b/>
        <sz val="12"/>
        <rFont val="Arial Narrow"/>
        <family val="2"/>
      </rPr>
      <t>o dentro de los cinco (5) días siguientes al de la recepción,</t>
    </r>
    <r>
      <rPr>
        <sz val="12"/>
        <rFont val="Arial Narrow"/>
        <family val="2"/>
      </rPr>
      <t xml:space="preserve"> si obró por escrito. Dentro del término señalado remitirá la petición al competente y enviará copia del oficio remisorio al peticionario o en caso de no existir funcionario competente así se lo comunicará".</t>
    </r>
  </si>
  <si>
    <t>Tipo solicitud</t>
  </si>
  <si>
    <t>Días</t>
  </si>
  <si>
    <t>Detalle</t>
  </si>
  <si>
    <t>Traslados por competencia</t>
  </si>
  <si>
    <t>Días siguientes a su recepción</t>
  </si>
  <si>
    <t>Peticiones de documentos y de información</t>
  </si>
  <si>
    <t>Solicitud de información pública</t>
  </si>
  <si>
    <t>DE ACCESO A INFORMACIÓN</t>
  </si>
  <si>
    <t>petición de información entre entidades</t>
  </si>
  <si>
    <t>Petición (de interés general o particular)</t>
  </si>
  <si>
    <t>SERVICIO O FUNCIÓN PROPIA DE LA ENTIDAD 7 INDIVIDUAL INTERROGANTE E INQUIETUD</t>
  </si>
  <si>
    <t>Quejas</t>
  </si>
  <si>
    <t>Reclamos</t>
  </si>
  <si>
    <t>SUGERENCIA  Y FELICITACIÓN15</t>
  </si>
  <si>
    <t>DENUNCIA 30 DIAS??</t>
  </si>
  <si>
    <t xml:space="preserve">Denuncias </t>
  </si>
  <si>
    <t>POSIBLE ACTO DE CORRUPCIÓN</t>
  </si>
  <si>
    <t>Consulta</t>
  </si>
  <si>
    <t>SENADORES Y REPRESENTANTES</t>
  </si>
  <si>
    <t>DECRETO 491 DE 2020</t>
  </si>
  <si>
    <r>
      <rPr>
        <b/>
        <sz val="12"/>
        <rFont val="Arial Narrow"/>
        <family val="2"/>
      </rPr>
      <t xml:space="preserve">Art. 5. Ampliación de términos para atender las peticiones: </t>
    </r>
    <r>
      <rPr>
        <sz val="12"/>
        <rFont val="Arial Narrow"/>
        <family val="2"/>
      </rPr>
      <t>"Para las pe</t>
    </r>
    <r>
      <rPr>
        <sz val="12"/>
        <color rgb="FF333333"/>
        <rFont val="Arial Narrow"/>
        <family val="2"/>
      </rPr>
      <t xml:space="preserve">ticiones que se encuentren en curso o que se radiquen durante la vigencia de la Emergencia Sanitaria, se ampliaran los términos señalados en el artículo 14 de la Ley 1437 de 2011, así:  Salvo norma especial </t>
    </r>
    <r>
      <rPr>
        <b/>
        <sz val="12"/>
        <color rgb="FF333333"/>
        <rFont val="Arial Narrow"/>
        <family val="2"/>
      </rPr>
      <t>toda petición deberá resolverse dentro de los treinta (30) días siguientes a su recepción.</t>
    </r>
    <r>
      <rPr>
        <sz val="12"/>
        <color rgb="FF333333"/>
        <rFont val="Arial Narrow"/>
        <family val="2"/>
      </rPr>
      <t xml:space="preserve"> Estará sometida a término especial la resolución de las siguientes peticiones:
(i) </t>
    </r>
    <r>
      <rPr>
        <b/>
        <sz val="12"/>
        <color rgb="FF333333"/>
        <rFont val="Arial Narrow"/>
        <family val="2"/>
      </rPr>
      <t>Las peticiones de documentos y de información deberán resolverse dentro de los veinte (20) días siguientes a su recepción.</t>
    </r>
    <r>
      <rPr>
        <sz val="12"/>
        <color rgb="FF333333"/>
        <rFont val="Arial Narrow"/>
        <family val="2"/>
      </rPr>
      <t xml:space="preserve">
(ii) Las peticiones mediante las cuales se eleva una </t>
    </r>
    <r>
      <rPr>
        <b/>
        <sz val="12"/>
        <color rgb="FF333333"/>
        <rFont val="Arial Narrow"/>
        <family val="2"/>
      </rPr>
      <t>consulta a las autoridades en relación con las materias a su cargo deberán resolverse dentro de los treinta y cinco (35) días siguientes a su recepción.</t>
    </r>
    <r>
      <rPr>
        <sz val="12"/>
        <color rgb="FF333333"/>
        <rFont val="Arial Narrow"/>
        <family val="2"/>
      </rPr>
      <t xml:space="preserve">
Cuando excepcionalmente no fuere posible resolver la petición en los plazos aquí señalados, la autoridad debe informar esta circunstancia al interesado, antes del vencimiento del término señalado en el presente artículo expresando los motivos de la demora y señalando a la vez el plazo razonable en que se resolverá o dará respuesta, que no podrá exceder del doble del inicialmente previsto en este artículo. En los demás aspectos se aplicará lo dispuesto en la Ley 1437 de 2011.
</t>
    </r>
    <r>
      <rPr>
        <b/>
        <sz val="12"/>
        <color rgb="FF333333"/>
        <rFont val="Arial Narrow"/>
        <family val="2"/>
      </rPr>
      <t>PARAGRAFO.</t>
    </r>
    <r>
      <rPr>
        <sz val="12"/>
        <color rgb="FF333333"/>
        <rFont val="Arial Narrow"/>
        <family val="2"/>
      </rPr>
      <t xml:space="preserve"> La presente disposición no aplica a las peticiones relativas a la efectividad de otros derechos fundamentales.
</t>
    </r>
    <r>
      <rPr>
        <b/>
        <sz val="12"/>
        <color rgb="FF00B050"/>
        <rFont val="Arial Narrow"/>
        <family val="2"/>
      </rPr>
      <t>(Artículo DEROGADO por el Art. 2 de la Ley 2207 del 17 mayo de 2022)</t>
    </r>
  </si>
  <si>
    <t>Denuncias</t>
  </si>
  <si>
    <t>SEGUIMIENTO A LA GESTIÓN DE PQRSD -ESTADÍSTICAS</t>
  </si>
  <si>
    <t>PERIODO: 1ER SEMESTRE 2023</t>
  </si>
  <si>
    <t>1. CATEGORIAS DE LAS COMUNICACIONES GESTIONADAS 1ER SEMESTRE 2023</t>
  </si>
  <si>
    <t>CATEGORIAS - 2DO SEMESTRE 2022</t>
  </si>
  <si>
    <t>Categoría Comunicaciones</t>
  </si>
  <si>
    <t>Cantidad Radicados
01-2023</t>
  </si>
  <si>
    <t>No aplica</t>
  </si>
  <si>
    <t>Solicitud información</t>
  </si>
  <si>
    <t>Solicitud documentos e información</t>
  </si>
  <si>
    <t>Petición de interés general o particular</t>
  </si>
  <si>
    <t>Consultas</t>
  </si>
  <si>
    <t>Queja</t>
  </si>
  <si>
    <t>Reclamo</t>
  </si>
  <si>
    <t>Sugerencia</t>
  </si>
  <si>
    <t>Denuncia</t>
  </si>
  <si>
    <t>Solicitud de asesoría</t>
  </si>
  <si>
    <t>Solicitud de capacitación</t>
  </si>
  <si>
    <t>Total Comunicaciones Gestionadas</t>
  </si>
  <si>
    <t>Fuente: Aplicativo web de PQRSDF al 30 de junio de 2023</t>
  </si>
  <si>
    <t>CATEGORIAS SELECCIONADAS</t>
  </si>
  <si>
    <t>Universo</t>
  </si>
  <si>
    <t>Muestra</t>
  </si>
  <si>
    <t>Ver calculo</t>
  </si>
  <si>
    <t>Población de 661, Margen 10%, Nivel confianza 95%, tamaño de la muestra de 84</t>
  </si>
  <si>
    <t>2. PETICIONES POR DEPENDENCIA Y CANALES DE COMUNICACIÓN</t>
  </si>
  <si>
    <t>Canales de Comunicación 01_2023</t>
  </si>
  <si>
    <t>Canales de Comunicación 02_2022</t>
  </si>
  <si>
    <t>Dependencias</t>
  </si>
  <si>
    <t>Correo Email</t>
  </si>
  <si>
    <t>Portal Web</t>
  </si>
  <si>
    <t>Presencial</t>
  </si>
  <si>
    <t>Telefónica</t>
  </si>
  <si>
    <t>Radicados</t>
  </si>
  <si>
    <t>Variación</t>
  </si>
  <si>
    <t>Subdirección Académica</t>
  </si>
  <si>
    <t>Grupo de Talento Humano</t>
  </si>
  <si>
    <t>Grupo de Gestión Contractual</t>
  </si>
  <si>
    <t>Facultad Seminario Andrés Bello</t>
  </si>
  <si>
    <t>Grupo de Gestión Financiera</t>
  </si>
  <si>
    <t>Grupo de Gestión Documental</t>
  </si>
  <si>
    <t>Jurídica</t>
  </si>
  <si>
    <t>Relaciones Interinstitucionales</t>
  </si>
  <si>
    <t>Grupo de Procesos Editoriales</t>
  </si>
  <si>
    <t>Biblioteca</t>
  </si>
  <si>
    <t>Servicio al Ciudadano</t>
  </si>
  <si>
    <t>Subdirección Administrativa y Financiera</t>
  </si>
  <si>
    <t>Grupo de Planeación</t>
  </si>
  <si>
    <t>Equipo de Museos</t>
  </si>
  <si>
    <t>Grupo de las Tecnologías de la Información</t>
  </si>
  <si>
    <t>Dirección General</t>
  </si>
  <si>
    <t>Grupo de Investigación</t>
  </si>
  <si>
    <t>Solicitud Externa</t>
  </si>
  <si>
    <t>Equipo de Comunicaciones</t>
  </si>
  <si>
    <t>Grupo de Recursos Físicos</t>
  </si>
  <si>
    <t xml:space="preserve">Total </t>
  </si>
  <si>
    <t>3. ANALISIS DE INDICADOR DE OPORTUNIDAD EN LA RESPUESTA</t>
  </si>
  <si>
    <t>Concepto</t>
  </si>
  <si>
    <t>2 Trimestre 2023</t>
  </si>
  <si>
    <t>1 Trimestre 2023</t>
  </si>
  <si>
    <t>Numero de Radicados</t>
  </si>
  <si>
    <t>% de oportunidad</t>
  </si>
  <si>
    <t>4. OPORTUNIDAD EN LA RADICACIÓN Y RESPUESTA DE PQRSD</t>
  </si>
  <si>
    <t>Radicación</t>
  </si>
  <si>
    <t>Respuesta</t>
  </si>
  <si>
    <t>CRITERIO</t>
  </si>
  <si>
    <t>CANT</t>
  </si>
  <si>
    <t>%</t>
  </si>
  <si>
    <t>Oportuno</t>
  </si>
  <si>
    <t>No Oportuno</t>
  </si>
  <si>
    <t>Sin Evidencia</t>
  </si>
  <si>
    <t>No Aplica (petición de prueba)</t>
  </si>
  <si>
    <t>Totales</t>
  </si>
  <si>
    <t>5. TIEMPOS ENTRE LA RECEPCIÓN  Y LA RADICACIÓN DE LA PQRSD</t>
  </si>
  <si>
    <t># Días 
(Hábiles)</t>
  </si>
  <si>
    <t>Petición 
General</t>
  </si>
  <si>
    <t>Total</t>
  </si>
  <si>
    <t>0 días</t>
  </si>
  <si>
    <t>1 día</t>
  </si>
  <si>
    <t>2 días</t>
  </si>
  <si>
    <t>Mayor a 2 días</t>
  </si>
  <si>
    <t>No es posible evidenciar</t>
  </si>
  <si>
    <t>6. TIEMPOS DE RESPUESTA PQRSD</t>
  </si>
  <si>
    <t>Días 
Hábiles</t>
  </si>
  <si>
    <t>De 0 a 10</t>
  </si>
  <si>
    <t>De 11-15</t>
  </si>
  <si>
    <t>Mayor 15</t>
  </si>
  <si>
    <t>Sin evidencia</t>
  </si>
  <si>
    <t>N/A (prueba del sistema)</t>
  </si>
  <si>
    <t>INSTITUTO CARO Y CUERVO -ICC</t>
  </si>
  <si>
    <t>DETALLE DE PETICIONES OBJETO DE REVISIÓN</t>
  </si>
  <si>
    <t>PERIODO 1ER SEMESTRE 2023</t>
  </si>
  <si>
    <t>Datos de Radicación Gestión Documental</t>
  </si>
  <si>
    <t>Revisión Documentos de Entrada y Radicación</t>
  </si>
  <si>
    <t>Revisión a la Oportunidad y Calidad de las Respuestas</t>
  </si>
  <si>
    <t># de Radicado</t>
  </si>
  <si>
    <t>Fecha Ingreso 
Aplicativo</t>
  </si>
  <si>
    <t>Tipo de petición</t>
  </si>
  <si>
    <t>Término según Ley 1755/2015</t>
  </si>
  <si>
    <t>Fecha Solicitud</t>
  </si>
  <si>
    <t>Canal de Comunicación</t>
  </si>
  <si>
    <t>Solicitud Digitalizada Aplicativo</t>
  </si>
  <si>
    <t>Peticiones registradas con otra categoría</t>
  </si>
  <si>
    <t>Asunto /Requerimiento</t>
  </si>
  <si>
    <t>Se Registran datos del peticionario en Aplicativo</t>
  </si>
  <si>
    <t>Se detalla petición en aplicativo</t>
  </si>
  <si>
    <t>Es posible identificar claramente la petición</t>
  </si>
  <si>
    <t>Correo</t>
  </si>
  <si>
    <t>Discapacidad</t>
  </si>
  <si>
    <t>Atención Preferencial</t>
  </si>
  <si>
    <t>Identificación Poblacional</t>
  </si>
  <si>
    <t>Días entre Recibido y Radicado</t>
  </si>
  <si>
    <t>Oportunidad radicado_1</t>
  </si>
  <si>
    <t>Observación</t>
  </si>
  <si>
    <t>Petición con Evidencia de Rta</t>
  </si>
  <si>
    <t>Fecha Respuesta
Final</t>
  </si>
  <si>
    <t>Fecha Cierre
Petición</t>
  </si>
  <si>
    <t>Días Transcurridos</t>
  </si>
  <si>
    <t>Medio de Respuesta</t>
  </si>
  <si>
    <t>área que responde</t>
  </si>
  <si>
    <t>Persona que responde</t>
  </si>
  <si>
    <r>
      <t>Resolución de Fondo</t>
    </r>
    <r>
      <rPr>
        <sz val="10"/>
        <color theme="4" tint="-0.249977111117893"/>
        <rFont val="Arial Narrow"/>
        <family val="2"/>
      </rPr>
      <t xml:space="preserve"> (Claridad, precisión, congruencia y consecuencia)</t>
    </r>
  </si>
  <si>
    <t>Resolución total de la petición en el periodo</t>
  </si>
  <si>
    <t>Presenta multiples traslados Internos</t>
  </si>
  <si>
    <t>Petición Presenta cierres automático y reaperturas</t>
  </si>
  <si>
    <t>Justificación (Razones precisas al peticionario para conceder, negar, ampliar tiempo o trasladar la solicitud)</t>
  </si>
  <si>
    <t>Lenguaje utilizado de manera clara, congruente y comprensible hacia el peticionario</t>
  </si>
  <si>
    <t>Invita a realizar encuesta satisfacción</t>
  </si>
  <si>
    <t>Tiempo entre recibido y cierre</t>
  </si>
  <si>
    <t>Oportunidad en Respuesta</t>
  </si>
  <si>
    <t>´9655202301020005</t>
  </si>
  <si>
    <t>Correo electrónico</t>
  </si>
  <si>
    <t>Sí</t>
  </si>
  <si>
    <t>No</t>
  </si>
  <si>
    <t>Me permito indicar que estoy a su disposición para iniciar el respectivo proceso y atento al envío del comunicado o acto administrativo de nombramiento en periodo de prueba para su aceptación e inicio con disponibilidad inmediata.</t>
  </si>
  <si>
    <t>jmzeafino1986@gmail.com</t>
  </si>
  <si>
    <t>Ninguna</t>
  </si>
  <si>
    <t xml:space="preserve">Aplicativo PQRSDF </t>
  </si>
  <si>
    <t>Grupo Planeación (Servicio al Ciudadano)</t>
  </si>
  <si>
    <t>Marisol Montoya</t>
  </si>
  <si>
    <t>6774202301030009</t>
  </si>
  <si>
    <t>Solicitar información acerca de los nombramientos que dicha entidad esta realizando como resultado del concurso de la CNSC, así como los documentos que debo allegar para dejar en firme mi nombramiento y aceptación del cargo de la vacante “PROFESIONAL ESPECIALIZADO, Código 2028, Grado 12, identificado con el Código OPEC No. 156700</t>
  </si>
  <si>
    <t>silviak.martinezg@gmail.com</t>
  </si>
  <si>
    <t>1. No se adjunta soporte del correo del peticionario, sólo el anexo.
2. Aplicativo no registra datos personales del peticionario</t>
  </si>
  <si>
    <t>Grupo Talento Humano</t>
  </si>
  <si>
    <t>Liliana Montoya</t>
  </si>
  <si>
    <t>1032202301030011</t>
  </si>
  <si>
    <t>N/A</t>
  </si>
  <si>
    <t>Solicito amablemente una certificación del contrato de prestación de servicios ICC-PS-049-2022 con funciones, para los fines pertinentes. Gracias</t>
  </si>
  <si>
    <t>dmarcela9812@gmail.com</t>
  </si>
  <si>
    <t>Aplicativo PQRSDF
Incluye soporte</t>
  </si>
  <si>
    <t>Grupo Gestión Contractual</t>
  </si>
  <si>
    <t>Nestor Perez</t>
  </si>
  <si>
    <t>5929202301030014</t>
  </si>
  <si>
    <t>Solicitud información sobre el número de vacantes actuales cuales están disponibles, cuales están ocupadas, y cuales están con personal temporal  de este cargo  Auxiliar Administrativo 404413, Subdirección Administrativa y Financiera - Grupo de Gestión Documental. OPEC: 156813.</t>
  </si>
  <si>
    <t>No indica</t>
  </si>
  <si>
    <t>rjnietos@gmail.com</t>
  </si>
  <si>
    <t>Aplicativo PQRSDF</t>
  </si>
  <si>
    <t>5286202301040019</t>
  </si>
  <si>
    <t>Solicitud de información curso: Cómo escribir en lenguaje claro</t>
  </si>
  <si>
    <t>Emagister</t>
  </si>
  <si>
    <t>bounces-co@email.emagister.com</t>
  </si>
  <si>
    <t>1. Aplicativo no registra datos personales del peticionario
2. No se detalla la petición</t>
  </si>
  <si>
    <t>1. No se evidencia el nombre del funcionario que dio respuesta a la petición.
2. La respuesta contiene errores en la redacción tanto del número de solicitud, la fecha y del tipo de curso "Diplomado"</t>
  </si>
  <si>
    <t>1113202301040020</t>
  </si>
  <si>
    <t>Certificación del contrato ICC-PS-037-2022</t>
  </si>
  <si>
    <t>jacombarizac@unal.edu.co</t>
  </si>
  <si>
    <t>9591202301040027</t>
  </si>
  <si>
    <t xml:space="preserve">Solicito la expedición del certificado de ingresos y retenciones del año 2022, de acuerdo con el contrato que tuve con la Institución en dicho año (ICC-PS-011-2022), certificado del SIIF en donde se detallen los pagos y deducciones que me fueron realizados. </t>
  </si>
  <si>
    <t>nelson_albor@hotmail.com</t>
  </si>
  <si>
    <t>Grupo Gestión Financiera</t>
  </si>
  <si>
    <t>Auris Mendoza</t>
  </si>
  <si>
    <t>6287202301050030</t>
  </si>
  <si>
    <t>Escribo para saber sobre el diplomado en latín clásico I. Sé que hace uno o dos años se dictó en el ICC, pero no he podido saber si este 2023 hay fechas y cómo puedo aplicar.</t>
  </si>
  <si>
    <t>CAMILAUSTA06@GMAIL.COM</t>
  </si>
  <si>
    <t>1. No se adjunta evidencia del correo del peticionario.
2. Aplicativo no registra nombre del peticionario</t>
  </si>
  <si>
    <t>1. No se evidencia el nombre del funcionario que dio respuesta a la petición.</t>
  </si>
  <si>
    <t>5002202301060039</t>
  </si>
  <si>
    <t>Parcialmente</t>
  </si>
  <si>
    <t>No de identifica claramente la petición, texto incompleto</t>
  </si>
  <si>
    <t>talento.humano@caroycuervo.gov.co</t>
  </si>
  <si>
    <t>1. Soporte de la petición incompleta, no se identifica claramente la petición.
2. No se registran los datos del peticionario, ni el detalle de la petición en el aplicativo web.
3. TH solicitó la radicación  de esta petición en aplicativo, dado que la petición se realizó al correo del Grupo de TH.  Sin embargo, se creo la petición con el correo de TH y no con el del peticionario  Vanesa Ardila (vardila@gmail.com.co).</t>
  </si>
  <si>
    <t>Sin respuesta</t>
  </si>
  <si>
    <t>1. Correo del peticionario vardila@gmail.com  La respuesta se envío al correo de Talento Humano y no al del peticionario.
2. No se dio respuesta a lo solicitado, el peticionario solicito información sobre una vacante para "provisionalidad" y se le dio respuesta de los procesos de la CNCS.</t>
  </si>
  <si>
    <t>4787202301100042</t>
  </si>
  <si>
    <t>Solicito las certificaciones laborales para el contrato ICC-PS-052-2021 y el contrato ICC-PS-058-2022. Agradezco la gestión para poder atender esta solicitud. Saludos.</t>
  </si>
  <si>
    <t>asluna7@hotmail.com</t>
  </si>
  <si>
    <t>4146202301100045</t>
  </si>
  <si>
    <t>No se evidencia soporte de la petición ni se detalla en el aplicativo</t>
  </si>
  <si>
    <t>ANGIEMARINMORALES@HOTMAIL.COM</t>
  </si>
  <si>
    <t>1. No se evidencia soporte de la petición ni se detalla en el aplicativo la solicitud realizada.
2. No es posible identificar el tipo de solicitud
3. No se detalla la petición</t>
  </si>
  <si>
    <t>No es posible identificar si la respuesta presentó una resolución total de la petición</t>
  </si>
  <si>
    <t>7726202301100050</t>
  </si>
  <si>
    <t>Escribo para solicitar el certificado de ejecución de mi contrato en 2021</t>
  </si>
  <si>
    <t>JUAN.ALVAREZ@CAROYCUERVO.GOV.CO</t>
  </si>
  <si>
    <t>1. Aplicativo no registra datos personales del peticionario</t>
  </si>
  <si>
    <t>3038202301100056</t>
  </si>
  <si>
    <t>A la fecha y hora de la presentación de la presente solicitud de información, no he sido notificada ni se me ha comunicado el respectivo nombramiento como lo ordena la ley, por lo que solicito de manera prioritaria y en aplicación al derecho constitucional al trabajo y al merito, se realice por parte de la entidad, todos las actuaciones jurídicas y administrativas tendientes a cumplir con lo establecido en la resolución que conformo la lista de elegibles y se realice y notifique debidamente el acto administrativo por medio del cual se me nombra en el cargo al que me presente, concurse y gané.</t>
  </si>
  <si>
    <t>paulasanabria9@gmail.com</t>
  </si>
  <si>
    <t>4313202301100057</t>
  </si>
  <si>
    <t>Quisiera saber en que momento los ganadores del concurso nación 3, serán convocados para la aceptación del cargo PROFESIONAL ESPECIALIZADO, Código 2028, Grado 13, identificado con el Código OPEC No. 156686, MODALIDAD ABIERTO del Sistema General de Carrera Administrativa de la planta de personal del INSTITUTO CARO Y CUERVO, Proceso de Selección No. 1505 de 2020.</t>
  </si>
  <si>
    <t>alejakpri@hotmail.com</t>
  </si>
  <si>
    <t>4248202301110059</t>
  </si>
  <si>
    <t>Telefonica</t>
  </si>
  <si>
    <t xml:space="preserve"> Les escribo para indagar sobre posibles fechas de apertura del
Diplomado en Edición académica e institucional para el primer semestre del 2023. </t>
  </si>
  <si>
    <t>JEGUERREROC180@GMAIL.COM</t>
  </si>
  <si>
    <t>1. Se evidencia error en la clasificación del canal de comunicación, siendo "Correo" y registrado como "Telefónica"
2. Aplicativo no registra solicitud</t>
  </si>
  <si>
    <t>Estefanía Rodriguez</t>
  </si>
  <si>
    <t>3623202301110069</t>
  </si>
  <si>
    <t>Solicito muy amablemente nos sean enviados a los siguientes correos seguritel.bogota@gmail.com, los respectivos certificados de las retenciones practicadas:
1. Retención en la fuente a título de renta.
2. Retención de la fuente a título de ICA.
3. Retención en la fuente a título de IVA.</t>
  </si>
  <si>
    <t>seguritel.bogota@gmail.com,</t>
  </si>
  <si>
    <t>1. Aplicativo no detalla petición</t>
  </si>
  <si>
    <t>1525202301120071</t>
  </si>
  <si>
    <t>Aceptación Nombramiento  en periodo de prueba al cargo de Profesional Especializado, Código 2028, grado 13 identificado con el código de OPEC No. 156682 de la DIRECCIÓN GENERAL – UNIDAD DE
CONTROL INTERNO de la Planta de personal del INSTITUTO CARO Y CUERVO</t>
  </si>
  <si>
    <t>angiena4@gmail.com</t>
  </si>
  <si>
    <t>1. Aplicativo no detalla datos del peticionario
2. Aplicativo no detalla la solicitud del peticionario</t>
  </si>
  <si>
    <t>9285202301130078</t>
  </si>
  <si>
    <t>Se solicita certificación laboral de los contratos suscritos entre el ICC y Julieth Ramírez Figueredo cc 1019047210.</t>
  </si>
  <si>
    <t>jdramirez1019@gmail.com</t>
  </si>
  <si>
    <t>1. se evidencias error em el tipo de petición</t>
  </si>
  <si>
    <t>1. Petición respondida fuero de los tiempos de ley</t>
  </si>
  <si>
    <t>4733202301130080</t>
  </si>
  <si>
    <t>Solicitar información sobre las visitas guiadas a la Hacienda Yerbabuena, y en dado caso, solicitar  de una vez, la reserva del espacio para la visita de los estudiantes de la
institución.
Quisiéramos solicitar información sobre las fases o etapas de la visita, las actividades y el tiempo destinado a cada fase, la duración total,  si hay algún taller a realizar con los estudiantes (por si se deben llevar
materiales como hojas, cuadernos, lápices, etc.), y si es posible, información de contacto de la persona encargada de las visitas guiadas. 
También, quisiéramos saber si nuestros estudiantes pueden tomar el refrigerio en sus instalaciones. (El colegio llevaría el refrigerio para los grupos).
En diálogo con la señora Luz Clemencia, nos informaba sobre la visita a la imprenta patriótica y un pequeño taller de imprentas manuales. Quisiéramos recibir un poco más de información sobre este punto.</t>
  </si>
  <si>
    <t>LBEDOYA@COLEGIOLACOLINACLC.EDU.CO</t>
  </si>
  <si>
    <t>Luz Clemencia Mejía</t>
  </si>
  <si>
    <t>5565202301140081</t>
  </si>
  <si>
    <t>Se encuentran vulnerando los derechos de los elegibles, del concurso ofertado por la CNSC - NACION 3, toda vez que independientemente de si los elegibles ya pertenecen a la entidad o no, cuentan con el mismo derecho a ser notificados dentro del termino el cual se cumplía el día 6 de enero de 2023, y a pesar de que el acto administrativo se encuentra de fecha 30 de diciembre de 2022, están vulnerando el derecho al trabajo, el mínimo vital y móvil, al ejercicio de cargos públicos, al principio de igualdad y omitiendo sus funciones notificando extemporáneamente en el entendido que no fui notificado en la fecha tope . Por lo anterior y teniendo en cuenta que la constitución establece que los funcionarios son responsables por acción u omisión de sus funciones, solicito se adelanten las acciones disciplinarias a lugar según lo normado, y se verifiquen los términos de notificación / posesión y en caso de notificación extemporánea se realicen las sanciones que se constituyan de acuerdo al código disciplinario.</t>
  </si>
  <si>
    <t>Anónimo</t>
  </si>
  <si>
    <t>PABLOESCORCIA5323@GMAIL.COM</t>
  </si>
  <si>
    <t>Denuncia Anónima</t>
  </si>
  <si>
    <t>Hector Cadavid</t>
  </si>
  <si>
    <t>3520202301160085</t>
  </si>
  <si>
    <t>Ante todo me gustaría desearle todo lo mejor como director del Instituto y espero que con este cambio de administración fluyan mejor todos los programas del Instituto.</t>
  </si>
  <si>
    <t>MEDIURIB@GMAIL.COM</t>
  </si>
  <si>
    <t>Aplicativo no registra los datos del peticionario, ni detalla petición</t>
  </si>
  <si>
    <t>Cristian velandia</t>
  </si>
  <si>
    <t>6257202301160089</t>
  </si>
  <si>
    <t>Solicitud de información Curso: Pedagogía y Didáctica para la Enseñanza de Español como Lengua Extranjera</t>
  </si>
  <si>
    <t>BOUNCES-CO@EMAIL.EMAGISTER.COM</t>
  </si>
  <si>
    <t>3685202301170095</t>
  </si>
  <si>
    <t>Solicitud diferir el cumplimiento de la resolución 404 del 30/12/22 notificada a mi correo electrónico el día 10/01/2023 en protección de mis derechos fundamentales al mínimo vital y dignidad humana.</t>
  </si>
  <si>
    <t>ROBERT.PINZ@GMAIL.COM</t>
  </si>
  <si>
    <t>1. Aplicativo no registra los datos del peticionario, ni detalla petición</t>
  </si>
  <si>
    <t>1. Petición presenta cierre automático 08/02/23 y se reapertura 15/02/23
2. No se dio respuesta dentro de los términos de la ley</t>
  </si>
  <si>
    <t>5570202301170099</t>
  </si>
  <si>
    <t>Estoy interesada en la maestría de enseñanza de español como lengua extranjera. Me pregunto si aun hay inscripciones? y si la modalidad virtual es de manera diaria.</t>
  </si>
  <si>
    <t>lilimartinez@cafam.edu.co</t>
  </si>
  <si>
    <t>Facultad Seminario Andres Bello</t>
  </si>
  <si>
    <t>Ivonne Castro</t>
  </si>
  <si>
    <t>7936202301180103</t>
  </si>
  <si>
    <t>De acuerdo a la resolución y comunicación de nombramiento recibida, me permito enviar en formato PDF la carta manifestando que ACEPTO el nombramiento y que me encuentro disponibilidad inmediata para la posesión. Así mismo, me permito solicitar el formato “Declaración juramentada personal de no tener conocimiento de procesos en su contra por alimentos” que no me fue enviada en dicha comunicación.</t>
  </si>
  <si>
    <t>Parcial</t>
  </si>
  <si>
    <t>1. Respuesta parcial :Peticionario solicitó se le enviara el formato “Declaración juramentada personal de no tener conocimiento de procesos en su contra por alimentos” y no se le remitió</t>
  </si>
  <si>
    <t>2531202301180109</t>
  </si>
  <si>
    <t>Solicitud de información Curso: Corrección de estil</t>
  </si>
  <si>
    <t>4816202301180115</t>
  </si>
  <si>
    <t>les escribo porque estoy interesada en realizar el curso de corrección de estilo. quisiera saber las fechas para los nuevos cursos.</t>
  </si>
  <si>
    <t>riveradianap@gmail.com</t>
  </si>
  <si>
    <t>4135202301190119</t>
  </si>
  <si>
    <t>me permito solicitar: 1) se proceda a realizar mi nombramiento en el empleo Profesional Especializado, Código 2028, Grado 16, del Grupo de Procesos Editoriales, de acuerdo con la lista de elegibles en firme Resolución № 19987 del 2 de diciembre de 2022 y teniendo en cuenta las razones informadas.  2) Me informen el horario y lugar de trabajo establecido actualmente para esta vacante</t>
  </si>
  <si>
    <t>gloria.mancera.silva@gmail.com_x000D_</t>
  </si>
  <si>
    <t>6410202301200125</t>
  </si>
  <si>
    <t>Cordialmente me dirijo a ustedes con el fin de solicitar su ayuda con la generación de un certificado laboral dónde conste que yo trabajé con ustedes en modalidad de prestación de contratista durante el año 2015</t>
  </si>
  <si>
    <t>marcela.jotaf@gmail.com</t>
  </si>
  <si>
    <t>1214202301210128</t>
  </si>
  <si>
    <t>Quisiera obtener mi certificado laboral del ICC con los siguientes datos, por favor: - Nombres y apellidos completos - Número de documento - Fecha de inicio y finalización del contrato - Salario mensual.</t>
  </si>
  <si>
    <t>gestebanrh@hotmail.com</t>
  </si>
  <si>
    <t>1. Se evidencia error en el tipo de petición</t>
  </si>
  <si>
    <t>6575202301230133</t>
  </si>
  <si>
    <t>Agradezco la colaboración con la certificación de los contratos de presentación de servicios a mi nombre correspondiente a los años 2020, 2021 y 2022</t>
  </si>
  <si>
    <t>alvarobernal84@gmail.com</t>
  </si>
  <si>
    <t>6907202301240139</t>
  </si>
  <si>
    <t xml:space="preserve">1. Me sea informado por escrito la razón o razones presentadas por el ICC ante la Comisión Nacional del Servicio Civil para excluirme de la lista de elegibles emitida según la Resolución No.19961 del 2 de diciembre de 2022.
2. Me sea informado por escrito el proceso que se está realizando para analizar la petición de exclusión de la lista de elegibles solicitada por el ICC. </t>
  </si>
  <si>
    <t>YACARA1998@GMAIL.COM</t>
  </si>
  <si>
    <t>1345202301240143</t>
  </si>
  <si>
    <t>Solicitud de información Curso: Corrección de estilo</t>
  </si>
  <si>
    <t>1655202301260149</t>
  </si>
  <si>
    <t>Solicitud de verificación autenticidad de los títulos académicos de Galvis Forero Carlos Ernesto CC1076621753</t>
  </si>
  <si>
    <t>MARTHA.BORBON@CUNDINAMARCA.GOV.co</t>
  </si>
  <si>
    <t>Documento del 20/01/2023. No se evidencia detalle del radicado ni fecha de recepción por parte del ICC, no es posible validar la oportunidad en la radicación.</t>
  </si>
  <si>
    <t>2677202301260153</t>
  </si>
  <si>
    <t>Le solicito amablemente y de carácter urgente la validación académica de la señora NAIRA LISETH POLANIA GAVIRIA, con documento T.I 83041807256 y título otorgado en bachiller
académico del año 2000. Esto es con el fin de continuar su proceso de selección.</t>
  </si>
  <si>
    <t>verificaciones@globalwork.co</t>
  </si>
  <si>
    <t>6409202301270158</t>
  </si>
  <si>
    <t>Traslado por competencia: Solicitud de información del cargo ocupado por la señora Liliana Jeaneth Montoya, Coordinadora de Talento Humano de la Planta de Personal del ICC</t>
  </si>
  <si>
    <t>maherosa1974@hotmail.com</t>
  </si>
  <si>
    <t>1. Error en tipo de petición.  Traslado por competencia (se solicita información y documentación)
2. Aplicativo no registra los datos del peticionario, ni detalla petición</t>
  </si>
  <si>
    <t>No en aplicativo</t>
  </si>
  <si>
    <t>No Oportuno en Aplicativo</t>
  </si>
  <si>
    <t>1. Cierre en sistema se genero dos meses después.
2. Petición con cierre automático en el sistema del 18/02/2023 y con reapertura del 19/04/23.
3. Se indica se respondió en correo del 01/02/2023 al peticionario. Sin embargo,  no se deja evidencia en aplicativo del correo enviado ni de la documentación soporte remitida.</t>
  </si>
  <si>
    <t>8199202301270159</t>
  </si>
  <si>
    <r>
      <rPr>
        <b/>
        <sz val="10"/>
        <color theme="1"/>
        <rFont val="Arial Narrow"/>
        <family val="2"/>
      </rPr>
      <t>Requerimiento deuda Encuesta EDITS 85007382:</t>
    </r>
    <r>
      <rPr>
        <sz val="10"/>
        <color theme="1"/>
        <rFont val="Arial Narrow"/>
        <family val="2"/>
      </rPr>
      <t xml:space="preserve">
Revisando la información registrada en la Encuesta Desarrollo e Innovación Tecnológica - EDITS, se encuentra que la encuesta continúa abierta y la empresa en el Estado DEUDA; contar con esta información de manera oportuna es una necesidad de carácter estratégico.  Al verificar la información correspondiente, encontramos que a la fecha está pendiente el diligenciamiento del capítulo 2,3,4,5.</t>
    </r>
  </si>
  <si>
    <t>zmsantosp@dane.gov.co</t>
  </si>
  <si>
    <t>Miguel Ochoa</t>
  </si>
  <si>
    <t>1. Petición con dos cierres automáticos del 02/02/23 y 17/02/23 con reaperturas del 10/02/23 y 27/02/23
2. Se da respuesta a petición fuera de los plazos de ley
3. requerimiento corresponde a incumplimiento de 2022 por parte del ICC</t>
  </si>
  <si>
    <t>7575202301300166</t>
  </si>
  <si>
    <t>Estoy interesada en inscribirme al curso, o diplomado o especialización que tengan en el área de la enseñanza del español como lengua extranjera. Quedo atenta a la información.</t>
  </si>
  <si>
    <t>andreamiramag12@gmail.com</t>
  </si>
  <si>
    <t>1. No se deja evidencia del correo de petición
2. Aplicativo no registra los datos del usuario</t>
  </si>
  <si>
    <t>6252202301310170</t>
  </si>
  <si>
    <t>Traslado por competencia:  SEÑORES PERSONERÍA DE BOGOTÁ, MUY COMEDIDAMENTE ME PERMITO INDICAR QUE EL ICC ESTA VULNERANDO EL DERECHO AL DEBIDO PROCESO, AL TRABAJO, AL MÍNIMO VITAL Y MÓVIL Y A LA SALUD, DEBIDO A QUE EN DESARROLLO DEL PROCESO DE SELECCIÓN NACION 3 - INSTITUTO CARO Y CUERVO, NOTIFICARON UN DÍA HÁBIL DESPUÉS (DEBÍA SER EL 6 Y LO HICIERON EL 10) Y LA FECHA DE POSESIÓN DEL CARGO ES DISCRECIONAL DEL ELEGIDO SIN EMBARGO HASTA LA FECHA NO ME HAN POSESIONADO A PESAR DE QUE YA SE LES RADICO LA DOCUMENTACIÓN SOLICITADA, ADICIONALMENTE SOLICITO SE VERIFIQUE LA LISTA DE CHEQUEO SOLICITADA TODA VEZ
QUE MANIFIESTAN QUE SIN EL REGISTRO SIGEP II NO ES POSIBLE TOMAR POSESIÓN Y QUE ES NECESARIO REALIZAR DECLARACIÓN JURAMENTADA DE NO TENER PROCESOS DE ALIMENTOS.
AMABLEMENTE SOLICITO SE VERIFIQUEN LOS TIEMPOS DE POSESIÓN SEGÚN LO ESTABLECIDO EN LA LEY GARANTIZANDO ASÍ EL DERECHO A LOS ELEGIBLES</t>
  </si>
  <si>
    <t>399269@certificado.4-72.com.co</t>
  </si>
  <si>
    <t>1. Error en el tipo de petición (traslado por competencia)
2. Aplicativo no registra los datos del peticionario, ni detalla petición
3. Error en el tipo de petición, corresponde a un reclamo por trasferencia por competencia</t>
  </si>
  <si>
    <t>6949202301310173</t>
  </si>
  <si>
    <t>Amablemente solicito a ustedes expedir certificación de la contratación y/o Acta de liquidación de mis contratos No. CC-PS-095-2022 e CC-PS-094-2021 para efectos de actualizar la Hoja de Vida en SIGEP II Muchas gracias,</t>
  </si>
  <si>
    <t>susanarudasll@gmail.com</t>
  </si>
  <si>
    <t>1. Respuesta no realizada dentro de los términos de la ley
2. Petición presenta 2 cierres automáticos del 15/02/23 y 16/02/23 en aplicativo con reaperturas del 15/02/23 y 16/02/23</t>
  </si>
  <si>
    <t>4339202302010185</t>
  </si>
  <si>
    <t>Solicitud de reunión con el Dr. Medófilo Medina</t>
  </si>
  <si>
    <t>cabarcash7@gmail.com</t>
  </si>
  <si>
    <t>Sí
(No en aplicativo)</t>
  </si>
  <si>
    <t>Se agendo reunión</t>
  </si>
  <si>
    <t>1. No se dio respuesta a peticionario a través del aplicativo, por lo cual gestión documental realizó cierre de la petición al 30/03/23 (41 días hábiles despues) argumentando ya se habia realizado reunión en el 08/02/2023</t>
  </si>
  <si>
    <t>2640202302010189</t>
  </si>
  <si>
    <t>Solicitud de información curso corrección de estilo</t>
  </si>
  <si>
    <t>1. Respuesta  al peticionario no se asocia a lo solicitado</t>
  </si>
  <si>
    <t>8064202302020196</t>
  </si>
  <si>
    <t>Buen día Requiero certificación del tiempo laborado en el Instituto, incluyendo las funciones como coordinadora hasta el 31 de enero de 2023. Cordial saludo, Juliet Pinzón C.</t>
  </si>
  <si>
    <t>jpinzoncepeda@gmail.com</t>
  </si>
  <si>
    <t>7125202302030214</t>
  </si>
  <si>
    <t>Prueba realizada al sistema</t>
  </si>
  <si>
    <t>Prueba</t>
  </si>
  <si>
    <t>Prueba realizado al sistema</t>
  </si>
  <si>
    <t>1980202302160292</t>
  </si>
  <si>
    <t>solicitarles que me sea expedida una certificación actualizada de información laboral y de salarios durante los periodos en los que trabajé de tiempo completo prestando mis servicios técnicos en el Diccionario de Construcción y Régimen de la Lengua Castellana, de Don Rufino José Cuervo, en su Institución. La fecha de inicio de labores fue el 15 de octubre de 1988.</t>
  </si>
  <si>
    <t>jcuartar@eafit.edu.co</t>
  </si>
  <si>
    <t>No - ampliación de tiempo</t>
  </si>
  <si>
    <t>1. Respuesta al peticionario se efectuo 40 días habiles despues de la petición
2. Se solicitó ampliación del tiempo para dar respuesta 33 días habiles despues de realizada la solicitud
3. Se evidencian múltiples traslados internos entre gestión contractual y Talento Humano.</t>
  </si>
  <si>
    <t>3379202302230337</t>
  </si>
  <si>
    <t>Señores de Talento humano, de manera atenta solicito nuevamente, el estado del CETIL. nuevamente, por tercera vez, con número de radicado anterior. 4855202211111537 Quedo atenta. Necesito saber mi tiempo para poder saber mi estado para pensionarme</t>
  </si>
  <si>
    <t>claudia.prieto@caroycuervo.gov.co</t>
  </si>
  <si>
    <t>1. Respuesta al peticionario se efectuo 35 días habiles despues de la petición
2. Se solicitó ampliación del tiempo para dar respuesta 18 días habiles despues de realizada la solicitud
2. Se evidencian múltiples traslados internos entre Financiera  y Talento Humano.</t>
  </si>
  <si>
    <t>6571202303060402</t>
  </si>
  <si>
    <t>me permito enviar el presente correo  para que por favor me colaboren expidiendo el certificado de retenciones aplicadas a la facturas pagadas en el mes de febrero por parte de la compañía Seguritel </t>
  </si>
  <si>
    <t>seguritel.bogota@gmail.com</t>
  </si>
  <si>
    <t>1. No se adjunta evidencia del correo del peticionario.
2. Aplicativo no registra datos del peticionario</t>
  </si>
  <si>
    <t>6250202303070407</t>
  </si>
  <si>
    <t xml:space="preserve"> le solicito, en los plazos designados por la ley, sin ningún atraso más, se sirva expedir una certificación laboral de tipo académico, que acredite el cumplimiento de las funciones anejas al cargo desempeñado, dentro de las fechas estipuladas y en los siguientes términos: 1. Funciones en la Facultad Seminario Andrés Bello - Nombre, código, créditos, intensidad horaria semanal y total, semestre en que se programó, para CADA CURSO dictado por mí en la Maestría en Lingüística de la FSAB de 2012 a 2023 - Título del trabajo de grado, nombre del maestrante orientado y distinciones obtenidas para CADA UNA de las tesis de grado dirigidas y culminadas por mí en la Maestría en Lingüística de la FSAB de 2012 a 2023 - Funciones desempeñadas como Coordinador de la Maestría en Lingüística de la FSAB de 2013 a 2017 - Horas totales de docencia acumuladas - Horas totales de coordinación de programa acumuladas - Horas totales de dirección de trabajos de grado acumuladas 2. Funciones en la Subdirección Académica - Nombre completo del proyecto de investigación, rol en el proyecto de investigación, investigadores a cargo, horas de dedicación parcial y total para CADA UNO de los proyectos aprobados en la Subdirección Académica y dirigidos por mí de 2012 a 2023 - Certificación de funciones desempeñadas como Director para Colombia de la Cátedra UNESCO de Políticas Lingüísticas para el Multilingüismo, de 2020 a 2022 - Certificación de funciones desempeñadas como Presidente del Comité Organizador de las "Jornadas de Investigación Lingüística José Joaquín Montes Giraldo" en sus ediciones 2016, 2018, y 2020. - Horas totales de investigación acumuladas - Horas totales de dirección de Cátedra UNESCO acumuladas - Horas totales de organización de eventos acumuladas.</t>
  </si>
  <si>
    <t>nestor.fabian.ruiz@gmail.com</t>
  </si>
  <si>
    <t>1. Peticionario reitera su solicitud en peticiones posteriores 6507202303130431, por  insatisfacción ante la respuesta.
2. Petición requería respuesta conjunta de las áreas de FSAB, investigaciones y TH. Sin embargo las respuestas se dieron por separado</t>
  </si>
  <si>
    <t>4070202303070408</t>
  </si>
  <si>
    <t>Solicitud de colaboración para que uno de los lingüistas y/o expertos en gramática vinculados con el ICC analicen las expresiones contenidas en el mensaje publicado en la red social de Twitter por el perfil denominado @edissonMolina91; perteneciente al imputado Edisson Hair Molina Chaparro, quien publico y difundió 11/01/20 "Bien dicho en ese orden de ideas muerte al uribismo y a su líder el paraco"</t>
  </si>
  <si>
    <t>jur.notificacionesjudiciales@fiscalia.gov.co</t>
  </si>
  <si>
    <t>Juan Manuel Espinosa</t>
  </si>
  <si>
    <t>8400202303080411</t>
  </si>
  <si>
    <t>solicitar ante su oficina una certificación laboral docente e investigativa que acredite mis funciones desempeñadas. Es preciso, dado que se trata de una certificación de tipo académico, que la certificación especifique: 1. Funciones en la Facultad Seminario Andrés Bello - Nombre, código, créditos, intensidad horaria semanal y total, semestre en que se programó, para CADA CURSO dictado por mí en la Maestría en Lingüística de la FSAB de 2012 a 2023 - Título del trabajo de grado, nombre del maestrante orientado y distinciones obtenidas para CADA UNA de las tesis de grado dirigidas y culminadas por mí en la Maestría en Lingüística de la FSAB de 2012 a 2023 - Funciones desempeñadas como Coordinador de la Maestría en Lingüística de la FSAB de 2013 a 2017 - Horas totales de docencia acumuladas - Horas totales de coordinación de programa acumuladas - Horas totales de dirección de trabajos de grado acumuladas 2. Funciones en la Subdirección Académica - Nombre completo del proyecto de investigación, rol en el proyecto de investigación, investigadores a cargo, horas de dedicación parcial y total para CADA UNO de los proyectos aprobados en la Subdirección Académica y dirigidos por mí de 2012 a 2023 - Certificación de funciones desempeñadas como Director para Colombia de la Cátedra UNESCO de Políticas Lingüísticas para el Multilingüismo, de 2020 a 2022 - Certificación de funciones desempeñadas como Presidente del Comité Organizador de las "Jornadas de Investigación Lingüística José Joaquín Montes Giraldo" en sus ediciones 2016, 2018, y 2020. - Horas totales de investigación acumuladas - Horas totales de dirección de Cátedra UNESCO acumuladas - Horas totales de organización de eventos acumuladas (...)</t>
  </si>
  <si>
    <t>8525202303080412</t>
  </si>
  <si>
    <t>Grupo de Investigaciones</t>
  </si>
  <si>
    <t>Jhon Bocanegra</t>
  </si>
  <si>
    <t>Respuesta fuera de los términos de la ley</t>
  </si>
  <si>
    <t>6573202303090417</t>
  </si>
  <si>
    <t>Sugiero que, en futuras oportunidades, cuando realicemos actividades de bienestar, capacitación o celebraciones de fechas especiales, como el caso de ayer del Día Internacional de la Mujer, se tenga en cuenta también a la sede Yerbabuena.</t>
  </si>
  <si>
    <t>johana.forero@caroycuervo.gov.co</t>
  </si>
  <si>
    <t>6507202303130431</t>
  </si>
  <si>
    <t xml:space="preserve">Señora Liliana Montoya Coordinadora Grupo de talento humano Instituto Caro y Cuervo Recibí el día 13 de marzo respuesta a mi PQRS radicado el día 07 de marzo de 2023 bajo el consecutivo 6250202303070407, respuesta que juzgo totalmente insatisfactoria, irresolutoria y dilatoria, y que va en contravía de los principios de eficacia, celeridad y transparencia de la función pública. Dice su respuesta que su oficina no puede emitir una certificación laboral en los términos que solicito, pues, cito: "el grupo de Talento Humano certifica dentro del marco de su competencia" (...). </t>
  </si>
  <si>
    <t>5122202303220475</t>
  </si>
  <si>
    <t>Agradezco el tiempo invertido por su despacho en esta gestión y la elaboración del certificado con todos los datos necesarios, pero lastimosamente el mismo está plagado de errores, razón por la cual no puedo aceptarlo y debo solicitar por esta misma vía se corrijan las omisiones y errores que contiene (...).</t>
  </si>
  <si>
    <t>1830202303230484</t>
  </si>
  <si>
    <t>Me llamo Alfredo fredericksen Neira, escribo para preguntar si me pueden ayudar a visualizar mis cursos completos cargados en el sistema, porque a través de la web, no puedo. Mil gracias. Me interesa promoverlos en el Instituto :D. En fin, intercambiar información actualizada.</t>
  </si>
  <si>
    <t>alfredericksen@gmail.com</t>
  </si>
  <si>
    <t>1. Aplicativo no registra los datos del peticionario.
2. No se adjunto en aplicativo evidencia del correo recibido</t>
  </si>
  <si>
    <t>1. Radicado duplicado el correcto es el siguiente: 1221202303230485
2. Respuesta no es acorde a lo solicitado</t>
  </si>
  <si>
    <t>3721202303250498</t>
  </si>
  <si>
    <t>Mediante solicitud N. 8454202302240341 solicite se me informará cuales eran los cargos de la entidad ICC que se encuentran a la fecha en Vacancia Definitiva u ocupados en Provisionalidad con sus respectivos perfiles y experiencias respectivas. Ésta solicitud fue respondida el día 17 de marzo de los corrientes a las 2:18 p.m. a mi correo, informándome los cargos que están en Vacancia Definitiva pero sin sus respectivos perfiles y experiencias respectivas. Anotan: " se anexa el Manual de Funciones y competencias Laborales" NO SE ANEXO EL MANUAL DE FUNCIONES Y COMPETENCIAS LABORALES</t>
  </si>
  <si>
    <t>ritoantoniotorres@hotmail.com</t>
  </si>
  <si>
    <t>Adulto Mayor</t>
  </si>
  <si>
    <t>Nuevo requerimiento, ya que el inicial no suministro la totalidad de lo solicitado</t>
  </si>
  <si>
    <t>7929202304140586</t>
  </si>
  <si>
    <t>Notificación de la Resolución por la cual se le Reconoce una pensión de VEJEZ a favor del señor Carlos Julio Bajonero Rodríguez:  Que el{la) señor(a) BAJONERO RODRIGUEZ CARLOS JULIO, identificado(a) con CC No. 2,993,163, solicita el 2 de septiembre de 2022 el reconocimiento y pago de una pensión mensual vitalicia de VEJEZ, radicada bajo el No 2022 12586394.
Que mediante la resolución numero Sub 30947 de 06 de febrero de 2023, se Reconoce una pensión de VEJEZ a favor del(la) señor(a) BAJONERO RODRIGUEZ CARLOS JULIO, ya identificado(a). con un valor mesada a 202303 de $1,160,000 bajo los parámetros legales de la Ley 797 del 2003- Legal con una fecha de estatus pensional 13 de junio de 2017 un IBL de $ 1,241,136.00 y una tasa de reemplazo de 79.88%</t>
  </si>
  <si>
    <t>notificacionesjudiciales@colpensiones.gov.c</t>
  </si>
  <si>
    <t xml:space="preserve">1. No se evidencia detalle del radicado ni fecha de recepción por parte del ICC, no es posible validar la oportunidad en la radicación.
2. Notificación, no corresponde a solicitud de documentos e información
</t>
  </si>
  <si>
    <t>1. Se desconoce la fecha de recepción del documento por parte del ICC, por lo cual no es posible estimar la oportunidad en su gestión</t>
  </si>
  <si>
    <t>8415202304140587</t>
  </si>
  <si>
    <t>Nos vemos obligados a decirles que el trato que se le brinda a su personal que ejecuta las labores de aseo son displicentes y fueras de tono. En varias ocasiones hemos visto como el personal que maneja la biblioteca y el área de facultad en cabeza de su coordinadora menosprecian y emiten ordenes salidas de tono a este personal.</t>
  </si>
  <si>
    <t>gestionciudadanadenuncia@hotmail.com</t>
  </si>
  <si>
    <t>1. No se adjunto evidencia del correo</t>
  </si>
  <si>
    <t>6681202304180599</t>
  </si>
  <si>
    <t>Dada la importancia de capacitar a sus colaboradores, desde la Agencia Nacional del Espectro, acudimos a ustedes para tener acceso a una capacitación dentro de la cual se logre el siguiente objetivo "Entrenar al personal para crear textos como lo hacen los expertos, entendiendo la importancia de la relación entre fondo, forma e intención".</t>
  </si>
  <si>
    <t>ximena.corena@ane.gov.co</t>
  </si>
  <si>
    <t>5547202305040659</t>
  </si>
  <si>
    <t>Quisiera saber cuándo abren convocatorias para la maestría en Estudios Editoriales y cuánto es el valor del semestre.</t>
  </si>
  <si>
    <t>dctorresm@correo.udistrital.edu.co</t>
  </si>
  <si>
    <t>1. No se adjunta correo de la petición
2. Aplicativo no registra los datos del peticionario
3. Error en la clasificación de la petición</t>
  </si>
  <si>
    <t>2245202305100683</t>
  </si>
  <si>
    <t>quisiera consultar con ustedes si dentro del Instituto Caro y Cuervo reciben a personas con mi perfil. Me encuentro muy motivada en poder apoyar las labores que ustedes realizan</t>
  </si>
  <si>
    <t>sarayglvs@gmail.com</t>
  </si>
  <si>
    <t>1. No se adjunta correo de la petición
2. Aplicativo no registra los datos del peticionario</t>
  </si>
  <si>
    <t>1. En aplicativo no es posible identificar el funcionario que responde la petición</t>
  </si>
  <si>
    <t>3604202305100684</t>
  </si>
  <si>
    <t>De manera atenta solcito un libro llamado Discurso y Género en Historias de Vida he venido varias veces y la librería está cerrada, solcito amablemente se me pueda dar información .</t>
  </si>
  <si>
    <t>lalejandrobustosm@gmail.com</t>
  </si>
  <si>
    <t>Johana Forero</t>
  </si>
  <si>
    <t>7176202305110694</t>
  </si>
  <si>
    <t>se ordena remitir por competencia las presentes diligencias a esa entidad, conforme a las razones expuestas en la parte motiva de la decisión.</t>
  </si>
  <si>
    <t>procesosjudiciales@procuraduria.gov.co</t>
  </si>
  <si>
    <t>1. No es posible identificar fecha de recepción del oficio por parte del ICC.
2. Aplicativo no detalla datos del peticionario ni de la petición
3. Petición corresponde a traslado por competencia</t>
  </si>
  <si>
    <t>6857202305110696</t>
  </si>
  <si>
    <t>Solicitud de certificación laboral.</t>
  </si>
  <si>
    <t>mijaneth03@hotmail.com</t>
  </si>
  <si>
    <t>6015202305160715</t>
  </si>
  <si>
    <t>Me gustaría tener más información sobre la maestría en Estudios Editoriales. ¿Cuándo se abren las inscripciones? ¿Cuáles son los requisitos de ingreso?</t>
  </si>
  <si>
    <t>arhelid871@gmail.com</t>
  </si>
  <si>
    <t>1. No es posible identificar fecha de recepción del oficio por parte del ICC.
2. Aplicativo no detalla datos del peticionario
3. Error en el tipo de petición</t>
  </si>
  <si>
    <t>7432202305240765</t>
  </si>
  <si>
    <t xml:space="preserve">Mi nombre es Jorge Lorenzo y soy de Venezuela. Actualmente resido en Venezuela. Estoy interesado en saber más sobre la maestría de la enseñanza del Español en línea. Soy egresado en el área de inglés como lengua extranjera y tengo una maestría en enseñanza del inglés como lengua extranjera. Quisiera saber si desde Venezuela se puede aplicar a la maestría que están ofreciendo. De ser así, cuánto sería el costo en dólares y las formas de pago?   </t>
  </si>
  <si>
    <t>grupoasesoresiset@gmail.com</t>
  </si>
  <si>
    <t>8676202305240768</t>
  </si>
  <si>
    <t>está en estos momentos abierta convocatoria para técnico 3100, y dado que en la convocatoria solicita realizar la postulación a través de la página pública de empleo, así lo intenté, ya que estoy registrada allí hace años y cuento con todos los soportes correspondientes, pero al intentar realizar la postulación a si se cuente con los requisitos no lo permite, he escrito correo al correo que menciona la misma publicación por si no es posible realizar la postulación por la página de empleo público, pero no obtuve respuesta, así que escribí correo al director actual de la biblioteca para dar a conocer mi interés frente al cargo, así como dar a conocer mi hoja de vida al  ICC.</t>
  </si>
  <si>
    <t>vegavenuss@gmail.com</t>
  </si>
  <si>
    <t>Se realiza traslado por competencia a Función Pública</t>
  </si>
  <si>
    <t>2103202305250770</t>
  </si>
  <si>
    <t>Solicitar al Instituto Caro y Cuervo, me nombre en periodo de prueba para ocupar el cargo de PROFESIONAL ESPECIALIZADO, Código 2028, Grado 17, teniendo en cuenta lo establecido por la lista de elegibles.</t>
  </si>
  <si>
    <t>williamballen@gmail.com</t>
  </si>
  <si>
    <t xml:space="preserve">1. No se adjunta correo, no es posible identificar fecha de recepción
2. Sistema no registra datos del peticionario
</t>
  </si>
  <si>
    <t>4334202306010814</t>
  </si>
  <si>
    <t>Respetuosamente me gustaría saber el correo electrónico y el nombre de la persona a quien debiera dirigirme para aportar algunas reflexiones sobre el uso del idioma español en Colombia, sus variantes y la manera como se podría enriquecer (desde nuestra territorialidad) para llevar la comunicación al nivel que nos permite interactuar sin prejuicios sobre la base de nuestras propias formas de usar el idioma.</t>
  </si>
  <si>
    <t>omartrejos@utp.edu.co</t>
  </si>
  <si>
    <t>2574202306010815</t>
  </si>
  <si>
    <t>Esta Subdirección en ejercicio de las funciones de inspección y vigilancia, y con el fin de identificar el avance en la construcción de políticas y/o acciones afirmativas que favorezcan el acceso, permanencia y graduación de estudiantes pertenecientes a grupos de especial protección constitucional, se solicita:
1. Estrategias de concientización las cuales buscan sensibilizar sobre determinados grupos de especial protección constitucional.
2. Estrategias de promoción y facilitación tales como apoyo
económico, becas, subsidios para los sujetos de especial protección constitucional.
3. Estrategias de discriminación inversa o positiva que propendan la obtención de cupos universitarios y puestos de trabajo para los
sujetos de especial protección constitucional.
4. Acciones implementadas por la Institución de Educación Superior para el cumplimiento de la Norma Técnica Colombiana NTC 6304 referente a los requisitos de accesibilidad al medio físico para las Instituciones de Educación Superior (IES) y aquellas instituciones autorizadas que ofrezcan servicios de educación superior, con el fin de permitir condiciones de igualdad a la comunidad institucional y visitantes, en el acceso y permanencia en las instalaciones de las instituciones</t>
  </si>
  <si>
    <t>gestiondocumental@mineducacion.gov.co</t>
  </si>
  <si>
    <t xml:space="preserve">1. Sistema no registra datos del peticionario
2. No es posible identificar en el oficio la fecha de recepción del documento por parte del ICC
</t>
  </si>
  <si>
    <t>Juridica</t>
  </si>
  <si>
    <t>William Rodriguez</t>
  </si>
  <si>
    <t>5436202306060850</t>
  </si>
  <si>
    <t>Me gustaría adquirir el libro Léxico de la alimentación en la vida cotidiana de Nancy Rozo Melo, y María Bernarda Espejo. ¿Me podrían indicar dónde y de qué forma conseguirlo?</t>
  </si>
  <si>
    <t>kapia117@gmail.com</t>
  </si>
  <si>
    <t>1. No se adjunto evidencia del correo
2. Aplicativo no registra datos del peticionario</t>
  </si>
  <si>
    <t>4589202306130886</t>
  </si>
  <si>
    <t xml:space="preserve">Por medio de la presente, solicito un certificado de notas de estudios realizados en Maestría en Literatura y Cultura. </t>
  </si>
  <si>
    <t>samuelsandovaltextos@gmail.com</t>
  </si>
  <si>
    <t>1. No se adjunto evidencia del correo
2. Error en el tipo de petición</t>
  </si>
  <si>
    <t>1. En respuesta a peticionario se indica se enviará orden de pago, para iniciar la generación del certificado.  Sin embargo, no se adjunta evidencia de la orden remitida al peticionario</t>
  </si>
  <si>
    <t>8634202306200909</t>
  </si>
  <si>
    <t>agradecería saber si para el segundo semestre del 2023 tienen alguna conferencia, seminario o diplomado sobre   literatura infantil, oralitura o narrativas étnicas de indígenas y afrocolombianas.</t>
  </si>
  <si>
    <t>lilipinto2002@yahoo.es</t>
  </si>
  <si>
    <t>1. No se adjunto evidencia del correo
2. Aplicativo no registra datos del peticionario
3. Error en el tipo de petición</t>
  </si>
  <si>
    <t>9191202306210926</t>
  </si>
  <si>
    <t>Solicito información relacionada al Diplomado ELE presencial ya que no logro encontrarlo en la web. Encuentro el de modalidad asincrónica y remota. Me gustaría confirmar con ustedes: 1. ¿Ya no dictan la modalidad presencial?  2. Si la dictan, ¿cuándo inician las clases? O, podrían facilitarme el calendario del proceso de inscripción</t>
  </si>
  <si>
    <t>f.g.zafra99@gmail.com</t>
  </si>
  <si>
    <t>'9043202306220936</t>
  </si>
  <si>
    <t>solicitar información relacionada (no personal) de los servidores públicos en la entidad, con el fin de llevar acabo un análisis sociodemográfico de los mismo(a)s.</t>
  </si>
  <si>
    <t>economista@ilex.com.co</t>
  </si>
  <si>
    <t>Población negras o afrocolombianas</t>
  </si>
  <si>
    <t>Error en el tipo de petición por parte del peticionario, Tiempo de respuesta 15 días</t>
  </si>
  <si>
    <t>3738202306220937</t>
  </si>
  <si>
    <t>Cordialmente sugiero volver a lanzar el diplomado en "Traducción de textos literarios francés &gt; español". Quedo muy atenta a la respuesta.</t>
  </si>
  <si>
    <t>jehikro@gmail.com</t>
  </si>
  <si>
    <t>2225202306230939</t>
  </si>
  <si>
    <t>solicito a ustedes se me informe la escala salarial y los emolumentos del año 2022 y si es posible las del 2023 que tienen los servidores públicos de planta de tan respetada entidad, y la norma que los sustenta, sin otro particular quedo atento y en espera de respuesta.</t>
  </si>
  <si>
    <t>feelm7058@gmail.com</t>
  </si>
  <si>
    <t xml:space="preserve">1. No se adjunto evidencia del correo
2. Aplicativo no registra datos del peticionario
</t>
  </si>
  <si>
    <t>8922202306260949</t>
  </si>
  <si>
    <t xml:space="preserve"> Quiero quejarme de la gestión de la entidad al no responder los mensajes solo hasta que se radica peticiones o quejas como esta. Además reclamo mi dinero lo antes posible, el cual han demorado en devolverme sin justificación ni información aunque ya he cursado el procedimiento que me dieron, por lo cual hay fallas en el proceso de la entidad. </t>
  </si>
  <si>
    <t>davidkamus@gmail.com</t>
  </si>
  <si>
    <t>Se evidencia una petición previa del 15/05/23 9384202305150704 con respuesta del 18/05/23 donde se le solicitó al peticionario enviar una certificación bancaria para el reintegro del dinero.  El peticionario envía documentación el 20/05/23, transcurre un mes sin recibir respuesta por lo que tiene que crear una petición nuevamente, la cual presenta respuesta el 30/06/23 45 días después de la petición inicial</t>
  </si>
  <si>
    <t>6742202306270952</t>
  </si>
  <si>
    <t xml:space="preserve">Me gustaría saber cuáles son los plazos para inscribirme a la maestría en Edición Editorial. </t>
  </si>
  <si>
    <t>mendoza.santiago.andres@hotmail.com</t>
  </si>
  <si>
    <t>3455202306270958</t>
  </si>
  <si>
    <t xml:space="preserve">Solicitud Confirmación Historia Laboral CC 20471884 ULLOA GOMEZ CLARA; solicitamos realizar el envío de la confirmación de la Historia Laboral directamente a la OBP en el formato H2023060114 remitido por el Ministerio de Hacienda y Crédito Público el pasado 06/06/2023; o realizar la confirmación directamente en CETIL si aplica, debido a que si su entidad se encuentra inscrita en dicha aplicación la OBP no recibirá las confirmaciones ni físicas ni por correo electrónico; </t>
  </si>
  <si>
    <t>consultaoperativabonos@proteccion.com.co</t>
  </si>
  <si>
    <t>1. Error en el tipo de petición
2. No se evidencia fecha de recepción por parte del ICC
3. Aplicativo no registra datos del peticionario</t>
  </si>
  <si>
    <t>8112202306290965</t>
  </si>
  <si>
    <t>quisiera tener información sobre un correo que recibí hace un tiempo, aparentemente como remitente aparece la Revista Thesaurus y habla sobre una especie de fondo o auxilio por el COVID 19; sin embargo, dudo de su veracidad, por lo cual me permito enviar esta captura de pantalla del correo mencionado. Agradecería que me digan si es real, quedo atento.</t>
  </si>
  <si>
    <t>daniel.guzman@caroycuervo.gov.co</t>
  </si>
  <si>
    <t>Grupo de Tecnologías de la Información</t>
  </si>
  <si>
    <t>Manuel Gomez</t>
  </si>
  <si>
    <t>5137202306290972</t>
  </si>
  <si>
    <t>solicito a ustedes puedan generar certificados de los contratos de prestación de servicios que he tenido con el ICC desde el año 2020, esto para poder subirlos a la plataforma del SIGEP II, pues no cuento con estos certificados. Mi número de cédula es 31.321.177 y he tenido contratos de prestación de servicios del el año 2018.</t>
  </si>
  <si>
    <t>katherine.bolanos@caroycuervo.gov.co</t>
  </si>
  <si>
    <t>1. No se adjunto copia del correo</t>
  </si>
  <si>
    <t>9155202306300978</t>
  </si>
  <si>
    <t>Buenos días, me gustaría colaborar con vuestra revista literaria.
¿Es posible?</t>
  </si>
  <si>
    <t>yulicruzlezcano2@gmail.com</t>
  </si>
  <si>
    <t>No es posible identificar el nombre del funcionario que da respuesta a la petición</t>
  </si>
  <si>
    <t>4042202306300981</t>
  </si>
  <si>
    <t>En atención a la trazabilidad del correo y según el documento remitido en la huella del mismo, a la fecha han pasado 22 días hábiles luego de enviada la comunicación y no he recibido respuesta formal del comunicado; por lo anterior solicito respetuosamente brindarme respuesta en los tiempos establecidos en concordancia con la normatividad vigente.</t>
  </si>
  <si>
    <t>afcalderon12@gmail.com</t>
  </si>
  <si>
    <t>SÍ</t>
  </si>
  <si>
    <t>DETALLE DE PETICIONES CON TIPO DE SOLICITUD "NO APLICA"</t>
  </si>
  <si>
    <t>Petición</t>
  </si>
  <si>
    <t>T. Solicitud</t>
  </si>
  <si>
    <t>Canal</t>
  </si>
  <si>
    <t>Creado</t>
  </si>
  <si>
    <t>Cerrado</t>
  </si>
  <si>
    <t>Dependencia</t>
  </si>
  <si>
    <t>Peticionario</t>
  </si>
  <si>
    <t>Respuesta final</t>
  </si>
  <si>
    <t>observaciones</t>
  </si>
  <si>
    <t>'3100202301020001</t>
  </si>
  <si>
    <t>02-01-2023 08:33 AM</t>
  </si>
  <si>
    <t>Subdirección academica</t>
  </si>
  <si>
    <t>Informe Curso</t>
  </si>
  <si>
    <t>5859202301040021</t>
  </si>
  <si>
    <t>04-01-2023 01:55 PM</t>
  </si>
  <si>
    <t>Grupo de talento humano</t>
  </si>
  <si>
    <t>Colpensiones</t>
  </si>
  <si>
    <t>Acuse de recibido de la resolución 282 del 28/11/2022por la cual se acepta la renuncia de José German Bolaños Mahecha</t>
  </si>
  <si>
    <t>7204202301060038</t>
  </si>
  <si>
    <t>06-01-2023 11:21 AM</t>
  </si>
  <si>
    <t>Informe de Colpensiones</t>
  </si>
  <si>
    <t>No se adjunto documento de entrada, correo electrónico</t>
  </si>
  <si>
    <t>5668202301110062</t>
  </si>
  <si>
    <t>11-01-2023 10:15 AM</t>
  </si>
  <si>
    <t>Grupo de recursos fisicos</t>
  </si>
  <si>
    <t>Acueducto</t>
  </si>
  <si>
    <t>Facturas</t>
  </si>
  <si>
    <t>Sin cierre</t>
  </si>
  <si>
    <t>6159202301110065</t>
  </si>
  <si>
    <t>11-01-2023 10:50 AM</t>
  </si>
  <si>
    <t>7988202301180102</t>
  </si>
  <si>
    <t>18-01-2023 08:31 AM</t>
  </si>
  <si>
    <t>Camilo Ortega</t>
  </si>
  <si>
    <t>HV: Buenas tardes, soy Camilo Ortega, Literato y Magíster en escritura creativa de la Universidad Nacional, y estoy interesado en trabajar con ustedes. Mando adjunta mi hoja de vida</t>
  </si>
  <si>
    <t>1222202301180105</t>
  </si>
  <si>
    <t>18-01-2023 10:06 AM</t>
  </si>
  <si>
    <t>ETB</t>
  </si>
  <si>
    <t>4625202301200123</t>
  </si>
  <si>
    <t>20-01-2023 09:04 AM</t>
  </si>
  <si>
    <t>Flor Yamile Posada</t>
  </si>
  <si>
    <t>HV: A continuación, me permito poner a disposición de su organización mi hoja de
vida para los procesos de selección actuales o futuros donde mi perfil se ajuste
a los requerimientos del cargo.</t>
  </si>
  <si>
    <t>7144202301270156</t>
  </si>
  <si>
    <t>27-01-2023 08:34 AM</t>
  </si>
  <si>
    <t>Servicio al ciudadano</t>
  </si>
  <si>
    <t>Min Tecnologías de la Información y las comunicaciones</t>
  </si>
  <si>
    <t xml:space="preserve">Traslado por competencia </t>
  </si>
  <si>
    <t>Error en clasificación de N/A, así mismo la petición llego sin adjunto</t>
  </si>
  <si>
    <t>3326202301270157</t>
  </si>
  <si>
    <t>27-01-2023 08:38 AM</t>
  </si>
  <si>
    <t>COLEGIO MARYMOUNT</t>
  </si>
  <si>
    <t>Información, dar a conocer el convenio interbibliotecario</t>
  </si>
  <si>
    <t>9779202301310169</t>
  </si>
  <si>
    <t>31-01-2023 08:31 AM</t>
  </si>
  <si>
    <t>Facultad seminario andres bello</t>
  </si>
  <si>
    <t>CloudLabs</t>
  </si>
  <si>
    <t>Envío de publicidad, una plataforma educativa</t>
  </si>
  <si>
    <t>No se adjunta comunicado; sin cierre</t>
  </si>
  <si>
    <t>3759202302020198</t>
  </si>
  <si>
    <t>02-02-2023 03:52 PM</t>
  </si>
  <si>
    <t>Compensar</t>
  </si>
  <si>
    <t>EPS - notificación de inconsistencia en
aportes - transferencia a otra EPS</t>
  </si>
  <si>
    <t>7389202302030205</t>
  </si>
  <si>
    <t>03-02-2023 09:17 AM</t>
  </si>
  <si>
    <t>Banco Pichincha</t>
  </si>
  <si>
    <t>nos permitimos remitir los archivos correspondientes a las novedades de inclusión y cancelación para el periodo del mes de FEBRERO 2023.</t>
  </si>
  <si>
    <t>5076202302060217</t>
  </si>
  <si>
    <t>06-02-2023 08:54 AM</t>
  </si>
  <si>
    <t>Terpel</t>
  </si>
  <si>
    <t>Radicación de facturación</t>
  </si>
  <si>
    <t>2860202302060224</t>
  </si>
  <si>
    <t>06-02-2023 02:34 PM</t>
  </si>
  <si>
    <t>envió facturación</t>
  </si>
  <si>
    <t>2125202302080239</t>
  </si>
  <si>
    <t>08-02-2023 12:26 PM</t>
  </si>
  <si>
    <t>Entrega de 10 tarjetas compensar de trabajadores</t>
  </si>
  <si>
    <t>7911202302090242</t>
  </si>
  <si>
    <t>09-02-2023 08:59 AM</t>
  </si>
  <si>
    <t>Equipo de comunicaciones</t>
  </si>
  <si>
    <t>Min Cultura</t>
  </si>
  <si>
    <t>necesitamos actualizar los datos de contacto para incluirlos en nuestro proceso de coordinación.  Este formulario solo debe ser diligenciado por su Jefe de prensa (o la persona designada para temas comunicacionales) y su gestor de redes</t>
  </si>
  <si>
    <t>Error en clasificación de N/A, así mismo la petición no fue respondida</t>
  </si>
  <si>
    <t>8437202302100259</t>
  </si>
  <si>
    <t>10-02-2023 01:17 PM</t>
  </si>
  <si>
    <t>Federación Luterana Mundial</t>
  </si>
  <si>
    <t>Nos permitimos informarles que se están abriendo las convocatorias que relacionamos a continuación y que se envían adjunto para su conocimiento y divulgación,</t>
  </si>
  <si>
    <t>2277202302130264</t>
  </si>
  <si>
    <t>13-02-2023 10:13 AM</t>
  </si>
  <si>
    <t>Grupo de gestión documental</t>
  </si>
  <si>
    <t>Informática y Tecnología Red Operativa S.A.S.</t>
  </si>
  <si>
    <t>De manera formal comparto nuestro portafolio de servicios, </t>
  </si>
  <si>
    <t>8639202302140269</t>
  </si>
  <si>
    <t>14-02-2023 08:59 AM</t>
  </si>
  <si>
    <t>Luz Clemencia</t>
  </si>
  <si>
    <t>Envío carta de renuncia</t>
  </si>
  <si>
    <t>1469202302150277</t>
  </si>
  <si>
    <t>15-02-2023 09:56 AM</t>
  </si>
  <si>
    <t>Universidad de Cundinamarca</t>
  </si>
  <si>
    <t>les hacemos llegar la invitación formal del "1ER ENCUENTRO TRANSLOCAL LATINOAMERICANO DE SEMILLEROS DE INVESTIGACIÓN" que se llevará a cabo el 18 de mayo de 2023.</t>
  </si>
  <si>
    <t>2611202302150281</t>
  </si>
  <si>
    <t>15-02-2023 11:33 AM</t>
  </si>
  <si>
    <t>Factura</t>
  </si>
  <si>
    <t>1997202302160286</t>
  </si>
  <si>
    <t>16-02-2023 08:09 AM</t>
  </si>
  <si>
    <t>SOLICITUD EXTERNA</t>
  </si>
  <si>
    <t>FUMISERVICES S.A.S</t>
  </si>
  <si>
    <t>Portafolio de servicios de saneamiento ambiental y seguridad industrial</t>
  </si>
  <si>
    <t>9105202302160288</t>
  </si>
  <si>
    <t>16-02-2023 08:24 AM</t>
  </si>
  <si>
    <t>Mauricio López</t>
  </si>
  <si>
    <t>HV: Quisiera compartir mi hoja de vida con ustedes y si resulta de su interés, trabajar juntos en el presente año 2023.</t>
  </si>
  <si>
    <t>6648202302160289</t>
  </si>
  <si>
    <t>16-02-2023 11:32 AM</t>
  </si>
  <si>
    <t>7951202302160290</t>
  </si>
  <si>
    <t>16-02-2023 11:36 AM</t>
  </si>
  <si>
    <t>BBVA</t>
  </si>
  <si>
    <t>Presentación de una oferta de valor</t>
  </si>
  <si>
    <t>4174202302170295</t>
  </si>
  <si>
    <t>17-02-2023 08:36 AM</t>
  </si>
  <si>
    <t>Premio Reina Sofia</t>
  </si>
  <si>
    <t>Convocatoria XXXII Premio Reina Sofía de Poesía Iberoamericana</t>
  </si>
  <si>
    <t>6502202302170297</t>
  </si>
  <si>
    <t>17-02-2023 03:11 PM</t>
  </si>
  <si>
    <t>Universidad Nacional Abierta y a Distancia UNAD</t>
  </si>
  <si>
    <t xml:space="preserve"> invitarle a la Audiencia Pública de Rendición de Cuentas, para el cuatrienio 2019 - 2023,</t>
  </si>
  <si>
    <t>9355202302170298</t>
  </si>
  <si>
    <t>17-02-2023 04:20 PM</t>
  </si>
  <si>
    <t>JUZGADO OCTAVO PENAL PARA ADOLESCENTES CON FUNCIÓN DE
CONOCIMIENTO DE BOGOTÁ</t>
  </si>
  <si>
    <t xml:space="preserve">NOTIFICACIÓN FALLO TUTELA 2023-00018, me permito remitir la decisión proferida dentro de la acción de tutela de la referencia, a efectos que ser notificados en debida forma, por lo cual se solicite se ACUSE RECIBIDO de la misma  </t>
  </si>
  <si>
    <t>Notificación solicita acuse de recibido, no se realiza petición sin cierre en sistema</t>
  </si>
  <si>
    <t>1830202302200301</t>
  </si>
  <si>
    <t>20-02-2023 08:35 AM</t>
  </si>
  <si>
    <t>Senado de la República De Colombia</t>
  </si>
  <si>
    <t>CONVOCATORIA – DÍA DIGNIDAD PARLAMENTARIA -28 DE ABRIL 2023,  invitar especialmente a los investigadores y académicos de ARCA y RedCAEL a participar en la convocatoria Premio CAEL - Artículo académico más destacado</t>
  </si>
  <si>
    <t>8362202302210308</t>
  </si>
  <si>
    <t>21-02-2023 08:41 AM</t>
  </si>
  <si>
    <t>Grupo de las tecnologías de la información</t>
  </si>
  <si>
    <t>ASQ de Colombia</t>
  </si>
  <si>
    <t>Portafolio de servicios:  presentarle SOFTEXPERT, ROBOTEASY y ASQ de Colombia S.A.S. Ofreciendo para el sector público</t>
  </si>
  <si>
    <t>5268202302210312</t>
  </si>
  <si>
    <t>21-02-2023 09:21 AM</t>
  </si>
  <si>
    <t>Relaciones interinstitucionales</t>
  </si>
  <si>
    <t>LAVOX THEATER</t>
  </si>
  <si>
    <t>s envío la información sobre las próximas funciones de la compañía de teatro LAVOX THEATER:</t>
  </si>
  <si>
    <t>7772202303010373</t>
  </si>
  <si>
    <t>01-03-2023 03:46 PM</t>
  </si>
  <si>
    <t>Subdireccion administrativa y financiera</t>
  </si>
  <si>
    <t>NOTINET SOLUCIONES JURÍDICAS</t>
  </si>
  <si>
    <t>Invitación plataforma NOTINET, temas jurídicos actualizados y al mejor precio</t>
  </si>
  <si>
    <t>1876202303150441</t>
  </si>
  <si>
    <t>15-03-2023 01:18 PM</t>
  </si>
  <si>
    <t>Dirección general</t>
  </si>
  <si>
    <t>Centro Colombiano de derechos reprográficos</t>
  </si>
  <si>
    <t>Comparto soporte del pago de regalías EDITOR correspondiente a  los años 2020, 2021 y 2022.</t>
  </si>
  <si>
    <t>9548202303230486</t>
  </si>
  <si>
    <t>23-03-2023 12:58 PM</t>
  </si>
  <si>
    <t>Manuel Lorenzo Contreras P</t>
  </si>
  <si>
    <t>HV: envió hoja de vida para proceso de selección</t>
  </si>
  <si>
    <t>7414202304110567</t>
  </si>
  <si>
    <t>11-04-2023 02:47 PM</t>
  </si>
  <si>
    <t>Dynamic Solutions</t>
  </si>
  <si>
    <t>Ofrezca la mejor experiencia a sus clientes y posicione su marca en LA FERIA INTERNACIONAL DEL LIBRO 2023;  Dynamic Solutions un aliado estratégico para resolver los desafíos tecnológicos,</t>
  </si>
  <si>
    <t>8142202304250624</t>
  </si>
  <si>
    <t>25-04-2023 09:22 AM</t>
  </si>
  <si>
    <t>Dinamic solutions</t>
  </si>
  <si>
    <t>Envió oferta comercial</t>
  </si>
  <si>
    <t>5300202305240758</t>
  </si>
  <si>
    <t>24-05-2023 09:13 AM</t>
  </si>
  <si>
    <t>Min Salud y protección social</t>
  </si>
  <si>
    <t>Invitación Conversatorio "una mirada a la Gobernanza para el control del tabaco" 25 de mayo.</t>
  </si>
  <si>
    <t>7637202306050835</t>
  </si>
  <si>
    <t>05-06-2023 10:31 AM</t>
  </si>
  <si>
    <t>Rocio Gutiérrez Lache</t>
  </si>
  <si>
    <t>HV: Por medio del presente quiero compartir de forma respetuosa con ustedes mi hoja de vida, con el fin de ubicar una oportunidad laboral</t>
  </si>
  <si>
    <t>4335202306210928</t>
  </si>
  <si>
    <t>21-06-2023 03:16 PM</t>
  </si>
  <si>
    <t>III Foro de pensamiento estratégico de seguridad</t>
  </si>
  <si>
    <t>Participe de la feria ESS+ y capacítese en el 3° foro de pensamiento estratégico de seguridad</t>
  </si>
  <si>
    <t>REVISIÓN PRESENTACIÓN INFORMES TRIMESTRALES PQRSD</t>
  </si>
  <si>
    <t>Requerimientos Normativos</t>
  </si>
  <si>
    <t xml:space="preserve"> Informe 1er Trimestre 2023</t>
  </si>
  <si>
    <t>Informe 2do Trimestre 2023</t>
  </si>
  <si>
    <t>Revisión</t>
  </si>
  <si>
    <t>Observaciones</t>
  </si>
  <si>
    <t>(1) El número de solicitudes recibidas. (Art. 2.1.1.6.2 Decreto 1081 de 2015)</t>
  </si>
  <si>
    <t>Punto 7. PQRSD recibidas en el trimestre por modalidad</t>
  </si>
  <si>
    <t>(2) El número de solicitudes que fueron trasladadas a otra institución. (Art. 2.1.1.6.2 Decreto 1081 de 2015)</t>
  </si>
  <si>
    <t>Punto 6. Traslado por competencia</t>
  </si>
  <si>
    <t>(3) El tiempo de respuesta a cada solicitud. (Art. 2.1.1.6.2 Decreto 1081 de 2015)</t>
  </si>
  <si>
    <t>6-20 días hábiles</t>
  </si>
  <si>
    <t>Punto 16. Tiempo promedio de respuesta por dependencia (por tipo de petición y por área asignada)</t>
  </si>
  <si>
    <t>3-23 días hábiles</t>
  </si>
  <si>
    <t>Punto 15. Tiempo promedio de respuesta por dependencia (por tipo de petición y por área asignada)</t>
  </si>
  <si>
    <t>(4) El número de solicitudes en las que se negó el acceso a la información. (Art. 2.1.1.6.2 Decreto 1081 de 2015)</t>
  </si>
  <si>
    <t>Punto 4. Acceso a la información Pública</t>
  </si>
  <si>
    <t>No cumple</t>
  </si>
  <si>
    <t>Informe No indica número de solicitudes donde se negó el acceso a la información</t>
  </si>
  <si>
    <t>(5) Se encuentra publicado. (Art. 2.1.1.6.2 Decreto 1081 de 2015)</t>
  </si>
  <si>
    <t>Ver enlace del Informe</t>
  </si>
  <si>
    <r>
      <t xml:space="preserve">Sí, página del ICC en la sección de </t>
    </r>
    <r>
      <rPr>
        <i/>
        <sz val="11"/>
        <color theme="1"/>
        <rFont val="Arial Narrow"/>
        <family val="2"/>
      </rPr>
      <t>Transparencia y Acceso a la Información Pública</t>
    </r>
    <r>
      <rPr>
        <sz val="11"/>
        <color theme="1"/>
        <rFont val="Arial Narrow"/>
        <family val="2"/>
      </rPr>
      <t>/ 4. Planeación, presupuesto e informes /4.10. Informes trimestrales sobre acceso a información, quejas y reclamos</t>
    </r>
  </si>
  <si>
    <t>(6) Periodicidad de presentación. (Art. 2.1.1.6.2 Decreto 1081 de 2015)</t>
  </si>
  <si>
    <t>Trimestral</t>
  </si>
  <si>
    <t xml:space="preserve">Cumple </t>
  </si>
  <si>
    <t>(7) Informar periódicamente al jefe o director de la entidad sobre el desempeño de sus funciones, incluyendo: (Art 54 de a  Ley 190 de 1995)</t>
  </si>
  <si>
    <t>Cumple</t>
  </si>
  <si>
    <t>Se socializa informe de PQRSDF primer trimestre 2023 en CIGD, acta número 7 del 09/05/2023</t>
  </si>
  <si>
    <t>Se socializa informe de PQRSDF primer trimestre 2023 en CIGD, acta número 10 del 26/07/2023</t>
  </si>
  <si>
    <t>a. Servicios sobre los que se presente el mayor número de quejas y reclamos (Art 54 de a  Ley 190 de 1995)</t>
  </si>
  <si>
    <r>
      <t>En informe No se evidencia detalle del mayor número de</t>
    </r>
    <r>
      <rPr>
        <u/>
        <sz val="11"/>
        <color theme="1"/>
        <rFont val="Arial Narrow"/>
        <family val="2"/>
      </rPr>
      <t xml:space="preserve"> quejas y reclamos por servicios</t>
    </r>
    <r>
      <rPr>
        <sz val="11"/>
        <color theme="1"/>
        <rFont val="Arial Narrow"/>
        <family val="2"/>
      </rPr>
      <t xml:space="preserve">, según  portafolio de servicios publicado en la sección de transparencia y acceso a la información pública / 5.1. tramites, servicios y otros procedimientos administrativos /b. servicios.  </t>
    </r>
    <r>
      <rPr>
        <u/>
        <sz val="11"/>
        <color rgb="FF0070C0"/>
        <rFont val="Arial Narrow"/>
        <family val="2"/>
      </rPr>
      <t>https://www.caroycuervo.gov.co/publicaciones/2022/08/2.-Portafolio-de-servicios-ICC.pdf</t>
    </r>
  </si>
  <si>
    <t>b. Principales recomendaciones sugeridas por los particulares que tengan por objeto mejorar el servicio que preste la entidad, racionalizar el empleo de los recursos disponibles y hacer más participativa la gestión pública (Art 54 de a  Ley 190 de 1995)</t>
  </si>
  <si>
    <t>En informe no se evidencia detalle de las principales recomendaciones realizadas por particulares a la prestación de los  servicios del ICC</t>
  </si>
  <si>
    <t>(8) Coordinar actividades con los jefes de unidad de quejas y reclamos de la entidad superior y de las entidades del área a que pertenece la entidad para lograr eficiencia y eficacia del sistema. (Art. 9 del Decreto 2232 de 1995)</t>
  </si>
  <si>
    <t>Enlace del Informe</t>
  </si>
  <si>
    <t>https://www.caroycuervo.gov.co/publicaciones/2022/06/Informe-de-peticiones-quejas-reclamos-sugerencias-y-denuncias-PQRSD-PRIMER-TRIMESTRE-2023-Autoguardado.pdf</t>
  </si>
  <si>
    <t>https://www.caroycuervo.gov.co/publicaciones/2022/06/Informe-de-peticiones-quejas-reclamos-sugerencias-y-denuncias-PQRSD-SEGUNDO-TRIMESTRE-2023-FINAL.pdf</t>
  </si>
  <si>
    <t>Verificación publicación Informes: Página del ICC 15/09/2023</t>
  </si>
  <si>
    <t>Referente Normativo</t>
  </si>
  <si>
    <t>Artículo</t>
  </si>
  <si>
    <t>Link</t>
  </si>
  <si>
    <r>
      <rPr>
        <b/>
        <sz val="11"/>
        <rFont val="Arial Narrow"/>
        <family val="2"/>
      </rPr>
      <t>Art. 11, literal h)</t>
    </r>
    <r>
      <rPr>
        <sz val="11"/>
        <rFont val="Arial Narrow"/>
        <family val="2"/>
      </rPr>
      <t xml:space="preserve"> Todo mecanismo de presentación directa de solicitudes, quejas y reclamos a disposición del público en relación con acciones u omisiones del sujeto obligado, junto con un informe de todas las solicitudes, denuncias y los tiempos de respuesta del sujeto obligado; </t>
    </r>
    <r>
      <rPr>
        <b/>
        <sz val="11"/>
        <rFont val="Arial Narrow"/>
        <family val="2"/>
      </rPr>
      <t>(Ver Art. 2.1.1.6.2. Decreto 1081 de 2015)</t>
    </r>
  </si>
  <si>
    <t>Ley 1712 de 2014 - Gestor Normativo - Función Pública (funcionpublica.gov.co)</t>
  </si>
  <si>
    <r>
      <rPr>
        <b/>
        <sz val="11"/>
        <rFont val="Arial Narrow"/>
        <family val="2"/>
      </rPr>
      <t>Capitulo 6, Art. 2.1.1.6.2. Informes de solicitudes de acceso a información.</t>
    </r>
    <r>
      <rPr>
        <sz val="11"/>
        <rFont val="Arial Narrow"/>
        <family val="2"/>
      </rPr>
      <t xml:space="preserve"> De conformidad con lo establecido en el </t>
    </r>
    <r>
      <rPr>
        <b/>
        <sz val="11"/>
        <rFont val="Arial Narrow"/>
        <family val="2"/>
      </rPr>
      <t>literal h) del artículo 11 de la Ley 1712 de 2014</t>
    </r>
    <r>
      <rPr>
        <sz val="11"/>
        <rFont val="Arial Narrow"/>
        <family val="2"/>
      </rPr>
      <t xml:space="preserve">, </t>
    </r>
    <r>
      <rPr>
        <b/>
        <sz val="11"/>
        <rFont val="Arial Narrow"/>
        <family val="2"/>
      </rPr>
      <t>los sujetos obligados deberán publicar los informes de todas las solicitudes, denuncias y los tiempos de respuesta</t>
    </r>
    <r>
      <rPr>
        <sz val="11"/>
        <rFont val="Arial Narrow"/>
        <family val="2"/>
      </rPr>
      <t xml:space="preserve">.  Respecto de las solicitudes de acceso a información pública, el informe debe discriminar la siguiente información mínima:
</t>
    </r>
    <r>
      <rPr>
        <b/>
        <sz val="11"/>
        <rFont val="Arial Narrow"/>
        <family val="2"/>
      </rPr>
      <t>(1) El número de solicitudes recibidas.
(2) El número de solicitudes que fueron trasladadas a otra institución.
(3) El tiempo de respuesta a cada solicitud.
(4) El número de solicitudes en las que se negó el acceso a la información.
El informe sobre solicitudes de acceso a información estará a disposición del público en los términos establecidos en el artículo 4 del presente decreto.</t>
    </r>
    <r>
      <rPr>
        <sz val="11"/>
        <rFont val="Arial Narrow"/>
        <family val="2"/>
      </rPr>
      <t xml:space="preserve">
PARÁGRAFO 1. Los sujetos obligados de la</t>
    </r>
    <r>
      <rPr>
        <b/>
        <sz val="11"/>
        <rFont val="Arial Narrow"/>
        <family val="2"/>
      </rPr>
      <t xml:space="preserve"> Ley 1712 de 2014</t>
    </r>
    <r>
      <rPr>
        <sz val="11"/>
        <rFont val="Arial Narrow"/>
        <family val="2"/>
      </rPr>
      <t xml:space="preserve">, que también son sujetos de la </t>
    </r>
    <r>
      <rPr>
        <b/>
        <sz val="11"/>
        <rFont val="Arial Narrow"/>
        <family val="2"/>
      </rPr>
      <t>Ley 190 de 1995</t>
    </r>
    <r>
      <rPr>
        <sz val="11"/>
        <rFont val="Arial Narrow"/>
        <family val="2"/>
      </rPr>
      <t xml:space="preserve">, podrán incluir los informes de solicitudes de acceso a la información a que se refiere el presente artículo, en los informes de que trata el artículo </t>
    </r>
    <r>
      <rPr>
        <b/>
        <sz val="11"/>
        <rFont val="Arial Narrow"/>
        <family val="2"/>
      </rPr>
      <t>54 de la Ley 190 de 1995</t>
    </r>
    <r>
      <rPr>
        <sz val="11"/>
        <rFont val="Arial Narrow"/>
        <family val="2"/>
      </rPr>
      <t xml:space="preserve">.
PARÁGRAFO 2. El primer informe de solicitudes de acceso a la información deberá publicarse seis meses después de la expedición del presente decreto, para el caso de los sujetos obligados del orden nacional; los entes territoriales deberán hacerlo 6 meses después de la entrada en vigencia de la </t>
    </r>
    <r>
      <rPr>
        <b/>
        <sz val="11"/>
        <rFont val="Arial Narrow"/>
        <family val="2"/>
      </rPr>
      <t>Ley 1712 de 2014.  (Decreto 103/15, art. 52)</t>
    </r>
  </si>
  <si>
    <t>https://www.funcionpublica.gov.co/eva/gestornormativo/norma.php?i=73593</t>
  </si>
  <si>
    <r>
      <rPr>
        <b/>
        <sz val="11"/>
        <rFont val="Arial Narrow"/>
        <family val="2"/>
      </rPr>
      <t>V. Aspectos Institucionales y pedagógicos /B. Sistemas de Quejas y Reclamos, Art. 54</t>
    </r>
    <r>
      <rPr>
        <sz val="11"/>
        <rFont val="Arial Narrow"/>
        <family val="2"/>
      </rPr>
      <t xml:space="preserve">: Las dependencias a que hace referencia el artículo anterior que reciban las quejas y reclamos deberán informar periódicamente al jefe o director de la entidad sobre el desempeño de sus funciones, los cuales deberán incluir:
1. Servicios sobre los que se presente el mayor número de quejas y reclamos, y
2. Principales recomendaciones sugeridas por los particulares que tengan por objeto mejorar el servicio que preste la entidad, racionalizar el empleo de los recursos disponibles y hacer más participativa la gestión pública. </t>
    </r>
    <r>
      <rPr>
        <b/>
        <sz val="11"/>
        <rFont val="Arial Narrow"/>
        <family val="2"/>
      </rPr>
      <t>Ver Decreto Nacional 2232 de 1995</t>
    </r>
  </si>
  <si>
    <t>https://www.funcionpublica.gov.co/eva/gestornormativo/norma.php?i=321</t>
  </si>
  <si>
    <r>
      <rPr>
        <b/>
        <sz val="11"/>
        <rFont val="Arial Narrow"/>
        <family val="2"/>
      </rPr>
      <t>Art.  7º.- Quejas y reclamos.</t>
    </r>
    <r>
      <rPr>
        <sz val="11"/>
        <rFont val="Arial Narrow"/>
        <family val="2"/>
      </rPr>
      <t xml:space="preserve"> La dependencia de que trata el artículo </t>
    </r>
    <r>
      <rPr>
        <b/>
        <sz val="11"/>
        <rFont val="Arial Narrow"/>
        <family val="2"/>
      </rPr>
      <t>53 de la Ley 190/95</t>
    </r>
    <r>
      <rPr>
        <sz val="11"/>
        <rFont val="Arial Narrow"/>
        <family val="2"/>
      </rPr>
      <t xml:space="preserve"> deberá estar dirigida o coordinada por la Secretaría General u otra dependencia de alto nivel.
</t>
    </r>
    <r>
      <rPr>
        <b/>
        <sz val="11"/>
        <rFont val="Arial Narrow"/>
        <family val="2"/>
      </rPr>
      <t>Art. 8º.- Funciones.</t>
    </r>
    <r>
      <rPr>
        <sz val="11"/>
        <rFont val="Arial Narrow"/>
        <family val="2"/>
      </rPr>
      <t xml:space="preserve"> Son funciones de las dependencias de quejas y reclamos:
a) Las contempladas de los artículos </t>
    </r>
    <r>
      <rPr>
        <b/>
        <sz val="11"/>
        <rFont val="Arial Narrow"/>
        <family val="2"/>
      </rPr>
      <t>49, 53 y 54 de la Ley 190/95</t>
    </r>
    <r>
      <rPr>
        <sz val="11"/>
        <rFont val="Arial Narrow"/>
        <family val="2"/>
      </rPr>
      <t xml:space="preserve">;
b) La de ser centro de información de los ciudadanos sobre los siguientes temas de la entidad:
     Organización de la entidad
     Misión que cumple
     Funciones, procesos y procedimientos según los manuales
     Normatividad de la entidad
     Mecanismos de participación ciudadana
     Informar sobre los contratos que celebre la entidad según las normas vigentes
     Informar y orientar sobre la estructura y funciones generales del Estado.
</t>
    </r>
    <r>
      <rPr>
        <b/>
        <sz val="11"/>
        <rFont val="Arial Narrow"/>
        <family val="2"/>
      </rPr>
      <t>Art.  9º.- Actividades del jefe.</t>
    </r>
    <r>
      <rPr>
        <sz val="11"/>
        <rFont val="Arial Narrow"/>
        <family val="2"/>
      </rPr>
      <t xml:space="preserve"> En desarrollo de las anteriores funciones el jefe de esta dependencia deberá: Coordinar actividades con el jefe de la unidad de control interno y con el jefe de la unidad de planeación, para el mejoramiento continuo de la gestión de la entidad.
</t>
    </r>
    <r>
      <rPr>
        <b/>
        <i/>
        <sz val="11"/>
        <rFont val="Arial Narrow"/>
        <family val="2"/>
      </rPr>
      <t>Coordinar actividades con los jefes de unidad de quejas y reclamos de la entidad superior y de las entidades del área a que pertenece la entidad para lograr eficiencia y eficacia del sistema.</t>
    </r>
    <r>
      <rPr>
        <sz val="11"/>
        <rFont val="Arial Narrow"/>
        <family val="2"/>
      </rPr>
      <t xml:space="preserve"> Presentar el informe de que trata el artículo </t>
    </r>
    <r>
      <rPr>
        <b/>
        <sz val="11"/>
        <rFont val="Arial Narrow"/>
        <family val="2"/>
      </rPr>
      <t>54 de la Ley 190 de 1995</t>
    </r>
    <r>
      <rPr>
        <sz val="11"/>
        <rFont val="Arial Narrow"/>
        <family val="2"/>
      </rPr>
      <t xml:space="preserve">. Este informe debe ser presentado con una </t>
    </r>
    <r>
      <rPr>
        <b/>
        <sz val="11"/>
        <rFont val="Arial Narrow"/>
        <family val="2"/>
      </rPr>
      <t>periodicidad mínima trimestral, al jefe o director de la entidad</t>
    </r>
    <r>
      <rPr>
        <sz val="11"/>
        <rFont val="Arial Narrow"/>
        <family val="2"/>
      </rPr>
      <t>.</t>
    </r>
  </si>
  <si>
    <t>https://www.funcionpublica.gov.co/eva/gestornormativo/norma.php?i=1533</t>
  </si>
  <si>
    <t xml:space="preserve"> </t>
  </si>
  <si>
    <t>SISTEMA DE CERTIFICACIÓN ELECTRÓNICA DE TIEMPOS LABORADOS -CETIL</t>
  </si>
  <si>
    <t>REPORTE DE SOLICITUDES TRAMITADAS DURANTE EL 1ER TRIMESTRE 2023 - CETIL</t>
  </si>
  <si>
    <t>mero de Solicitud</t>
  </si>
  <si>
    <t>Entidad Solicitante</t>
  </si>
  <si>
    <t>Empleador</t>
  </si>
  <si>
    <t>Entidad Certificadora</t>
  </si>
  <si>
    <t>Fecha de la Solicitud</t>
  </si>
  <si>
    <t>Estado de la Solicitud</t>
  </si>
  <si>
    <t>Fecha del Trámite</t>
  </si>
  <si>
    <t>Origen Información</t>
  </si>
  <si>
    <t>Documento Certificación</t>
  </si>
  <si>
    <t>Expedida - Verificada</t>
  </si>
  <si>
    <t>CETIL</t>
  </si>
  <si>
    <t>C 51679952.PDF</t>
  </si>
  <si>
    <t>Expedida</t>
  </si>
  <si>
    <t>C 35312755.PDF</t>
  </si>
  <si>
    <t>SOC ADM DE FONDOS DE PENSIONES Y CESANTIAS PORVENIR S A</t>
  </si>
  <si>
    <t>Cancelada</t>
  </si>
  <si>
    <t>C 20471884.PDF</t>
  </si>
  <si>
    <t>C 35472476.PDF</t>
  </si>
  <si>
    <t>C 19171235.PDF</t>
  </si>
  <si>
    <t>C 19441198.PDF</t>
  </si>
  <si>
    <t>C 10250113.PDF</t>
  </si>
  <si>
    <t>ADMINISTRADORA COLOMBIANA DE PENSIONES COLPENSIONES</t>
  </si>
  <si>
    <t>C 21112872.PDF</t>
  </si>
  <si>
    <t>C 11430210.PDF</t>
  </si>
  <si>
    <t>C 19466259.PDF</t>
  </si>
  <si>
    <t>C 2993475.PDF</t>
  </si>
  <si>
    <t>C 35472836.PDF</t>
  </si>
  <si>
    <t>C 2993163.PDF</t>
  </si>
  <si>
    <t>C 38233908.PDF</t>
  </si>
  <si>
    <t>C 6763746.PDF</t>
  </si>
  <si>
    <t>Fuente: Reporte del sistema 15/09/2023 3:45PM</t>
  </si>
  <si>
    <t>Se gestionaron (Expedida) 14 certificaciones CETIL en el primer semestre 2023</t>
  </si>
  <si>
    <t>Se verificaron 2 certificaciones CETIL en el primer trimestre 2023</t>
  </si>
  <si>
    <t>Se presenta la cancelación de una certificación CETIL en el primer trimestre 2023</t>
  </si>
  <si>
    <t>Reporte Primer Trimestre 2023</t>
  </si>
  <si>
    <t>Reporte Segundo Trimestre 2023</t>
  </si>
  <si>
    <t>CONTROL INTERNO DISCIPLINARIO</t>
  </si>
  <si>
    <t>ESTADO DEL TRÁMITE DE QUEJAS ANTE CONTROL INTERNO DISCIPLINARIO</t>
  </si>
  <si>
    <t>EXPEDIENTE</t>
  </si>
  <si>
    <t>ORIGEN</t>
  </si>
  <si>
    <t>QUEJA</t>
  </si>
  <si>
    <t>INFORME</t>
  </si>
  <si>
    <t>ESTADO</t>
  </si>
  <si>
    <r>
      <rPr>
        <b/>
        <sz val="11"/>
        <color theme="1"/>
        <rFont val="Arial Narrow"/>
        <family val="2"/>
      </rPr>
      <t>ICC-DIS-001-23</t>
    </r>
    <r>
      <rPr>
        <sz val="11"/>
        <color theme="1"/>
        <rFont val="Arial Narrow"/>
        <family val="2"/>
      </rPr>
      <t xml:space="preserve">
Investigación disciplinaria  </t>
    </r>
  </si>
  <si>
    <t>Informe presentado por el Jefe de Control Interno por Presuntas irregularidades relacionadas con la omisión en la implementación del Plan Institucional de Archivos PINAR y el Programa de Gestión Documental para la vigencia 2023</t>
  </si>
  <si>
    <t>X</t>
  </si>
  <si>
    <t xml:space="preserve">Etapa probatoria
Para decisión final </t>
  </si>
  <si>
    <r>
      <rPr>
        <b/>
        <sz val="11"/>
        <color theme="1"/>
        <rFont val="Arial Narrow"/>
        <family val="2"/>
      </rPr>
      <t>ICC-DISC-002-2023</t>
    </r>
    <r>
      <rPr>
        <sz val="11"/>
        <color theme="1"/>
        <rFont val="Arial Narrow"/>
        <family val="2"/>
      </rPr>
      <t xml:space="preserve">
Indagación preliminar</t>
    </r>
  </si>
  <si>
    <t>Secretaria Distrital de Hacienda Presuntas irregularidades en la presentación de información de medios magnéticos para la vigencia 2019</t>
  </si>
  <si>
    <t>Etapa Probatoria</t>
  </si>
  <si>
    <r>
      <rPr>
        <b/>
        <sz val="11"/>
        <color theme="1"/>
        <rFont val="Arial Narrow"/>
        <family val="2"/>
      </rPr>
      <t>ICC-DISC-003-23</t>
    </r>
    <r>
      <rPr>
        <sz val="11"/>
        <color theme="1"/>
        <rFont val="Arial Narrow"/>
        <family val="2"/>
      </rPr>
      <t xml:space="preserve">
Indagación previa </t>
    </r>
  </si>
  <si>
    <t>Correo electrónico suscrito por la Coordinadora de Talento Humano donde pone de presente queja de funcionario por presuntas irregularidades ocurridas en la sede yerbabuena (Queja presentada por funcionario a incidente con su motocicleta)</t>
  </si>
  <si>
    <r>
      <rPr>
        <b/>
        <sz val="11"/>
        <color theme="1"/>
        <rFont val="Arial Narrow"/>
        <family val="2"/>
      </rPr>
      <t>ICC-DISC-004-23</t>
    </r>
    <r>
      <rPr>
        <sz val="11"/>
        <color theme="1"/>
        <rFont val="Arial Narrow"/>
        <family val="2"/>
      </rPr>
      <t xml:space="preserve">
Investigación disciplinaria  </t>
    </r>
  </si>
  <si>
    <t>Informe de la Coordinadora de gestión Financiera por presuntas irregularidades relacionadas con consignación de recaudo en la Filbo 2023</t>
  </si>
  <si>
    <r>
      <rPr>
        <b/>
        <sz val="11"/>
        <color theme="1"/>
        <rFont val="Arial Narrow"/>
        <family val="2"/>
      </rPr>
      <t>ICC-DISC-005-23</t>
    </r>
    <r>
      <rPr>
        <sz val="11"/>
        <color theme="1"/>
        <rFont val="Arial Narrow"/>
        <family val="2"/>
      </rPr>
      <t xml:space="preserve">
Indagación previa</t>
    </r>
  </si>
  <si>
    <t>Correo electrónico suscrito por el Profesional Especializado de contabilidad por presuntas irregularidades en la presentación´´on de Retención en la Fuente y presentación Exógena vigencia 2021</t>
  </si>
  <si>
    <t>Fuente: SAF - Control Disciplinario Interno 22/009/2023</t>
  </si>
  <si>
    <t>OPORTUNIDADES DE MEJORA</t>
  </si>
  <si>
    <t>Cantidad</t>
  </si>
  <si>
    <t>Documentos de Entrada y Radicación</t>
  </si>
  <si>
    <r>
      <t>1) Peticiones recibidas a través del canal de comunicación “</t>
    </r>
    <r>
      <rPr>
        <i/>
        <sz val="11"/>
        <color theme="1"/>
        <rFont val="Arial Narrow"/>
        <family val="2"/>
      </rPr>
      <t>correo electrónico</t>
    </r>
    <r>
      <rPr>
        <sz val="11"/>
        <color theme="1"/>
        <rFont val="Arial Narrow"/>
        <family val="2"/>
      </rPr>
      <t>”, ingresadas en el aplicativo web de PQRSDF del ICC,  sin el debido cargue de los soportes de Entrada de la petición (oficio, correo electrónico o anexos, entre otros).</t>
    </r>
  </si>
  <si>
    <t>1030009/ 1030014/ 1050030/ 1100045/ 1300166/ 3060402/ 3230484/ 4140587/ 5040659/ 5100683/ 5160715/ 5240765/ 6010814/ 6060850/ 6130886/ 6200909/ 6210926/ 6230939/ 6270952/ 6290965/ 6290972/ 6300978/ 6300981</t>
  </si>
  <si>
    <t>2) Peticiones donde No es posible identificar con claridad la petición, ya que el soporte de entrada no se encuentra adjunto o se encuentra incompleto, además de no contar con la descripción de la petición en el aplicativo web de PQRSDF.</t>
  </si>
  <si>
    <t>1060039/ 1100045</t>
  </si>
  <si>
    <t xml:space="preserve">3) Debilidades en el diligenciamiento del aplicativo web de PQRSDF, dado que NO se están diligenciando los campos de nombre y apellido del solicitante, tipo y número de documento, teléfono y/o celular.  Así como, la descripción de la petición al momento de la radicación, pese a ser información suministrada por el peticionario. </t>
  </si>
  <si>
    <t>1030009/ 1030014/ 1040019/ 1100045/ 1100050/ 1050030/ 1060039/ 1110059/ 1110069/ 1120071/ 1130080/ 1160085/ 1160089/ 1170095/ 1170099/ 1180103/ 1180109/ 1180115/ 1190119/ 1200125/ 1230133/ 1240139/ 1240143/ 1260149/ 1260153/ 1270158/ 1270159/ 1300166/ 1310170/ 2010185/ 2010189/ 3060402/ 3070408/ 3230484/ 4140586/ 4140587/ 5040659/ 5100683/ 5110694/ 5160715/ 5240765/ 5250770/ 6010814/ 6010815/ 6060850/ 6200909/ 6210926/ 6230939/ 6270952/ 6270958/ 6290965/ 6300978/ 6300981</t>
  </si>
  <si>
    <r>
      <t>4) Error en el diligenciamiento del formulario web de PQRSDF, se evidencia petición recibida a través del canal de comunicación "</t>
    </r>
    <r>
      <rPr>
        <i/>
        <sz val="11"/>
        <color theme="1"/>
        <rFont val="Arial Narrow"/>
        <family val="2"/>
      </rPr>
      <t>correo electrónico</t>
    </r>
    <r>
      <rPr>
        <sz val="11"/>
        <color theme="1"/>
        <rFont val="Arial Narrow"/>
        <family val="2"/>
      </rPr>
      <t xml:space="preserve">" registrada en el aplicativo web con la cuenta de correo de Talento Humano (talento.humano@caroycuervo.gov.co)  y no con la cuenta de correo del usuario o peticionario (vardila@gmail.com).  </t>
    </r>
  </si>
  <si>
    <t>5) En los casos donde el peticionario o usuario presentó personalmente la correspondencia en las instalaciones del ICC no se evidencia la entrega de una copia de radicación con número de radicado, fecha y hora de recepción, de conformidad con el articulo quinto (5) del Acuerdo 60 de 2001 del AGN.</t>
  </si>
  <si>
    <t xml:space="preserve">1170095/ 1260149/ 2010185/ 3070408/ 4140586/ 5110694 </t>
  </si>
  <si>
    <r>
      <t>6) Falta de claridad por parte del personal que radica en lo correspondiente al "</t>
    </r>
    <r>
      <rPr>
        <i/>
        <sz val="11"/>
        <color theme="1"/>
        <rFont val="Arial Narrow"/>
        <family val="2"/>
      </rPr>
      <t>Tipo de petición"</t>
    </r>
    <r>
      <rPr>
        <sz val="11"/>
        <color theme="1"/>
        <rFont val="Arial Narrow"/>
        <family val="2"/>
      </rPr>
      <t xml:space="preserve">, toda vez, que una petición por un mismo concepto puede ser clasificada en el aplicativo web de PQRSDF con múltiples tipos de petición. </t>
    </r>
  </si>
  <si>
    <t>Ver Detalle en 
 Hoja PT Muestra</t>
  </si>
  <si>
    <r>
      <rPr>
        <b/>
        <sz val="10"/>
        <color theme="1"/>
        <rFont val="Arial Narrow"/>
        <family val="2"/>
      </rPr>
      <t>* Petición de información de cursos y/o libros:</t>
    </r>
    <r>
      <rPr>
        <sz val="10"/>
        <color theme="1"/>
        <rFont val="Arial Narrow"/>
        <family val="2"/>
      </rPr>
      <t xml:space="preserve"> 1) Solicitud de información; 2) consulta o 3) petición de interés general o particular.
</t>
    </r>
    <r>
      <rPr>
        <b/>
        <sz val="10"/>
        <color theme="1"/>
        <rFont val="Arial Narrow"/>
        <family val="2"/>
      </rPr>
      <t>* Petición de certificaciones (estudios/ laborales)</t>
    </r>
    <r>
      <rPr>
        <sz val="10"/>
        <color theme="1"/>
        <rFont val="Arial Narrow"/>
        <family val="2"/>
      </rPr>
      <t xml:space="preserve">: 1) Solicitud de información; 2) solicitud de información y documentación o 3) petición de interés general o particular.      
</t>
    </r>
    <r>
      <rPr>
        <b/>
        <sz val="10"/>
        <color theme="1"/>
        <rFont val="Arial Narrow"/>
        <family val="2"/>
      </rPr>
      <t>* Petición información relacionadas con el Concurso Nación 3</t>
    </r>
    <r>
      <rPr>
        <sz val="10"/>
        <color theme="1"/>
        <rFont val="Arial Narrow"/>
        <family val="2"/>
      </rPr>
      <t>: 1) Solicitud de información o 2) petición de interés general o particular.</t>
    </r>
  </si>
  <si>
    <t>Oportunidad y Calidad en la Respuesta</t>
  </si>
  <si>
    <r>
      <t xml:space="preserve">7) Peticiones sin evidencia de respuesta o con respuesta no congruente a lo solicitado por el usuario o peticionario. </t>
    </r>
    <r>
      <rPr>
        <i/>
        <sz val="11"/>
        <color theme="1"/>
        <rFont val="Arial Narrow"/>
        <family val="2"/>
      </rPr>
      <t>Ver hoja Detalle Oportunidades.</t>
    </r>
  </si>
  <si>
    <t>1060039/ 2010189/ 3230484 (3230485)</t>
  </si>
  <si>
    <r>
      <t xml:space="preserve">8) Respuesta parcial de peticiones o sin el documento adjunto. Ver hoja </t>
    </r>
    <r>
      <rPr>
        <i/>
        <sz val="11"/>
        <color theme="1"/>
        <rFont val="Arial Narrow"/>
        <family val="2"/>
      </rPr>
      <t>Detalle Oportunidades.</t>
    </r>
  </si>
  <si>
    <t>1180103/ 6130886/ 3250498</t>
  </si>
  <si>
    <r>
      <t xml:space="preserve">9) Respuesta de PQRSDF no oportuna ni respetando los términos para el derecho de petición, excediendo los plazos establecidos en los artículos 14 y 21 de la Ley 1437 de 2011, modificados por el articulo 1 de la Ley 1755 de 2015 para su respuesta. Ver hoja </t>
    </r>
    <r>
      <rPr>
        <i/>
        <sz val="11"/>
        <color theme="1"/>
        <rFont val="Arial Narrow"/>
        <family val="2"/>
      </rPr>
      <t>Detalle Oportunidades.</t>
    </r>
  </si>
  <si>
    <t>1130078/ 1170095/ 1270159/ 1310173/ 2160292/ 2230337/ 3080412</t>
  </si>
  <si>
    <r>
      <t xml:space="preserve">10) Petición realizada por el DANE por incumplimiento del ICC en el diligenciamiento de los capítulos 2,3,4 y 5 de la encuesta de Desarrollo e Innovación Tecnológica - EDITSl con posible imposición de multas y/o sancione. Ver Hoja </t>
    </r>
    <r>
      <rPr>
        <i/>
        <sz val="11"/>
        <color theme="1"/>
        <rFont val="Arial Narrow"/>
        <family val="2"/>
      </rPr>
      <t>Detalle Oportunidades</t>
    </r>
  </si>
  <si>
    <r>
      <t xml:space="preserve">11) Mal uso del sistema de información de PQRSDF, peticiones no gestionadas ni respondidas a través del aplicativo web. Ver Hoja </t>
    </r>
    <r>
      <rPr>
        <i/>
        <sz val="11"/>
        <color theme="1"/>
        <rFont val="Arial Narrow"/>
        <family val="2"/>
      </rPr>
      <t>Detalle Oportunidades</t>
    </r>
  </si>
  <si>
    <t>1270158/ 010185</t>
  </si>
  <si>
    <r>
      <t xml:space="preserve">12) Peticiones con múltiples traslados internos entre usuarios o dependencias para la asignación y respuesta de la petición. Ver Hoja </t>
    </r>
    <r>
      <rPr>
        <i/>
        <sz val="11"/>
        <color theme="1"/>
        <rFont val="Arial Narrow"/>
        <family val="2"/>
      </rPr>
      <t>Detalle Oportunidades</t>
    </r>
  </si>
  <si>
    <t>2160292/ 2230337</t>
  </si>
  <si>
    <r>
      <t>13)  Peticiones con solicitud de "</t>
    </r>
    <r>
      <rPr>
        <i/>
        <sz val="11"/>
        <color theme="1"/>
        <rFont val="Arial Narrow"/>
        <family val="2"/>
      </rPr>
      <t>Extender vigencia</t>
    </r>
    <r>
      <rPr>
        <sz val="11"/>
        <color theme="1"/>
        <rFont val="Arial Narrow"/>
        <family val="2"/>
      </rPr>
      <t xml:space="preserve">"  fuera de los términos señalados o posteriores al vencimiento de su termino señalado, conforme a lo establecido en el parágrafo del numeral 2, del articulo 14 de la Ley 1755 de 2015.  Ver Hoja </t>
    </r>
    <r>
      <rPr>
        <i/>
        <sz val="11"/>
        <color theme="1"/>
        <rFont val="Arial Narrow"/>
        <family val="2"/>
      </rPr>
      <t>Detalle Oportunidades</t>
    </r>
  </si>
  <si>
    <r>
      <t xml:space="preserve">14)  Peticiones respondidas con errores de redacción o imprecisiones en su contenido o documentos adjuntos, ver hoja Detalle PQRSDF. Ver Hoja </t>
    </r>
    <r>
      <rPr>
        <i/>
        <sz val="11"/>
        <color theme="1"/>
        <rFont val="Arial Narrow"/>
        <family val="2"/>
      </rPr>
      <t>Detalle Oportunidades</t>
    </r>
  </si>
  <si>
    <t>1040019/ 3220475</t>
  </si>
  <si>
    <r>
      <t xml:space="preserve">15) Debilidades en el análisis y asignación de peticiones. Se identificaron 3 quejas y 2 reclamos interpuestos por un mismo peticionario, solicitando la misma información.  La respuesta involucraba la participación de tres dependencias  (Talento Humano, investigaciones y FSAB), situación por la cual el peticionario remitía una PQRSDF a cada una de las dependencias para recibir la totalidad de la información y documentación requerida. Ver Hoja </t>
    </r>
    <r>
      <rPr>
        <i/>
        <sz val="11"/>
        <color theme="1"/>
        <rFont val="Arial Narrow"/>
        <family val="2"/>
      </rPr>
      <t>Detalle Oportunidades</t>
    </r>
  </si>
  <si>
    <t>3070407/ 3080411/ 3080412/ 3130431/ 3220475</t>
  </si>
  <si>
    <r>
      <t xml:space="preserve">16) Debilidades en el reenvío de las peticiones recibidas en los correos de los funcionarios o dependencias del ICC  al correo contactenos@caroycuervo.gov.co para la continuidad del tramite de radicación, como se indica en las Condiciones Generales del Procedimiento </t>
    </r>
    <r>
      <rPr>
        <i/>
        <sz val="11"/>
        <color theme="1"/>
        <rFont val="Arial Narrow"/>
        <family val="2"/>
      </rPr>
      <t>COM-P-1 Gestión de Peticiones, quejas, reclamos, sugerencias, denuncias y felicitaciones (PQRSDF).</t>
    </r>
    <r>
      <rPr>
        <sz val="11"/>
        <color theme="1"/>
        <rFont val="Arial Narrow"/>
        <family val="2"/>
      </rPr>
      <t xml:space="preserve"> Ver Hoja </t>
    </r>
    <r>
      <rPr>
        <i/>
        <sz val="11"/>
        <color theme="1"/>
        <rFont val="Arial Narrow"/>
        <family val="2"/>
      </rPr>
      <t>Detalle Oportunidades</t>
    </r>
  </si>
  <si>
    <t>6260949/ 3070407</t>
  </si>
  <si>
    <r>
      <t xml:space="preserve">17) Duplicidad de radicados en aplicativo web de PQRSD.  Se evidencia una misma petición con dos radicados 1830202303230484 y 1221202303230485. Ver Hoja </t>
    </r>
    <r>
      <rPr>
        <i/>
        <sz val="11"/>
        <color theme="1"/>
        <rFont val="Arial Narrow"/>
        <family val="2"/>
      </rPr>
      <t>Detalle Oportunidades</t>
    </r>
  </si>
  <si>
    <t>3230484/ 3230485</t>
  </si>
  <si>
    <r>
      <t xml:space="preserve">18) Se identificaron peticiones, donde no es posible identificar en el aplicativo o en el cuerpo de la respuesta el nombre o rol del funcionario que dio respuesta final al peticionario. Este caso se presenta especialmente en las peticiones respondidas por la Subdirección académica. </t>
    </r>
    <r>
      <rPr>
        <i/>
        <sz val="11"/>
        <color theme="1"/>
        <rFont val="Arial Narrow"/>
        <family val="2"/>
      </rPr>
      <t>Ver Hoja Detalle Oportunidades</t>
    </r>
  </si>
  <si>
    <t>1040019/ 1050030/ 5100683/ 6300978</t>
  </si>
  <si>
    <r>
      <t xml:space="preserve">19) Respuesta a peticionarios no invita al diligenciamiento de la encuesta de satisfacción sobre el servicio o información recibida. Ver detalle en Hoja </t>
    </r>
    <r>
      <rPr>
        <i/>
        <sz val="11"/>
        <color theme="1"/>
        <rFont val="Arial Narrow"/>
        <family val="2"/>
      </rPr>
      <t>Muestra</t>
    </r>
  </si>
  <si>
    <t>1030009/ 1040019/  1040027/ 1050030/ 1110059/ 1130078/ 1130080/ 1140081/ 1160089/ 1170095/ 1170099/ 1180103/ 1240139/ 1240143/ 1260149/ 1270158/ 1270159/ 1300166/ 1310170/ 1310173/ 2010185/ 2010189/ 2020196/ 2160292/ 3060402/ 3070407/ 3080411/ 3080412/ 3090417/ 3130431/ 3220475/ 3230484/ 3250498/ 4140586/ 4140587/ 5110694/ 5240768/ 5250770/ 6010814/ 6010815/ 6230939/ 6260949/ 6270958/ 6290965</t>
  </si>
  <si>
    <t>20) Se identificó que en la mayoría de las respuestas realizadas a los peticionarios, no se hizo uso de la plantilla definida para respuestas a PQRSDF,  como se indica en la actividad  11 de la descripción del procedimiento COM-P-1 Gestión de PQRSDF</t>
  </si>
  <si>
    <r>
      <t>COM-P-1 Procedimiento de gestión de PQRSDF, actividad 11: "</t>
    </r>
    <r>
      <rPr>
        <i/>
        <sz val="11"/>
        <color theme="1"/>
        <rFont val="Arial Narrow"/>
        <family val="2"/>
      </rPr>
      <t>Preparar la respuesta al peticionario siempre por escrito, utilizando la plantilla definida para respuesta a PQRSDF".</t>
    </r>
  </si>
  <si>
    <t>Peticiones con Tipo de Solicitud "No Aplica"</t>
  </si>
  <si>
    <r>
      <t xml:space="preserve">21) Se identificaron 321 peticiones clasificadas con el Tipo de Solicitud </t>
    </r>
    <r>
      <rPr>
        <b/>
        <sz val="11"/>
        <color theme="1"/>
        <rFont val="Arial Narrow"/>
        <family val="2"/>
      </rPr>
      <t>NO APLICA</t>
    </r>
    <r>
      <rPr>
        <sz val="11"/>
        <color theme="1"/>
        <rFont val="Arial Narrow"/>
        <family val="2"/>
      </rPr>
      <t xml:space="preserve">, de las cuales:
* </t>
    </r>
    <r>
      <rPr>
        <b/>
        <sz val="11"/>
        <color theme="1"/>
        <rFont val="Arial Narrow"/>
        <family val="2"/>
      </rPr>
      <t>215 se encuentran sin Cierre en el aplicativo (67%).</t>
    </r>
  </si>
  <si>
    <t>Ver detalle en Hoja "Peticiones No Aplica"</t>
  </si>
  <si>
    <r>
      <t xml:space="preserve">22) En revisión aleatoria de 40 peticiones clasificadas como NO APLICA, se identificó:
* Dos (2) peticiones no corresponden a la clasificación NO APLICA, dado que corresponden a un traslado por competencia y una solicitud de actualización de datos de Min Cultura, así mismo no se evidencia respuesta a la solicitud de Min Cultura.
* Veinte (20) peticiones recibidas a través del canal de comunicación "correo electrónico" no adjuntan copia del correo como evidencia del mismo o documento de entrada.
* Una (1) petición, con solicitud de </t>
    </r>
    <r>
      <rPr>
        <b/>
        <sz val="11"/>
        <color theme="1"/>
        <rFont val="Arial Narrow"/>
        <family val="2"/>
      </rPr>
      <t>acuse de recibido</t>
    </r>
    <r>
      <rPr>
        <sz val="11"/>
        <color theme="1"/>
        <rFont val="Arial Narrow"/>
        <family val="2"/>
      </rPr>
      <t xml:space="preserve"> sin respuesta final al peticionario ni cierre en sistema, correspondiente a una Notificación de fallo de tutela 2023-00018</t>
    </r>
  </si>
  <si>
    <t>* No corresponden a tipo de solicitud NO APLICA
1270156/ 2090242
* Peticiones sin el soporte del correo electrónico o documento de entrada
1060038/ 1110062/ 1110065/ 1270156/ 1310169/ 2030205/ 2060217/ 2060224/ 2150277/ 2160286/ 2160288/ 2170295/ 2170297/ 2210308/ 3010373/ 3230486/ 4110567/ 4250624/ 6050835/ 6210928
* Petición sin respuesta final al peticionario ni cierre en sistema
2170298</t>
  </si>
  <si>
    <t>Sistema PQRSDF</t>
  </si>
  <si>
    <r>
      <t xml:space="preserve">23) Peticiones sin respuesta oportuna con cierres automáticos y reaperturas en el aplicativo web de PQRSDF. Ver hoja </t>
    </r>
    <r>
      <rPr>
        <i/>
        <sz val="11"/>
        <color theme="1"/>
        <rFont val="Arial Narrow"/>
        <family val="2"/>
      </rPr>
      <t>Detalle Oportunidades</t>
    </r>
    <r>
      <rPr>
        <sz val="11"/>
        <color theme="1"/>
        <rFont val="Arial Narrow"/>
        <family val="2"/>
      </rPr>
      <t>.</t>
    </r>
  </si>
  <si>
    <t>1170095/ 1270158/ 1270159/ 1310173</t>
  </si>
  <si>
    <t>Informe trimestral del PQRSDF</t>
  </si>
  <si>
    <t>24) En revisión a los informes trimestrales sobre acceso a información, quejas y reclamos primer semestre 2023, publicados en la sección de transparencia numeral 4.10 de la página del ICC, se identificó lo siguiente:
a) No se presentó detalle de los servicios con mayor número de quejas y reclamos, 
b) No se presentó el detalle de las principales recomendaciones realizados por particulares en cuanto a los servicios prestados por el ICC, y
c) Informe segundo trimestre 2023, no incluye Informe número de solicitudes donde se negó el acceso a la información
Todo lo anterior de conformidad con el articulo 54 de la  Ley 190 de 1995.</t>
  </si>
  <si>
    <r>
      <t>Ver Detalle en Hoja  "</t>
    </r>
    <r>
      <rPr>
        <i/>
        <sz val="11"/>
        <color theme="1"/>
        <rFont val="Arial Narrow"/>
        <family val="2"/>
      </rPr>
      <t>Inf. Trimestrales"</t>
    </r>
  </si>
  <si>
    <t>Certificaciones CETIL</t>
  </si>
  <si>
    <t>25) EL Grupo de Talento Humano reportó diecisiete (17) solicitudes CETIL tramitadas durante el primer trimestre 2023, de la siguiente manera:
a) Tramitadas (Expedida) 14 certificaciones CETIL en el primer semestre 2023
b) Verificadas dos (2) certificaciones CETIL en el primer trimestre 2023
c) Canceladas una (1) certificación CETIL durante el primer trimestre 2023</t>
  </si>
  <si>
    <r>
      <t>Ver Detalle en Hoja  "</t>
    </r>
    <r>
      <rPr>
        <i/>
        <sz val="11"/>
        <color theme="1"/>
        <rFont val="Arial Narrow"/>
        <family val="2"/>
      </rPr>
      <t>CETIL</t>
    </r>
    <r>
      <rPr>
        <sz val="11"/>
        <color theme="1"/>
        <rFont val="Arial Narrow"/>
        <family val="2"/>
      </rPr>
      <t>"</t>
    </r>
  </si>
  <si>
    <t>Control Interno Disciplinario</t>
  </si>
  <si>
    <t>26) La Unidad de Control Interno Disciplinario reportó para el primer semestre 2023, la recepción de cuatro (4) informes y una queja que dieron lugar a expedientes disciplinarios en el ICC.</t>
  </si>
  <si>
    <r>
      <t>Ver Detalle en Hoja "</t>
    </r>
    <r>
      <rPr>
        <i/>
        <sz val="11"/>
        <color theme="1"/>
        <rFont val="Arial Narrow"/>
        <family val="2"/>
      </rPr>
      <t>Control Disciplinario</t>
    </r>
    <r>
      <rPr>
        <sz val="11"/>
        <color theme="1"/>
        <rFont val="Arial Narrow"/>
        <family val="2"/>
      </rPr>
      <t>"</t>
    </r>
  </si>
  <si>
    <t>Implementación de Recomendaciones</t>
  </si>
  <si>
    <t>27) con base en las recomendaciones presentadas por parte de la Oficiba de Control Interno de Gestión, se identificó que:
a) 7 de 23 se han implementado
b) 9 de 23 se encuentran en implementación parcial
c) 6 de 23 se encuentran sin implementar, y
d) en último informe a corte del 30/06/23 se incluyeron 6 nuevas recomendaciones</t>
  </si>
  <si>
    <r>
      <t>Ver Detalle en Hoja "</t>
    </r>
    <r>
      <rPr>
        <i/>
        <sz val="11"/>
        <color theme="1"/>
        <rFont val="Arial Narrow"/>
        <family val="2"/>
      </rPr>
      <t>Recomendaciones</t>
    </r>
    <r>
      <rPr>
        <sz val="11"/>
        <color theme="1"/>
        <rFont val="Arial Narrow"/>
        <family val="2"/>
      </rPr>
      <t>".
Se sugiere continuar implementación de las recomendaciones realizadas en estado "parcial" y "Sin implementar". Así como, las nuevas recomendaciones realizadas.</t>
    </r>
  </si>
  <si>
    <t>DETALLE DE LAS SITUCIONES IDENTIFICADAS</t>
  </si>
  <si>
    <t>7) PQRSDF sin respuesta o con respuesta no congruente con lo solicitado por el usuario o peticionario (3)</t>
  </si>
  <si>
    <t>Número de la Petición</t>
  </si>
  <si>
    <t>Fecha</t>
  </si>
  <si>
    <t>Tipo de solicitud</t>
  </si>
  <si>
    <t>Detalle de la Petición</t>
  </si>
  <si>
    <t>5002202301060030</t>
  </si>
  <si>
    <t>Solicitud de información</t>
  </si>
  <si>
    <t>Correo Electrónico</t>
  </si>
  <si>
    <t>No se identifica claramente la petición, texto incompleto</t>
  </si>
  <si>
    <t>Sin evidencia de respuesta al peticionario.  Por error en el registro del correo electrónico en aplicativo web, respuesta se envía a la cuenta de correo del Grupo de Talento humano y no A la cuenta la usuaria o peticionaria Vanessa Ardila (vardila@gmail.com.co).</t>
  </si>
  <si>
    <t>Solicitud de información del curso corrección de estilo</t>
  </si>
  <si>
    <r>
      <t>Respuesta no congruente con lo solicitado. 
Respuesta al peticionario: "</t>
    </r>
    <r>
      <rPr>
        <i/>
        <sz val="11"/>
        <color theme="1"/>
        <rFont val="Calibri Light"/>
        <family val="2"/>
        <scheme val="major"/>
      </rPr>
      <t>Muchas gracias por su Información, claudia Lorena Trujillo</t>
    </r>
    <r>
      <rPr>
        <sz val="11"/>
        <color theme="1"/>
        <rFont val="Calibri Light"/>
        <family val="2"/>
        <scheme val="major"/>
      </rPr>
      <t>"</t>
    </r>
  </si>
  <si>
    <t>1830202303230484 /1221202303230485
(Petición duplicada)</t>
  </si>
  <si>
    <t>Escribo para preguntar si me pueden ayudar a visualizar mis cursos completos cargados en el sistema, porque a través de la web, no puedo. Mil gracias. Me interesa promoverlos en el Instituto :D. En fin, intercambiar información actualizada.</t>
  </si>
  <si>
    <r>
      <t xml:space="preserve">Respuesta no congruente con lo solicitado. 
Respuesta a la petición: </t>
    </r>
    <r>
      <rPr>
        <i/>
        <sz val="11"/>
        <color theme="1"/>
        <rFont val="Calibri Light"/>
        <family val="2"/>
        <scheme val="major"/>
      </rPr>
      <t>"En relación con su solicitud le pedimos que escriba un correo a educacion.continua@caroycuervo.gov.co con sus datos personales y los cursos de los cuales desea obtener información"</t>
    </r>
    <r>
      <rPr>
        <sz val="11"/>
        <color theme="1"/>
        <rFont val="Calibri Light"/>
        <family val="2"/>
        <scheme val="major"/>
      </rPr>
      <t>.</t>
    </r>
  </si>
  <si>
    <t>8)  Peticiones con respuesta parcial o sin el documento adjunto (2).</t>
  </si>
  <si>
    <r>
      <t xml:space="preserve">De acuerdo a la resolución y comunicación de nombramiento recibida, me permito enviar en formato PDF la carta manifestando que ACEPTO el nombramiento y que me encuentro disponibilidad inmediata para la posesión. </t>
    </r>
    <r>
      <rPr>
        <b/>
        <sz val="11"/>
        <color theme="1"/>
        <rFont val="Calibri Light"/>
        <family val="2"/>
        <scheme val="major"/>
      </rPr>
      <t>Así mismo, me permito solicitar el formato “Declaración juramentada personal de no tener conocimiento de procesos en su contra por alimentos” que no me fue enviada en dicha comunicación</t>
    </r>
  </si>
  <si>
    <r>
      <t>Respuesta sin adjunto. No se evidencia el envío del documento solicitado por el peticionario.
Respuesta enviada: "</t>
    </r>
    <r>
      <rPr>
        <i/>
        <sz val="11"/>
        <color theme="1"/>
        <rFont val="Calibri Light"/>
        <family val="2"/>
        <scheme val="major"/>
      </rPr>
      <t>Buenas tardes por este medio informo que el Instituto Caro y Cuervo recibió carta de aceptación OPEC 156700</t>
    </r>
    <r>
      <rPr>
        <sz val="11"/>
        <color theme="1"/>
        <rFont val="Calibri Light"/>
        <family val="2"/>
        <scheme val="major"/>
      </rPr>
      <t>"</t>
    </r>
  </si>
  <si>
    <r>
      <t xml:space="preserve">Mediante solicitud N. 8454202302240341 solicite se me informará cuales eran los cargos de la entidad ICC que se encuentran a la fecha en Vacancia Definitiva u ocupados en Provisionalidad con sus respectivos perfiles y experiencias respectivas. Ésta solicitud fue respondida el día 17 de marzo de los corrientes a las 2:18 p.m. a mi correo, informándome los cargos que están en Vacancia Definitiva pero sin sus respectivos perfiles y experiencias respectivas. Anotan: " se anexa el Manual de Funciones y competencias Laborales" para que puedan ser observados allí los respectivos perfiles y experiencias requeridas. </t>
    </r>
    <r>
      <rPr>
        <b/>
        <sz val="11"/>
        <color theme="1"/>
        <rFont val="Calibri Light"/>
        <family val="2"/>
        <scheme val="major"/>
      </rPr>
      <t>Mi Solicitud esta encaminada que NO SE ANEXO EL MANUAL DE FUNCIONES Y COMPETENCIAS LABORALES en el correo respectivo. Por lo que la respuesta a ésta solicitud no fue completa. Solicito se envíe a mi correo dicha información faltante</t>
    </r>
  </si>
  <si>
    <t>Peticionario a través de nueva PQRSDF solicita se le envíe la totalidad de la información y documentación no enviada en PQRSDF 8454202302240341 del 24/02/2023</t>
  </si>
  <si>
    <r>
      <t xml:space="preserve">Sin evidencia del envío del soporte de orden de pago, al peticionario en aplicativo web para gestionar certificado de notas. 
Respuesta enviada: </t>
    </r>
    <r>
      <rPr>
        <i/>
        <sz val="11"/>
        <color theme="1"/>
        <rFont val="Calibri Light"/>
        <family val="2"/>
        <scheme val="major"/>
      </rPr>
      <t xml:space="preserve">"le informamos que se realizará el proceso de generación de la orden de pago, la cual será remitida a su correo electrónico, una vez se vea reflejado el pago en el sistema  se dará continuidad con la expedición del certificado notas, el cual  será enviado vía correo electrónico". </t>
    </r>
  </si>
  <si>
    <t>9) PQRSDF con respuesta no oportuna ni respetando los términos dados para el derecho de petición (7)</t>
  </si>
  <si>
    <t>Fecha Recibido</t>
  </si>
  <si>
    <t>Fecha
Respuesta</t>
  </si>
  <si>
    <t>Tipo de Petición</t>
  </si>
  <si>
    <t>Tiempo de Envío de Respuesta
(Días Hábiles)</t>
  </si>
  <si>
    <t>Solicitud información (10)</t>
  </si>
  <si>
    <t>Se solicita certificación laboral de los contratos suscritos entre el ICC y Julieth Ramírez Figueredo cc 1019047210. Gracias</t>
  </si>
  <si>
    <t>Revisando la información registrada en la Encuesta Desarrollo e Innovación Tecnológica - EDITS, se encuentra que la encuesta continúa abierta y la empresa en el Estado DEUDA; contar con esta información de manera oportuna es una necesidad de carácter estratégico.  Al verificar la información correspondiente, encontramos que a la fecha está pendiente el diligenciamiento del capítulo 2,3,4,5.</t>
  </si>
  <si>
    <t>Solicitud documentos e información (10)</t>
  </si>
  <si>
    <t>Solicitarles que me sea expedida una certificación actualizada de información laboral y de salarios durante los periodos en los que trabajé de tiempo completo prestando mis servicios técnicos en el Diccionario de Construcción y Régimen de la Lengua Castellana, de Don Rufino José Cuervo, en su Institución.</t>
  </si>
  <si>
    <t>Queja (15)</t>
  </si>
  <si>
    <t>Solicito ante su oficina una certificación laboral docente e investigativa que acredite mis funciones desempeñadas. Es preciso, dado que se trata de una certificación de tipo académico, que la certificación especifique: 1. Funciones en la Facultad Seminario Andrés Bello - Nombre, código, créditos, intensidad horaria semanal y total, semestre en que se programó, para CADA CURSO dictado por mí en la Maestría en Lingüística de la FSAB de 2012 a 2023 - Título del trabajo de grado, nombre del maestrante orientado y distinciones obtenidas para CADA UNA de las tesis de grado dirigidas y culminadas por mí en la Maestría en Lingüística de la FSAB de 2012 a 2023 - Funciones desempeñadas como Coordinador de la Maestría en Lingüística de la FSAB de 2013 a 2017 - Horas totales de docencia acumuladas - Horas totales de coordinación de programa acumuladas - Horas totales de dirección de trabajos de grado acumuladas 2. Funciones en la Subdirección Académica - Nombre completo del proyecto de investigación, rol en el proyecto de investigación, investigadores a cargo, horas de dedicación parcial y total para CADA UNO de los proyectos aprobados en la Subdirección Académica y dirigidos por mí de 2012 a 2023 - Certificación de funciones desempeñadas como Director para Colombia de la Cátedra UNESCO de Políticas Lingüísticas para el Multilingüismo, de 2020 a 2022 - Certificación de funciones desempeñadas como Presidente del Comité Organizador de las "Jornadas de Investigación Lingüística José Joaquín Montes Giraldo" en sus ediciones 2016, 2018, y 2020. - Horas totales de investigación acumuladas - Horas totales de dirección de Cátedra UNESCO acumuladas - Horas totales de organización de eventos acumuladas (...)</t>
  </si>
  <si>
    <t>10) Petición realizada por el DANE por incumplimiento en el diligenciamiento de la encuesta Desarrollo e Innovación Tecnológica - EDITS</t>
  </si>
  <si>
    <t>Solicitud Información</t>
  </si>
  <si>
    <r>
      <t xml:space="preserve">Revisando la información registrada en la Encuesta Desarrollo e Innovación Tecnológica - EDITS, se encuentra que la encuesta continúa abierta y la empresa en el Estado DEUDA; contar con esta información de manera oportuna es una necesidad de carácter estratégico.
Por lo anterior, se solicita amablemente diligenciar en su totalidad el formulario de forma </t>
    </r>
    <r>
      <rPr>
        <b/>
        <sz val="11"/>
        <color theme="1"/>
        <rFont val="Calibri Light"/>
        <family val="2"/>
        <scheme val="major"/>
      </rPr>
      <t>INMEDIATA</t>
    </r>
    <r>
      <rPr>
        <sz val="11"/>
        <color theme="1"/>
        <rFont val="Calibri Light"/>
        <family val="2"/>
        <scheme val="major"/>
      </rPr>
      <t xml:space="preserve">. Les recordamos que su empresa contaba con 10 días hábiles después de ser notificados por la investigación EDITS, el cual venció en el mes de agosto de 2022.
</t>
    </r>
    <r>
      <rPr>
        <b/>
        <sz val="11"/>
        <color theme="1"/>
        <rFont val="Calibri Light"/>
        <family val="2"/>
        <scheme val="major"/>
      </rPr>
      <t>Así mismo el Artículo 6 define que “El Departamento Administrativo Nacional de Estadística DANE, podrá imponer multas por una cuantía entre uno (1) y cincuenta (50) salarios mínimos mensuales, como sanción a las personas naturales o jurídicas de que trata el artículo 5o. de la presente ley y que incumplan lo dispuesto en esta u obstaculicen la realización del Censo o de las Encuestas, previa investigación administrativa.</t>
    </r>
  </si>
  <si>
    <t>1. Se identificó que la petición presentó dos (2)  cierre automático y dos (2) reapertura.
2. La Respuesta final al peticionario se realizó el  24/03/2023, ( 39 días hábiles posteriores a la radicación), lo que muestra falta de oportunidad en la respuesta e incumplimiento de los términos de la ley.</t>
  </si>
  <si>
    <t>11) Mal uso del sistema de información de PQRSDF.  Peticiones no respondidas a través del aplicativo web y sin evidencia de su envío.</t>
  </si>
  <si>
    <r>
      <t xml:space="preserve">Respuesta final a peticionario en aplicativo, indica: </t>
    </r>
    <r>
      <rPr>
        <i/>
        <sz val="11"/>
        <color theme="1"/>
        <rFont val="Calibri Light"/>
        <family val="2"/>
        <scheme val="major"/>
      </rPr>
      <t>"Se dio respuesta al peticionario HERNANDO ROMERO el día 01 de febrero, con la siguiente respuesta: (..) ".  Lo anterior, si</t>
    </r>
    <r>
      <rPr>
        <sz val="11"/>
        <color theme="1"/>
        <rFont val="Calibri Light"/>
        <family val="2"/>
        <scheme val="major"/>
      </rPr>
      <t>n evidencia de la respuesta ni los anexos remitidos al peticionario (oficio, correo, otro).</t>
    </r>
  </si>
  <si>
    <t>Dr. Medófilo, me gustaría reunirme con usted personalmente. Estuve en la dirección del Instituto Caro y Cuervo de marzo de 2005 a agosto de 2006 y quiero ponerme a su disposición</t>
  </si>
  <si>
    <r>
      <t>No se dio respuesta a peticionario a través del aplicativo, por lo cual gestión documental realizó cierre de la petición al 30/03/23 (41 días hábiles después) indicando: "</t>
    </r>
    <r>
      <rPr>
        <i/>
        <sz val="11"/>
        <color theme="1"/>
        <rFont val="Calibri Light"/>
        <family val="2"/>
        <scheme val="major"/>
      </rPr>
      <t>Claudia Vera, Manifiesta que el Doctor Medina y el Doctor  Cabarcas se reunieron y conversaron en el despacho de Dirección</t>
    </r>
    <r>
      <rPr>
        <sz val="11"/>
        <color theme="1"/>
        <rFont val="Calibri Light"/>
        <family val="2"/>
        <scheme val="major"/>
      </rPr>
      <t>"</t>
    </r>
  </si>
  <si>
    <t>12) Peticiones con múltiples traslados internos entre usuarios o dependencias para la asignación y respuesta de la petición.</t>
  </si>
  <si>
    <t>1980202302160290</t>
  </si>
  <si>
    <t>solicito me sea expedida una certificación actualizada de información laboral y de salarios durante los periodos en los que trabajé de tiempo completo prestando mis servicios técnicos en el Diccionario de Construcción y Régimen de la Lengua Castellana, de Don Rufino José Cuervo, en su Institución. La fecha de inicio de labores fue el 15 de octubre de 1988.</t>
  </si>
  <si>
    <t>1. respuesta al peticionario se efectuó 40 días hábiles después de la petición
2. Se evidencian múltiples traslados internos entre las dependencias de Gestión contractual y Talento Humano.</t>
  </si>
  <si>
    <t>3379202302230330</t>
  </si>
  <si>
    <t>1. respuesta al peticionario se efectuó (35) días hábiles posteriores a la petición
2. Se evidencian múltiples traslados internos entre las dependencias de Financiera  y Talento Humano.</t>
  </si>
  <si>
    <t>13) Peticiones con solicitud de "Extender vigencia"  fuera de los términos señalados o posteriores al vencimiento de su termino señalado</t>
  </si>
  <si>
    <t xml:space="preserve">Se solicitó "Extender Vigencia" para dar respuesta (33) días hábiles después de radicada la petición
</t>
  </si>
  <si>
    <t xml:space="preserve">Se solicitó "Extender Vigencia" para dar respuesta (18) días hábiles después de radicada la petición
</t>
  </si>
  <si>
    <t xml:space="preserve">14)  Peticiones respondida con errores de redacción o imprecisiones. </t>
  </si>
  <si>
    <r>
      <t>La respuesta contiene errores en la redacción tanto del número de solicitud, la fecha y el tipo de curso "Diplomado".
Respuesta a Peticionario: "</t>
    </r>
    <r>
      <rPr>
        <i/>
        <sz val="11"/>
        <color theme="1"/>
        <rFont val="Calibri Light"/>
        <family val="2"/>
        <scheme val="major"/>
      </rPr>
      <t xml:space="preserve">Muchas gracias por comunicarse con el Instituto Caro y Cuervo. </t>
    </r>
    <r>
      <rPr>
        <b/>
        <i/>
        <sz val="11"/>
        <color theme="1"/>
        <rFont val="Calibri Light"/>
        <family val="2"/>
        <scheme val="major"/>
      </rPr>
      <t>En relación con su solicitud E1741 radicada el 21 de diciembre de 2022</t>
    </r>
    <r>
      <rPr>
        <i/>
        <sz val="11"/>
        <color theme="1"/>
        <rFont val="Calibri Light"/>
        <family val="2"/>
        <scheme val="major"/>
      </rPr>
      <t xml:space="preserve">, nos permitimos informarle que el </t>
    </r>
    <r>
      <rPr>
        <b/>
        <i/>
        <sz val="11"/>
        <color theme="1"/>
        <rFont val="Calibri Light"/>
        <family val="2"/>
        <scheme val="major"/>
      </rPr>
      <t>Curso</t>
    </r>
    <r>
      <rPr>
        <i/>
        <sz val="11"/>
        <color theme="1"/>
        <rFont val="Calibri Light"/>
        <family val="2"/>
        <scheme val="major"/>
      </rPr>
      <t>: Cómo Escribir en Lenguaje Claro abre su convocatoria a través de la página web oficial (...)"</t>
    </r>
  </si>
  <si>
    <r>
      <t>Agradezco el tiempo invertido por su despacho en esta gestión y la elaboración del certificado con todos los datos necesarios,</t>
    </r>
    <r>
      <rPr>
        <b/>
        <sz val="11"/>
        <color theme="1"/>
        <rFont val="Calibri Light"/>
        <family val="2"/>
        <scheme val="major"/>
      </rPr>
      <t xml:space="preserve"> pero lastimosamente el mismo está plagado de errores, razón por la cual no puedo aceptarlo y debo solicitar por esta misma vía se corrijan las omisiones y errores que contiene (...).</t>
    </r>
  </si>
  <si>
    <t>Peticionario, realiza nueva petición por errores e imprecisiones de la certificación remitida.</t>
  </si>
  <si>
    <t>15) Debilidades en el análisis y asignación de las peticiones</t>
  </si>
  <si>
    <r>
      <rPr>
        <b/>
        <sz val="11"/>
        <color theme="1"/>
        <rFont val="Calibri Light"/>
        <family val="2"/>
        <scheme val="major"/>
      </rPr>
      <t>El Grupo de Talento Humano</t>
    </r>
    <r>
      <rPr>
        <sz val="11"/>
        <color theme="1"/>
        <rFont val="Calibri Light"/>
        <family val="2"/>
        <scheme val="major"/>
      </rPr>
      <t>, dio respuesta final al peticionario indicando: "</t>
    </r>
    <r>
      <rPr>
        <i/>
        <sz val="11"/>
        <color theme="1"/>
        <rFont val="Calibri Light"/>
        <family val="2"/>
        <scheme val="major"/>
      </rPr>
      <t>De manera atenta y por medio del presente se envía Certificado Laboral del Sr. Néstor Fabián Ruíz Vásquez, resaltando que el grupo de Talento Humano certifica dentro del marco de su competencia, se anexa solicitud"</t>
    </r>
    <r>
      <rPr>
        <sz val="11"/>
        <color theme="1"/>
        <rFont val="Calibri Light"/>
        <family val="2"/>
        <scheme val="major"/>
      </rPr>
      <t>. 
Posteriormente peticionario crea nueva petición por inconformidad en la respuesta.</t>
    </r>
  </si>
  <si>
    <r>
      <t xml:space="preserve">La </t>
    </r>
    <r>
      <rPr>
        <b/>
        <sz val="11"/>
        <color theme="1"/>
        <rFont val="Calibri Light"/>
        <family val="2"/>
        <scheme val="major"/>
      </rPr>
      <t>Decana de la Facultad Seminario Andrés</t>
    </r>
    <r>
      <rPr>
        <sz val="11"/>
        <color theme="1"/>
        <rFont val="Calibri Light"/>
        <family val="2"/>
        <scheme val="major"/>
      </rPr>
      <t xml:space="preserve"> Bello del ICC dio respuesta final a la petición, adjuntando certificación Académica.</t>
    </r>
  </si>
  <si>
    <r>
      <t xml:space="preserve">La </t>
    </r>
    <r>
      <rPr>
        <b/>
        <sz val="11"/>
        <color theme="1"/>
        <rFont val="Calibri Light"/>
        <family val="2"/>
        <scheme val="major"/>
      </rPr>
      <t xml:space="preserve">Subdirección Académica </t>
    </r>
    <r>
      <rPr>
        <sz val="11"/>
        <color theme="1"/>
        <rFont val="Calibri Light"/>
        <family val="2"/>
        <scheme val="major"/>
      </rPr>
      <t>del ICC dio respuesta final a la petición, adjuntando certificación del Grupo de Investigaciones académicas del ICC.</t>
    </r>
  </si>
  <si>
    <t>Peticionario crea nueva petición de "reclamo" por: respuesta que juzgo insatisfactoria, irresolutoria y dilatoria, y que va en contravía de los principios de eficacia, celeridad y transparencia de la función pública, haciendo referencia a la respuesta suministrada por el Grupo del Talento Humano a la petición número 6250202303070407 del 07/03/2023</t>
  </si>
  <si>
    <t>Peticionario crea nueva petición de "reclamo" por inconsistencias identificadas en la certificación académica enviada, en respuesta a la petición 8400202303080411 del 08/03/2023</t>
  </si>
  <si>
    <t>16) Debilidades en  reenvío de peticiones recibidas en los correos de funcionarios o dependencias del ICC al correo de contactenos@caroycuervo.gov.co</t>
  </si>
  <si>
    <r>
      <t>Cordial saludo. En meses anteriores me inscribí al diplomado para profesores de español como segunda lengua para sordos , el cual ustedes informaron que lo aplazaban así que quienes quisieran podían solicitar la devolución del dinero. Así lo hice el 2 de mayo, respondí el mensaje solicitando información de devolución. Sin embargo jamás me respondieron. Luego radiqué una solicitud formal el 13 de mayo con número 9384202305150704 creado el 15-05-2023, a este radicado me dicen que debo enviar una certificación bancaria. Dicho documento lo envié el día 20 de mayo. La oficina de educación continua me responde el 23 de mayo diciéndome que ya remitió la información al área financiera. Desde esa fecha ha pasado ya un mes y no me han consignado la devolución de dinero, envié un correo el día 13 de junio pidiendo información de por qué la demora y que me respondieran la fecha en que se haría efectiva la devolución, pero no me han respondido .</t>
    </r>
    <r>
      <rPr>
        <b/>
        <sz val="11"/>
        <color theme="1"/>
        <rFont val="Calibri Light"/>
        <family val="2"/>
        <scheme val="major"/>
      </rPr>
      <t xml:space="preserve"> Quiero quejarme de la gestión de ka entidad al no responder los mensajes solo hasta que se radica peticiones o quejas como esta.</t>
    </r>
  </si>
  <si>
    <t>Peticionario instaura "Reclamo" por falta de respuesta del ICC ante una solicitud de información y reintegro de recursos.</t>
  </si>
  <si>
    <r>
      <t xml:space="preserve">El día 07 de febrero escribí a la dirección de correo electrónico "talentohumano@caroycuervo.gov.co" solicitando se me expida una certificación laboral que acredite las funciones desempeñadas, sin obtener ninguna respuesta de parte de su oficina. Volví a elevar la solicitud a través del mismo canal el día 15 de febrero, sin obtener ninguna respuesta de su oficina. Volví a elevar la solicitud a través del mismo canal el día 28 de febrero, sin obtener ninguna respuesta de su oficina. </t>
    </r>
    <r>
      <rPr>
        <b/>
        <sz val="11"/>
        <color theme="1"/>
        <rFont val="Calibri Light"/>
        <family val="2"/>
        <scheme val="major"/>
      </rPr>
      <t>A un mes de realizada la solicitud, y al no obtener ninguna respuesta de parte de su oficina, me veo en la obligación de elevar este PQR,</t>
    </r>
  </si>
  <si>
    <t>Peticionario instaura "Queja" por falta de respuesta a las solicitudes realizadas al correo de talentohumano@caroycuervo.gov.co</t>
  </si>
  <si>
    <t>17) Duplicidad de Radicados</t>
  </si>
  <si>
    <t>Correo Electrónica</t>
  </si>
  <si>
    <t>Hola, qué tal?. Me llamo Alfredo fredericksen Neira, escribo para preguntar si me pueden ayudar a visualizar mis cursos completos cargados en el sistema, porque a través de la web, no puedo. Mil gracias. Me interesa promoverlos en el Instituto :D. En fin, intercambiar información actualizada.</t>
  </si>
  <si>
    <t>Radicado duplicado, se da respuesta en el radicado 1221202303230485</t>
  </si>
  <si>
    <t>1221202303230485</t>
  </si>
  <si>
    <t>18) No se identifica el nombre o rol del funcionario que dio respuesta final al peticionario</t>
  </si>
  <si>
    <t>Respuesta final a peticionario, indica: usuario Subdirección Académica</t>
  </si>
  <si>
    <t>23) Peticiones sin respuesta con cierres automáticos y reaperturas en el aplicativo web de PQRSDF</t>
  </si>
  <si>
    <t>Petición presenta cierre automático en el aplicativo del 08/02/23 y reapertura del 15/02/23</t>
  </si>
  <si>
    <t>Petición presenta cierre automático en el aplicativo  del 18/02/2023 y reapertura del 19/04/23.</t>
  </si>
  <si>
    <r>
      <rPr>
        <b/>
        <sz val="11"/>
        <color theme="1"/>
        <rFont val="Calibri Light"/>
        <family val="2"/>
        <scheme val="major"/>
      </rPr>
      <t>Requerimiento deuda Encuesta EDITS 85007382:</t>
    </r>
    <r>
      <rPr>
        <sz val="11"/>
        <color theme="1"/>
        <rFont val="Calibri Light"/>
        <family val="2"/>
        <scheme val="major"/>
      </rPr>
      <t xml:space="preserve">
Revisando la información registrada en la Encuesta Desarrollo e Innovación Tecnológica - EDITS, se encuentra que la encuesta continúa abierta y la empresa en el Estado DEUDA; contar con esta información de manera oportuna es una necesidad de carácter estratégico.  Al verificar la información correspondiente, encontramos que a la fecha está pendiente el diligenciamiento del capítulo 2,3,4,5.</t>
    </r>
  </si>
  <si>
    <t>Petición con dos (2) cierres automáticos en aplicativo del 02/02/23 y 17/02/23 y reaperturas del 10/02/23 y 27/02/23</t>
  </si>
  <si>
    <t>Petición con dos (2) cierres automáticos en aplicativo del 15/02/23 y 16/02/23 y reaperturas del 15/02/23 y 16/02/23</t>
  </si>
  <si>
    <t xml:space="preserve">INSTITUTO CARO Y CUERVO - ICC                                   </t>
  </si>
  <si>
    <t xml:space="preserve">RECOMENDACIONES                                          </t>
  </si>
  <si>
    <t xml:space="preserve">PERIODO: 1ER SEMESTRE 2023                                    </t>
  </si>
  <si>
    <t>Estado de las Recomendaciones</t>
  </si>
  <si>
    <t>Implementado</t>
  </si>
  <si>
    <t>Implementación Parcial</t>
  </si>
  <si>
    <t>Sin Implementar</t>
  </si>
  <si>
    <t>Nueva Recomendación</t>
  </si>
  <si>
    <t>Periodo</t>
  </si>
  <si>
    <t>Recomendación</t>
  </si>
  <si>
    <t>Avance/ Estado</t>
  </si>
  <si>
    <t>Evidencias (enlace)</t>
  </si>
  <si>
    <t>Responsable</t>
  </si>
  <si>
    <t>Estado</t>
  </si>
  <si>
    <t>Observaciones CIG</t>
  </si>
  <si>
    <t>Armonizar los lineamientos de provisiones para que sea claro el reglamento de las PQRSD al interior del ICC .</t>
  </si>
  <si>
    <t>Mediante Comité Institucional de Gestión y Desempeño No 9 de 2023 se aprobó el Reglamento interno de peticiones, quejas, reclamos, sugerencias, denuncias y felicitaciones (PQRSDF)</t>
  </si>
  <si>
    <t>https://sig.caroycuervo.gov.co/DocumentosSIG/DIR-R-2.pdf</t>
  </si>
  <si>
    <t>Grupo de Planeación y Relacionamiento con el Ciudadano</t>
  </si>
  <si>
    <t>Se evidencia implementación</t>
  </si>
  <si>
    <t>Revisar si el ICC debe implementar en el sistema SUIT lo señalado en la Guía de Lineamientos y orientaciones para la disposición de consultas de acceso a  información pública, versión 1  de Agosto 2021.</t>
  </si>
  <si>
    <t>De acuerdo al Plan Anticorrupción y Acceso a la Información Pública - PAAC versión 3.0 del año 2023, en el mes de julio y agosto de vigencia en mención, se efectuaron reuniones y capacitaciones con el Departamento Administrativo de la Función Pública - DAFP, con el objetivo de llevar a cabo la estrategia de racionalización de trámites del Instituto Caro y Cuervo en el sistema SUIT, la cuál quedo debidamente registrada en el sistema y se encuentra actualizada en la página principal del Instituto.</t>
  </si>
  <si>
    <t>Establecer un procedimiento o lineamiento de como se dará priorización a las PQRSD realizadas por adultos mayores, personas con discapacidad o de grupos indígenas.</t>
  </si>
  <si>
    <t>Se incluye texto en el capítulo 4.5.2 Priorización de peticiones  del Reglamento de peticiones</t>
  </si>
  <si>
    <t>Reglamentar las respuestas a peticiones realizadas en otros idiomas con el fin de garantizar un entendimiento claro y comprensible al peticionario.</t>
  </si>
  <si>
    <r>
      <t xml:space="preserve">Se establecerá una hoja de ruta para alinear cuando una Petición se efectúe en idiomas diferentes al español. Por lo pronto se incorporó el siguiente texto en el Reglamento de PQRSD: </t>
    </r>
    <r>
      <rPr>
        <i/>
        <sz val="11"/>
        <color rgb="FF000000"/>
        <rFont val="Arial Narrow"/>
        <family val="2"/>
      </rPr>
      <t xml:space="preserve">"Cuando un ciudadano presente una solicitud en una lengua diferente al español, el servidor realizará un registro de esta en video o audio. El ICC realizará las gestiones administrativas necesarias, para procurar contar con el apoyo y/o cotización de un traductor y/o intérprete de la respectiva". </t>
    </r>
    <r>
      <rPr>
        <sz val="11"/>
        <color rgb="FF000000"/>
        <rFont val="Arial Narrow"/>
        <family val="2"/>
      </rPr>
      <t>Se espera contar con un lineamiento que sea emitido por las entidades líderes de la Política Nacional de Servicio al Ciudadano con el objetivo de articularlo con las necesidades internas del ICC para la proyección y respuesta de PQRSD.</t>
    </r>
  </si>
  <si>
    <t>Actualizar y divulgar el procedimiento COM-P-1 Gestión de peticiones, quejas, reclamos, sugerencias y denuncias (PQRSD), para precisar el tratamiento de las peticiones tipo "Queja"</t>
  </si>
  <si>
    <t xml:space="preserve">19/07/2023
Procedimiento actualizado en el mes de julio de 2023
14/07/2023
Se efectuó socialización interna mediante reunión Microsoft Teams al Grupo de Gestión Documental
Se han efectuado socializaciones mediante video instructivo
https://www.youtube.com/watch?v=iKVl2zJXuYo
Y mediante la comunicación interna Ponte al día con el SIG n. ° 8 - Actualización de documentación de los procesos correspondientes a mejoramiento continuo, direccionamiento estratégico y contabilidad y presupuesto.
</t>
  </si>
  <si>
    <t>https://sig.caroycuervo.gov.co/DocumentosSIG/COM-P-1.2.pdf</t>
  </si>
  <si>
    <t>Implementación parcial</t>
  </si>
  <si>
    <t>https://caroycuervo-my.sharepoint.com/personal/planeacion_caroycuervo_gov_co/_layouts/15/stream.aspx?id=%2Fpersonal%2Fplaneacion%5Fcaroycuervo%5Fgov%5Fco%2FDocuments%2F1%2E%20PLA%20TRD%2F2023%2F0%2E%20DOCUMENTOS%5FDE%5FAPOYO%2F02%2ECOORDINACION%2FCONCERTACI%C3%93N%2001%2D2023%2FEVIDENCIAS%20MARISOL%20MONTOYA%2FCOMPROMISO%5F3%2FSocializaci%C3%B3n%20procedimiento%20de%20gesti%C3%B3n%20PQRSDF%2D20230712%5F150126%2DGrabaci%C3%B3n%20de%20la%20reuni%C3%B3n%202%2Emp4&amp;referrer=OneDriveForBusiness&amp;referrerScenario=OpenFile</t>
  </si>
  <si>
    <t>Capacitar a los radicadores en el manejo de la herramienta de PQRSD y la debida clasificación de las peticiones, según lo establecido en los artículos 14 y 21 de la Ley 1437 de 2011, modificados por el articulo 1 de la Ley 1755 de 2015.  Por otra parte, se recomienda que la función de radicación no sea exclusiva de un una sola persona sino del Grupo de Gestión Documental.</t>
  </si>
  <si>
    <r>
      <t>03/02/2023</t>
    </r>
    <r>
      <rPr>
        <sz val="11"/>
        <color rgb="FF000000"/>
        <rFont val="Arial Narrow"/>
        <family val="2"/>
      </rPr>
      <t xml:space="preserve"> Se efectuó socialización del aplicativo PQRSD a todos los funcionarios del ICC en el auditorio Ignacio Chaves de la Cuervo Urisarr</t>
    </r>
    <r>
      <rPr>
        <b/>
        <sz val="11"/>
        <color rgb="FF000000"/>
        <rFont val="Arial Narrow"/>
        <family val="2"/>
      </rPr>
      <t xml:space="preserve">i
28/06/2023 </t>
    </r>
    <r>
      <rPr>
        <sz val="11"/>
        <color rgb="FF000000"/>
        <rFont val="Arial Narrow"/>
        <family val="2"/>
      </rPr>
      <t xml:space="preserve">Se han efectuado socializaciones mediante video instructivo
</t>
    </r>
    <r>
      <rPr>
        <b/>
        <sz val="11"/>
        <color rgb="FF000000"/>
        <rFont val="Arial Narrow"/>
        <family val="2"/>
      </rPr>
      <t xml:space="preserve">12/09/2023 </t>
    </r>
    <r>
      <rPr>
        <sz val="11"/>
        <color rgb="FF000000"/>
        <rFont val="Arial Narrow"/>
        <family val="2"/>
      </rPr>
      <t>Y mediante la comunicación interna Ponte al día con el SIG n. ° 8 - Actualización de documentación de los procesos correspondientes a mejoramiento continuo, direccionamiento estratégico y contabilidad y presupuesto.</t>
    </r>
  </si>
  <si>
    <t>https://www.youtube.com/watch?v=iKVl2zJXuYo
divulgado mediante Comunicación interna del 28/06/2023 ¡Échale ojo! n.° 22 - Socialización y promoción del uso del aplicativo de PQRSD (Peticiones, Quejas, Reclamos, Sugerencias y Denuncias)</t>
  </si>
  <si>
    <t>Se evidencian socializaciones relacionadas con el manejo de la herramienta de PQRSDF.  Sin embargo, no se evidencian capacitaciones enfocadas en la debida clasificación de las peticiones.</t>
  </si>
  <si>
    <t xml:space="preserve">Divulgar y fortalecer los controles disponibles para el cumplimiento del procedimiento COM-P-1 Gestión de peticiones, quejas, reclamos, sugerencias y denuncias (PQRSD), actividad 5. "Cuando la PQRSD llega directamente al correo del servidor público, se debe remitir directamente al correo contactenos@caroycuervo.gov.co para continuar con el procedimiento". </t>
  </si>
  <si>
    <t>28/06/2023 Se han efectuado socializaciones mediante video instructivo
https://www.youtube.com/watch?v=iKVl2zJXuYo
19/07/2023
En el procedimiento versión 2.0 se incluyó el punto de control en el ítem 3.</t>
  </si>
  <si>
    <t>En versión 2 del procedimiento COM-P-1 Gestión de PQRSDF, en el numeral 4. Condiciones Generales se incluyó: "Cuando la PQRSDF llega directamente al correo del servidor público, se debe reenviar inmediatamente al correo contactenos@caroycuervo.gov.co para continuar con el trámite de la radicación".</t>
  </si>
  <si>
    <t>Efectuar el cargue total de los documentos (oficios, correos, anexos) de las peticiones recibidas por los diferentes canales en la nueva herramienta de PQRSD (formulario web).  Así como, los soportes de respuesta para el cierre en el sistema.</t>
  </si>
  <si>
    <t>Se ha realizado los cargues de la información agregando todos los anexos, adicional se puede verificar por el formulario PQRSDF y como copia de seguridad se maneja un consolidado de comunicaciones oficiales 2023 donde se registra los oficios que se van radicando a diario.</t>
  </si>
  <si>
    <t>https://caroycuervo-my.sharepoint.com/:f:/g/personal/gestiondocumental_caroycuervo_gov_co/EtNji-mSPmJBkWolIZ5bZi0Brp3K1MSHT38GvPhcLlOX9g?e=3N8hSY</t>
  </si>
  <si>
    <t>Gestión Documental en la Radicación
Todos los usuarios responsables de dar respuesta en la plataforma</t>
  </si>
  <si>
    <t>Efectuar seguimiento a las PQRSD que no presentan una respuestas total o definitiva de una petición, validando la oportunidad de la respuesta y que se respeten los términos dados para el derecho de petición.</t>
  </si>
  <si>
    <t xml:space="preserve">Seguimientos semanales realizados de la siguiente manera:
enero  2, 4,11,16,24,27,31
febrero 1,6,15,16,17 
marzo  7,9,13,16,21,24,28,31 
abril 03,10,17,25,26
mayo 02,04,08,16,23,31 
Junio 8,15,21,26,
julio 4,10,17,25
agosto 1,8,11,15,25,
septiembre 4,11,18,25
En el informe trimestral de PQRSD se realizan el cálculo de oportunidad en la respuesta según aplique.
</t>
  </si>
  <si>
    <t>https://www.caroycuervo.gov.co/4-10-informes-trimestrales-sobre-acceso-a-informacion-quejas-y-reclamos/</t>
  </si>
  <si>
    <t>Publicar los horarios de atención al público, así como el cargo o rol en las respuestas a las peticiones (cuerpo de la respuesta y/o aplicativo web).</t>
  </si>
  <si>
    <t>Espacio de transparencia
Pie de página de web institucional
Carta de Trato Digno</t>
  </si>
  <si>
    <r>
      <t xml:space="preserve">Espacio Transparencia:
</t>
    </r>
    <r>
      <rPr>
        <sz val="11"/>
        <color theme="4" tint="-0.249977111117893"/>
        <rFont val="Arial Narrow"/>
        <family val="2"/>
      </rPr>
      <t>https://www.caroycuervo.gov.co/atencion-al-ciudadano/canales-de-atencion-y-pida-una-cita/</t>
    </r>
    <r>
      <rPr>
        <sz val="11"/>
        <color rgb="FF000000"/>
        <rFont val="Arial Narrow"/>
        <family val="2"/>
      </rPr>
      <t xml:space="preserve">
Footer página web
</t>
    </r>
    <r>
      <rPr>
        <sz val="11"/>
        <color theme="4" tint="-0.249977111117893"/>
        <rFont val="Arial Narrow"/>
        <family val="2"/>
      </rPr>
      <t>https://www.caroycuervo.gov.co/</t>
    </r>
  </si>
  <si>
    <t>Sin implementar</t>
  </si>
  <si>
    <t>Generar alertas automáticas en la segunda fase del formulario web de PQRSD y en caso de vencimientos de peticiones sin respuesta, se efectúe traslado a la Oficina de Control Interno Disciplinario automáticamente.</t>
  </si>
  <si>
    <t>Las alertas se encuentran configuradas para ser recibidas por la funcionaria del Grupo de Planeación y relacionamiento con el ciudadano quien previa verificación remitirá copia a Control Interno Disciplinario</t>
  </si>
  <si>
    <t>https://caroycuervo-my.sharepoint.com/:f:/g/personal/jorge_sabogal_caroycuervo_gov_co/Eh2YyGh0NKxFi0n8MSyMp2gB7lutvavMwKpAJPj7jpGjzg?e=rUkq2z</t>
  </si>
  <si>
    <t>Grupo de Planeación y Relacionamiento con el Ciudadano y desarrolladora Grupo TIC</t>
  </si>
  <si>
    <t>No se evidencian traslados realizados a la Oficina de Control Interno Disciplinario por concepto de peticiones vencidas sin respuesta.</t>
  </si>
  <si>
    <t>Parametrizar el sistema PQRSD, lo correspondiente a una etapa de "respuesta parcial" con un control de vigencia (tiempo).</t>
  </si>
  <si>
    <t>Este requerimiento se encuentra en proceso de levantamiento y verificación para la puesta en una nueva fase que se pondrá en marcha en la vigencia 2024</t>
  </si>
  <si>
    <t>Labor en desarrollo</t>
  </si>
  <si>
    <t xml:space="preserve">Revisar y ajustar la parametrización del sistema PQRSD en lo correspondiente al cierre automático de las peticiones: "por exceso en los tiempo de vigencia sin respuesta".  Dado que las peticiones se deben cerrar una vez tengan respuesta definitiva en el aplicativo. </t>
  </si>
  <si>
    <t>El aplicativo identifica las peticiones vencidas con color morado y estas solo se trasladan de solicitudes activas a histórico cuando el funcionario da respuesta final a la petición.</t>
  </si>
  <si>
    <t>Incorporar en los reportes del sistema PQRSD  los datos del peticionario (nombre de la entidad o persona que hace la petición), en la segunda fase de desarrollo de aplicativo.</t>
  </si>
  <si>
    <t>Esta solicitud no se había requerido al área de tecnología, por lo que es una observación se procederá a incluir el campo en el reporte de Excel y pdf el nombre de la entidad o persona; tener en cuenta que estas solicitudes muchas veces vienen registradas en anonimato por lo que esa columna estará vacía pero igual se cuenta con una columna que dice si viene o no en anonimato y eso les indicará por qué viene vacía.</t>
  </si>
  <si>
    <t>Efectuar categorización de todas las comunicaciones oficiales que en el formulario web se encuentran clasificadas bajo el término "No Aplica".</t>
  </si>
  <si>
    <t>Esta clasificación se realizará una vez que el área de Gestión Documental realice el requerimiento y alcance del desarrollo de las comunicaciones oficiales, ya que lo que se tiene configurado se realizó para que se pudieran identificar y se organizó dentro del sistema.</t>
  </si>
  <si>
    <t>Incluir comparativo o tendencia del indicador de Oportunidad de atención de PQRSD presentado en los informes trimestrales de acceso a la información, quejas y reclamos.</t>
  </si>
  <si>
    <t xml:space="preserve">Se realiza mediante los informes trimestrales de PQRSD en el capítulo Indicador de oportunidad de respuestas a PQRSD  </t>
  </si>
  <si>
    <t xml:space="preserve">Grupo de Planeación y Relacionamiento con el Ciudadano </t>
  </si>
  <si>
    <t>En revisión a los informes trimestrales de PQRSDF, vigencia 2023.  Se evidencia un numeral relacionado con "Indicador de oportunidad de Respuestas PQRSDF".  Sin embargo, no se evidencia la inclusión de un comparativo o tendencia del indicador.</t>
  </si>
  <si>
    <t>Incluir en el informe trimestral de PQRSD el detalle de los servicios con mayor número de quejas y reclamos, así como de las principales recomendaciones de particulares a los servicios prestados por el ICC.  Lo anterior con el objeto mejorar la calidad de los servicio ofrecidos y dar cumplimiento al artículo 54 de la  Ley 190 de 1995.</t>
  </si>
  <si>
    <t>De momento no se aplica debido al bajo número de quejas sobre los mismos servicios, pero a partir del tercer trimestre conforme el autodiagnóstico de servicio al ciudadano se implementará este ítem en el reporte trimestral.</t>
  </si>
  <si>
    <t>N.A</t>
  </si>
  <si>
    <t>Efectuar socialización de los informes trimestrales de PQRSD a la Dirección conforme a lo establecido en el articulo 54 de la Ley 190 de 1995.</t>
  </si>
  <si>
    <t>Mediante el Comité Institucional de Gestión y Desempeño
A.R. del 09/05/2023
A.R. del 26/07/2023</t>
  </si>
  <si>
    <t>https://caroycuervo-my.sharepoint.com/personal/cristian_velandia_caroycuervo_gov_co/_layouts/15/onedrive.aspx?login_hint=cristian%2Evelandia%40caroycuervo%2Egov%2Eco&amp;id=%2Fpersonal%2Fplaneacion%5Fcaroycuervo%5Fgov%5Fco%2FDocuments%2F1%2E%20PLA%20TRD%2F2023%2F100%2E101%2E01%5FACTAS%2F100%2E101%2E01%2E06%5FCIGD%2FReunion%5FNo%5F10%5F%2826%2D07%2D2023%29&amp;listurl=%2Fpersonal%2Fplaneacion%5Fcaroycuervo%5Fgov%5Fco%2FDocuments&amp;remoteItem=%7B%22mp%22%3A%7B%22webAbsoluteUrl%22%3A%22https%3A%2F%2Fcaroycuervo%2Dmy%2Esharepoint%2Ecom%2Fpersonal%2Fcristian%5Fvelandia%5Fcaroycuervo%5Fgov%5Fco%22%2C%22listFullUrl%22%3A%22https%3A%2F%2Fcaroycuervo%2Dmy%2Esharepoint%2Ecom%2Fpersonal%2Fcristian%5Fvelandia%5Fcaroycuervo%5Fgov%5Fco%2FDocuments%22%2C%22rootFolder%22%3A%22%2Fpersonal%2Fcristian%5Fvelandia%5Fcaroycuervo%5Fgov%5Fco%2FDocuments%2F1%2E%20PLA%20TRD%22%7D%2C%22rsi%22%3A%7B%22listFullUrl%22%3A%22https%3A%2F%2Fcaroycuervo%2Dmy%2Esharepoint%2Ecom%2Fpersonal%2Fplaneacion%5Fcaroycuervo%5Fgov%5Fco%2FDocuments%22%2C%22rootFolder%22%3A%22%2Fpersonal%2Fplaneacion%5Fcaroycuervo%5Fgov%5Fco%2FDocuments%2F1%2E%20PLA%20TRD%2F2023%2F100%2E101%2E01%5FACTAS%2F100%2E101%2E01%2E06%5FCIGD%2FReunion%5FNo%5F10%5F%2826%2D07%2D2023%29%22%2C%22webAbsoluteUrl%22%3A%22https%3A%2F%2Fcaroycuervo%2Dmy%2Esharepoint%2Ecom%2Fpersonal%2Fplaneacion%5Fcaroycuervo%5Fgov%5Fco%22%7D%7D&amp;view=</t>
  </si>
  <si>
    <t>Se verifica acta número 7 del 09/05/2023
Se verifica acta número 10 del 26/07/2023</t>
  </si>
  <si>
    <t>Incluir en el informe de peticiones trimestrales el reporte de las solicitudes que se realizan a través del SUIT, e implementar actividades de seguimiento, monitoreo y control del mismo.</t>
  </si>
  <si>
    <t>Esta actividad se realiza mediante los informes trimestrales de PQRSD en el capítulo PETICIONES RECIBIDAS A TRAVÉS DEL SISTEMA ÚNICO DE INFORMACIÓN Y TRÁMITE</t>
  </si>
  <si>
    <t>Mejorar el contenido de la oferta académica con especial énfasis en el calendario de los programas y explicando las cohortes bianuales, atendiendo la hoja "Estadísticas" tabla 2. Peticiones por dependencia y calanes de comunicación.</t>
  </si>
  <si>
    <t>Se incorporarán recomendaciones acorde con el Portafolio de Servicios en proceso de actualización de la entidad el cual se tiene previsto para el mes de noviembre de 2023 y se articulará en los informes de la vigencia 2024</t>
  </si>
  <si>
    <t>Sin realizar a la fecha</t>
  </si>
  <si>
    <t>Implementar controles para el monitoreo y seguimiento permanente de las solicitudes de certificaciones que se realizan a través del sistema CETIL, ya que se observa un creciente número de alertas recibidas y demoras en la respuesta.</t>
  </si>
  <si>
    <t>Esta actividad se realiza mediante los informes trimestrales de PQRSD en el capítulo:
12. SISTEMA CERTIFICACIÓN ELECTRÓNICA DE TIEMPOS LABORADOS – CETIL
El grupo de Talento Humano hace un reporte de 16 registros de funcionarios que hicieron uso de la plataforma CETIL.
Tabla 6., del informe está la descripción sistema certificación CETIL</t>
  </si>
  <si>
    <t>Actualizar y divulgar los procedimientos de los procesos de adquisiciones y contabilidad y presupuesto, en atención a la queja número 1643</t>
  </si>
  <si>
    <t>https://sig.caroycuervo.gov.co/ ADM-P-1  Gestión de inventarios
https://sig.caroycuervo.gov.co/ 
PRE-P-1 Gestión Caja Menor
PRE-P-2 Gestión Contable
PRE-P-3 Gestión Tesorería Pagos
PRE-P-4 Gestión Tesorería Traslado de Efectivo
PRE-P-5 Gestión Tributaria
* Adquisiciones (el procedimiento esta en elaboración)</t>
  </si>
  <si>
    <t>1.   Ponte al día con el SIG n. °8 Actualización de documentación de los procesos correspondientes a mejoramiento continuo, direccionamiento estratégico y contabilidad y presupuesto.
2. Ponte al día con el SIG n. ° 7 - Actualización de documentación de los procesos correspondientes a información y comunicación, contabilidad y presupuesto y direccionamiento estratégico
3. SIG n.° 4 - Actualización de documentación del proceso correspondiente a Contabilidad y presupuesto</t>
  </si>
  <si>
    <t>Grupo de Planeación y Relacionamiento con el Ciudadano (Sistema Integrado de Gestión)</t>
  </si>
  <si>
    <r>
      <t xml:space="preserve">Con base en las hojas de </t>
    </r>
    <r>
      <rPr>
        <i/>
        <sz val="11"/>
        <color rgb="FF000000"/>
        <rFont val="Arial Narrow"/>
        <family val="2"/>
      </rPr>
      <t>Oportunidades de Mejora</t>
    </r>
    <r>
      <rPr>
        <sz val="11"/>
        <color rgb="FF000000"/>
        <rFont val="Arial Narrow"/>
        <family val="2"/>
      </rPr>
      <t xml:space="preserve"> y </t>
    </r>
    <r>
      <rPr>
        <i/>
        <sz val="11"/>
        <color rgb="FF000000"/>
        <rFont val="Arial Narrow"/>
        <family val="2"/>
      </rPr>
      <t>Recomendaciones</t>
    </r>
    <r>
      <rPr>
        <sz val="11"/>
        <color rgb="FF000000"/>
        <rFont val="Arial Narrow"/>
        <family val="2"/>
      </rPr>
      <t xml:space="preserve"> del presente informe semestral de PQRSD 02-2022 se formule un plan de mejoramiento para atender todas las debilidades y oportunidades identificadas.</t>
    </r>
  </si>
  <si>
    <t>Actualmente nos encontramos en diligenciamiento de los autodiagnósticos de las políticas de MIPG, se estima para el mes de octubre contar con un Plan e Trabajo que se incorporará con las recomendaciones para la mejora en el trámite y seguimiento de las PQRSDF allegadas al ICC.</t>
  </si>
  <si>
    <r>
      <t>Las peticiones recibidas a través del canal de comunicación “</t>
    </r>
    <r>
      <rPr>
        <i/>
        <sz val="11"/>
        <color theme="1"/>
        <rFont val="Arial Narrow"/>
        <family val="2"/>
      </rPr>
      <t>correo electrónico</t>
    </r>
    <r>
      <rPr>
        <sz val="11"/>
        <color theme="1"/>
        <rFont val="Arial Narrow"/>
        <family val="2"/>
      </rPr>
      <t>”, ingresadas en el aplicativo web de PQRSDF del ICC,  deben incluir el la evidencia del correo recibido como soporte de la petición, así como los demás soportes remitidos por el peticionario</t>
    </r>
  </si>
  <si>
    <t xml:space="preserve">El diligenciamiento del aplicativo web de PQRSDF, debe registrar los campos de nombre y apellido del solicitante, tipo y número de documento, teléfono y/o celular.  Así como, la descripción de la petición al momento de la radicación, en los casos donde sea suministrado por el peticionario. </t>
  </si>
  <si>
    <t>Las peticiones  recibidas de forma presencial deben presentar una copia de radicación con número de radicado, fecha y hora de recepción, de conformidad con el articulo quinto (5) del Acuerdo 60 de 2001 del AGN y el numeral 5.13. Protocolo de atención correspondencia del Manual de Relación Estado Ciudadano.</t>
  </si>
  <si>
    <t>En las labores de seguimientos semanales realizados a las PQRSDF  incorporar actividades de revisión relacionadas con las peticiones clasificadas como NO APLICA, validando su efectivo analisis, clasificación y cierre.</t>
  </si>
  <si>
    <t>Socializar y promover el uso de la "Plantilla de respuestas PQRSDF"  publicada en el SGC del ICC, cumpliendo con la actividad  11 de la descripción del procedimiento COM-P-1 Gestión de PQRSDF</t>
  </si>
  <si>
    <t>Incluir en el cuerpo de las respuestas y/o la aplicación de PQRSDF, lo correspondiente al numeral 5.11.4 del Manual de Relación Estado Ciudadano, que dice: "El servidor público debe asegurarse de que debajo de su firma aparezcan todos los datos necesarios para que el ciudadano lo identifique y se pueda poner en contacto en caso de necesitarlo. Esto puede incluir: cargo, teléfono, correo electrónico, nombre y dirección web de la entidad".</t>
  </si>
  <si>
    <t>Establecer indicador que sume el tiempo que la petición quede asignada a cada dependencia, dado que el contador de tiempo actual indica que tiempo que se demoro la respuesta y este se carga al área respondiente, dónde la falta de gestión de las áreas por donde pasa la petición con antelación queda cargada al área final.</t>
  </si>
  <si>
    <t>Enlace: https://www.corporacionaem.com/tools/calc_muestras.php</t>
  </si>
  <si>
    <t>NOVEDADES DEL SISTEMA</t>
  </si>
  <si>
    <t>Se evidencia en informes trimestrales 2023, un numeral de "PETICIONES RECIBIDAS A TRAVÉS DEL SISTEMA ÚNICO DE INFORMACIÓN Y TRÁMITES"</t>
  </si>
  <si>
    <r>
      <t xml:space="preserve">No se evidencia gestión en los trámites que determine si el ICC debe hacer realizar regsitro de información pública en la plataforma SUIT, con base en la guía </t>
    </r>
    <r>
      <rPr>
        <i/>
        <sz val="11"/>
        <color rgb="FF000000"/>
        <rFont val="Arial Narrow"/>
      </rPr>
      <t>Lineamientos y orientaciones para la disposición de consultas</t>
    </r>
    <r>
      <rPr>
        <sz val="11"/>
        <color rgb="FF000000"/>
        <rFont val="Arial Narrow"/>
      </rPr>
      <t xml:space="preserve"> de acceso a  información pública.</t>
    </r>
  </si>
  <si>
    <t>Se evidencia la actualización y divulgación del procedimiento COM-P-1 Gestión de PQRSDF. Sin embargo, no se evidencia un apartado para el trámite de las peticiones tipo QUEJA.</t>
  </si>
  <si>
    <t>En informe de evaluación a la atención de peticiones, sobre la muestra de 84 peticiones del primer semestre 2023. Se evidencian peticiones creadas en el aplicativo web de PQRSDF que no cuentan con la totalidad de los soportes de entrada y/o salida. Ver hoja de Oportunidades de mejora.</t>
  </si>
  <si>
    <t>En informe de evaluación a la atención de peticiones, sobre la muestra de 84 peticiones del primer semestre 2023. Se evidencian 3 peticiones sin evidencia de respuesta o con respuesta no congruente a lo solicitado por el usuario o peticionario. Ver hoja de Oportunidades de mejora.</t>
  </si>
  <si>
    <t>La recomendación hace alusión a las respuestas de las peticiones (cuerpo de la respuesta o respuesta que llega al peticionario desde la aplicación).</t>
  </si>
  <si>
    <t>En revisión aleatoria a las peticiones, se evidencio el cierre automático se genera dos dias despues de la respuesta final al peticionario.  Sin embargo, esta condición no esta aplicando a las peticiones clasificadas como "No aplica".</t>
  </si>
  <si>
    <t>Se evidencia en informes trimestrales 2023, un numeral de "SISTEMA CERTIFICACIÓN ELECTRÓNICA DE TIEMPOS LABORADOS – CETIL".</t>
  </si>
  <si>
    <t>Pendiente actualización del procedimiento de adquisiciones.</t>
  </si>
  <si>
    <t>Se evidencia una implementación parcial de las recomendaciones.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</si>
</sst>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F800]dddd\,\ mmmm\ dd\,\ yyyy"/>
    <numFmt numFmtId="165" formatCode="0.000"/>
    <numFmt numFmtId="166" formatCode="_-&quot;$&quot;\ * #,##0_-;\-&quot;$&quot;\ * #,##0_-;_-&quot;$&quot;\ * &quot;-&quot;??_-;_-@_-"/>
  </numFmts>
  <fonts count="93" x14ac:knownFonts="1">
    <font>
      <sz val="11"/>
      <color theme="1"/>
      <name val="Calibri"/>
      <family val="2"/>
      <scheme val="minor"/>
    </font>
    <font>
      <b/>
      <sz val="12"/>
      <color rgb="FF000000"/>
      <name val="Arial Narrow"/>
      <family val="2"/>
    </font>
    <font>
      <sz val="12"/>
      <color rgb="FF000000"/>
      <name val="Arial Narrow"/>
      <family val="2"/>
    </font>
    <font>
      <b/>
      <sz val="12"/>
      <color theme="0"/>
      <name val="Arial Narrow"/>
      <family val="2"/>
    </font>
    <font>
      <b/>
      <i/>
      <sz val="12"/>
      <color rgb="FF000000"/>
      <name val="Arial Narrow"/>
      <family val="2"/>
    </font>
    <font>
      <b/>
      <sz val="13"/>
      <color rgb="FF000000"/>
      <name val="Arial Narrow"/>
      <family val="2"/>
    </font>
    <font>
      <sz val="10"/>
      <color rgb="FF000000"/>
      <name val="Arial Narrow"/>
      <family val="2"/>
    </font>
    <font>
      <b/>
      <sz val="10"/>
      <color rgb="FF000000"/>
      <name val="Arial Narrow"/>
      <family val="2"/>
    </font>
    <font>
      <i/>
      <sz val="12"/>
      <color rgb="FF000000"/>
      <name val="Arial Narrow"/>
      <family val="2"/>
    </font>
    <font>
      <u/>
      <sz val="11"/>
      <color theme="10"/>
      <name val="Calibri"/>
      <family val="2"/>
      <scheme val="minor"/>
    </font>
    <font>
      <sz val="11"/>
      <color theme="1"/>
      <name val="Calibri"/>
      <family val="2"/>
      <scheme val="minor"/>
    </font>
    <font>
      <b/>
      <sz val="11"/>
      <color theme="1"/>
      <name val="Calibri"/>
      <family val="2"/>
      <scheme val="minor"/>
    </font>
    <font>
      <b/>
      <sz val="12"/>
      <color theme="1"/>
      <name val="Arial Narrow"/>
      <family val="2"/>
    </font>
    <font>
      <sz val="11"/>
      <color theme="1"/>
      <name val="Arial Narrow"/>
      <family val="2"/>
    </font>
    <font>
      <sz val="12"/>
      <color theme="1"/>
      <name val="Arial Narrow"/>
      <family val="2"/>
    </font>
    <font>
      <sz val="12"/>
      <color theme="8" tint="-0.249977111117893"/>
      <name val="Arial Narrow"/>
      <family val="2"/>
    </font>
    <font>
      <b/>
      <sz val="12"/>
      <color theme="8" tint="-0.249977111117893"/>
      <name val="Arial Narrow"/>
      <family val="2"/>
    </font>
    <font>
      <b/>
      <sz val="11"/>
      <color theme="1"/>
      <name val="Arial Narrow"/>
      <family val="2"/>
    </font>
    <font>
      <b/>
      <sz val="11"/>
      <color theme="8" tint="-0.249977111117893"/>
      <name val="Arial Narrow"/>
      <family val="2"/>
    </font>
    <font>
      <u/>
      <sz val="11"/>
      <color theme="10"/>
      <name val="Arial Narrow"/>
      <family val="2"/>
    </font>
    <font>
      <b/>
      <sz val="14"/>
      <color theme="1"/>
      <name val="Arial Narrow"/>
      <family val="2"/>
    </font>
    <font>
      <sz val="10"/>
      <color theme="1"/>
      <name val="Arial Narrow"/>
      <family val="2"/>
    </font>
    <font>
      <b/>
      <sz val="10"/>
      <color theme="1"/>
      <name val="Arial Narrow"/>
      <family val="2"/>
    </font>
    <font>
      <b/>
      <sz val="10"/>
      <name val="Arial Narrow"/>
      <family val="2"/>
    </font>
    <font>
      <sz val="10"/>
      <name val="Arial Narrow"/>
      <family val="2"/>
    </font>
    <font>
      <i/>
      <sz val="10"/>
      <name val="Arial Narrow"/>
      <family val="2"/>
    </font>
    <font>
      <b/>
      <u/>
      <sz val="10"/>
      <name val="Arial Narrow"/>
      <family val="2"/>
    </font>
    <font>
      <u/>
      <sz val="10"/>
      <name val="Arial Narrow"/>
      <family val="2"/>
    </font>
    <font>
      <i/>
      <u/>
      <sz val="10"/>
      <name val="Arial Narrow"/>
      <family val="2"/>
    </font>
    <font>
      <b/>
      <i/>
      <sz val="10"/>
      <name val="Arial Narrow"/>
      <family val="2"/>
    </font>
    <font>
      <b/>
      <u/>
      <sz val="13"/>
      <color rgb="FF333333"/>
      <name val="Arial Narrow"/>
      <family val="2"/>
    </font>
    <font>
      <u/>
      <sz val="11"/>
      <color theme="1"/>
      <name val="Arial Narrow"/>
      <family val="2"/>
    </font>
    <font>
      <b/>
      <sz val="13"/>
      <color rgb="FF333333"/>
      <name val="Arial Narrow"/>
      <family val="2"/>
    </font>
    <font>
      <sz val="12"/>
      <color rgb="FF333333"/>
      <name val="Arial Narrow"/>
      <family val="2"/>
    </font>
    <font>
      <b/>
      <sz val="12"/>
      <color rgb="FF333333"/>
      <name val="Arial Narrow"/>
      <family val="2"/>
    </font>
    <font>
      <sz val="13"/>
      <color rgb="FF333333"/>
      <name val="Arial Narrow"/>
      <family val="2"/>
    </font>
    <font>
      <b/>
      <sz val="12"/>
      <color rgb="FF00B050"/>
      <name val="Arial Narrow"/>
      <family val="2"/>
    </font>
    <font>
      <b/>
      <sz val="13"/>
      <color theme="0"/>
      <name val="Arial Narrow"/>
      <family val="2"/>
    </font>
    <font>
      <b/>
      <sz val="12"/>
      <name val="Arial Narrow"/>
      <family val="2"/>
    </font>
    <font>
      <sz val="12"/>
      <name val="Arial Narrow"/>
      <family val="2"/>
    </font>
    <font>
      <b/>
      <sz val="11"/>
      <color theme="0"/>
      <name val="Arial Narrow"/>
      <family val="2"/>
    </font>
    <font>
      <sz val="11"/>
      <color rgb="FF7030A0"/>
      <name val="Arial Narrow"/>
      <family val="2"/>
    </font>
    <font>
      <i/>
      <sz val="10"/>
      <color theme="1"/>
      <name val="Arial Narrow"/>
      <family val="2"/>
    </font>
    <font>
      <b/>
      <u/>
      <sz val="11"/>
      <color theme="10"/>
      <name val="Arial Narrow"/>
      <family val="2"/>
    </font>
    <font>
      <b/>
      <u/>
      <sz val="14"/>
      <color theme="1"/>
      <name val="Arial Narrow"/>
      <family val="2"/>
    </font>
    <font>
      <b/>
      <sz val="11"/>
      <color theme="8" tint="-0.499984740745262"/>
      <name val="Arial Narrow"/>
      <family val="2"/>
    </font>
    <font>
      <b/>
      <u/>
      <sz val="14"/>
      <name val="Arial Narrow"/>
      <family val="2"/>
    </font>
    <font>
      <sz val="11"/>
      <name val="Arial Narrow"/>
      <family val="2"/>
    </font>
    <font>
      <b/>
      <sz val="14"/>
      <color theme="0"/>
      <name val="Arial Narrow"/>
      <family val="2"/>
    </font>
    <font>
      <sz val="10"/>
      <color theme="0"/>
      <name val="Arial Narrow"/>
      <family val="2"/>
    </font>
    <font>
      <u/>
      <sz val="11"/>
      <color rgb="FF0070C0"/>
      <name val="Arial Narrow"/>
      <family val="2"/>
    </font>
    <font>
      <b/>
      <sz val="11"/>
      <name val="Arial Narrow"/>
      <family val="2"/>
    </font>
    <font>
      <b/>
      <i/>
      <sz val="11"/>
      <name val="Arial Narrow"/>
      <family val="2"/>
    </font>
    <font>
      <sz val="9"/>
      <color theme="1"/>
      <name val="Arial Narrow"/>
      <family val="2"/>
    </font>
    <font>
      <i/>
      <sz val="11"/>
      <color theme="1"/>
      <name val="Arial Narrow"/>
      <family val="2"/>
    </font>
    <font>
      <sz val="11"/>
      <color rgb="FF000000"/>
      <name val="Arial Narrow"/>
      <family val="2"/>
    </font>
    <font>
      <i/>
      <sz val="11"/>
      <color rgb="FF000000"/>
      <name val="Arial Narrow"/>
      <family val="2"/>
    </font>
    <font>
      <sz val="11"/>
      <color rgb="FF0070C0"/>
      <name val="Calibri"/>
      <family val="2"/>
      <scheme val="minor"/>
    </font>
    <font>
      <b/>
      <i/>
      <u/>
      <sz val="11"/>
      <color theme="1"/>
      <name val="Arial Narrow"/>
      <family val="2"/>
    </font>
    <font>
      <sz val="11"/>
      <color rgb="FFFF0000"/>
      <name val="Arial Narrow"/>
      <family val="2"/>
    </font>
    <font>
      <b/>
      <sz val="8"/>
      <color rgb="FFFFFFFF"/>
      <name val="Verdana"/>
      <family val="2"/>
    </font>
    <font>
      <sz val="8"/>
      <color rgb="FF0000CC"/>
      <name val="Verdana"/>
      <family val="2"/>
    </font>
    <font>
      <sz val="8"/>
      <color rgb="FF333333"/>
      <name val="Verdana"/>
      <family val="2"/>
    </font>
    <font>
      <b/>
      <sz val="10"/>
      <color theme="0"/>
      <name val="Arial Narrow"/>
      <family val="2"/>
    </font>
    <font>
      <b/>
      <sz val="10"/>
      <color theme="4" tint="-0.249977111117893"/>
      <name val="Arial Narrow"/>
      <family val="2"/>
    </font>
    <font>
      <sz val="10"/>
      <color theme="4" tint="-0.249977111117893"/>
      <name val="Arial Narrow"/>
      <family val="2"/>
    </font>
    <font>
      <u/>
      <sz val="10"/>
      <color theme="10"/>
      <name val="Arial Narrow"/>
      <family val="2"/>
    </font>
    <font>
      <sz val="10"/>
      <color rgb="FFFF0000"/>
      <name val="Arial Narrow"/>
      <family val="2"/>
    </font>
    <font>
      <u/>
      <sz val="11"/>
      <color rgb="FF0563C1"/>
      <name val="Arial Narrow"/>
      <family val="2"/>
    </font>
    <font>
      <b/>
      <sz val="11"/>
      <color rgb="FF000000"/>
      <name val="Arial Narrow"/>
      <family val="2"/>
    </font>
    <font>
      <sz val="11"/>
      <color theme="0"/>
      <name val="Arial Narrow"/>
      <family val="2"/>
    </font>
    <font>
      <b/>
      <sz val="12"/>
      <color theme="1"/>
      <name val="Calibri Light"/>
      <family val="2"/>
      <scheme val="major"/>
    </font>
    <font>
      <u/>
      <sz val="11"/>
      <color theme="10"/>
      <name val="Calibri Light"/>
      <family val="2"/>
      <scheme val="major"/>
    </font>
    <font>
      <sz val="11"/>
      <color theme="1"/>
      <name val="Calibri Light"/>
      <family val="2"/>
      <scheme val="major"/>
    </font>
    <font>
      <b/>
      <u/>
      <sz val="11"/>
      <color theme="1"/>
      <name val="Calibri Light"/>
      <family val="2"/>
      <scheme val="major"/>
    </font>
    <font>
      <b/>
      <sz val="11"/>
      <color rgb="FFFFFFFF"/>
      <name val="Calibri Light"/>
      <family val="2"/>
      <scheme val="major"/>
    </font>
    <font>
      <i/>
      <sz val="11"/>
      <color theme="1"/>
      <name val="Calibri Light"/>
      <family val="2"/>
      <scheme val="major"/>
    </font>
    <font>
      <b/>
      <sz val="11"/>
      <color theme="1"/>
      <name val="Calibri Light"/>
      <family val="2"/>
      <scheme val="major"/>
    </font>
    <font>
      <sz val="10"/>
      <color rgb="FF000000"/>
      <name val="Calibri Light"/>
      <family val="2"/>
      <scheme val="major"/>
    </font>
    <font>
      <sz val="11"/>
      <color rgb="FFFFFFFF"/>
      <name val="Calibri Light"/>
      <family val="2"/>
      <scheme val="major"/>
    </font>
    <font>
      <b/>
      <i/>
      <sz val="11"/>
      <color theme="1"/>
      <name val="Calibri Light"/>
      <family val="2"/>
      <scheme val="major"/>
    </font>
    <font>
      <sz val="11"/>
      <color rgb="FF000000"/>
      <name val="Calibri"/>
      <family val="2"/>
    </font>
    <font>
      <b/>
      <sz val="11"/>
      <color rgb="FFFFFFFF"/>
      <name val="Calibri"/>
      <family val="2"/>
    </font>
    <font>
      <sz val="11"/>
      <color rgb="FF002D40"/>
      <name val="Lato"/>
      <family val="2"/>
    </font>
    <font>
      <b/>
      <sz val="14"/>
      <color theme="8" tint="-0.249977111117893"/>
      <name val="Arial Narrow"/>
      <family val="2"/>
    </font>
    <font>
      <sz val="14"/>
      <color theme="1"/>
      <name val="Arial Narrow"/>
      <family val="2"/>
    </font>
    <font>
      <b/>
      <sz val="14"/>
      <color rgb="FFFFFFFF"/>
      <name val="Arial Narrow"/>
      <family val="2"/>
    </font>
    <font>
      <b/>
      <sz val="14"/>
      <color rgb="FF002060"/>
      <name val="Arial Narrow"/>
      <family val="2"/>
    </font>
    <font>
      <sz val="14"/>
      <name val="Arial Narrow"/>
      <family val="2"/>
    </font>
    <font>
      <sz val="11"/>
      <color theme="4" tint="-0.249977111117893"/>
      <name val="Arial Narrow"/>
      <family val="2"/>
    </font>
    <font>
      <b/>
      <sz val="11"/>
      <color theme="4" tint="-0.249977111117893"/>
      <name val="Arial Narrow"/>
      <family val="2"/>
    </font>
    <font>
      <sz val="11"/>
      <color rgb="FF000000"/>
      <name val="Arial Narrow"/>
    </font>
    <font>
      <i/>
      <sz val="11"/>
      <color rgb="FF000000"/>
      <name val="Arial Narrow"/>
    </font>
  </fonts>
  <fills count="33">
    <fill>
      <patternFill patternType="none"/>
    </fill>
    <fill>
      <patternFill patternType="gray125"/>
    </fill>
    <fill>
      <patternFill patternType="solid">
        <fgColor theme="0"/>
        <bgColor indexed="64"/>
      </patternFill>
    </fill>
    <fill>
      <patternFill patternType="solid">
        <fgColor theme="2" tint="-0.89999084444715716"/>
        <bgColor indexed="64"/>
      </patternFill>
    </fill>
    <fill>
      <patternFill patternType="solid">
        <fgColor theme="0" tint="-4.9989318521683403E-2"/>
        <bgColor indexed="64"/>
      </patternFill>
    </fill>
    <fill>
      <patternFill patternType="solid">
        <fgColor theme="4" tint="0.39997558519241921"/>
        <bgColor theme="4" tint="0.79998168889431442"/>
      </patternFill>
    </fill>
    <fill>
      <patternFill patternType="solid">
        <fgColor theme="4" tint="0.79998168889431442"/>
        <bgColor indexed="64"/>
      </patternFill>
    </fill>
    <fill>
      <patternFill patternType="solid">
        <fgColor theme="7" tint="0.79998168889431442"/>
        <bgColor indexed="64"/>
      </patternFill>
    </fill>
    <fill>
      <patternFill patternType="solid">
        <fgColor theme="1"/>
        <bgColor indexed="64"/>
      </patternFill>
    </fill>
    <fill>
      <patternFill patternType="solid">
        <fgColor rgb="FFFFC000"/>
        <bgColor indexed="64"/>
      </patternFill>
    </fill>
    <fill>
      <patternFill patternType="solid">
        <fgColor theme="1"/>
        <bgColor theme="4" tint="0.79998168889431442"/>
      </patternFill>
    </fill>
    <fill>
      <patternFill patternType="solid">
        <fgColor theme="8" tint="0.39997558519241921"/>
        <bgColor indexed="64"/>
      </patternFill>
    </fill>
    <fill>
      <patternFill patternType="solid">
        <fgColor theme="5" tint="0.79998168889431442"/>
        <bgColor indexed="64"/>
      </patternFill>
    </fill>
    <fill>
      <patternFill patternType="solid">
        <fgColor rgb="FFFF0000"/>
        <bgColor indexed="64"/>
      </patternFill>
    </fill>
    <fill>
      <patternFill patternType="solid">
        <fgColor theme="4" tint="0.39997558519241921"/>
        <bgColor indexed="64"/>
      </patternFill>
    </fill>
    <fill>
      <patternFill patternType="solid">
        <fgColor rgb="FF2F5597"/>
        <bgColor indexed="64"/>
      </patternFill>
    </fill>
    <fill>
      <patternFill patternType="solid">
        <fgColor rgb="FFDEEBF7"/>
        <bgColor indexed="64"/>
      </patternFill>
    </fill>
    <fill>
      <patternFill patternType="solid">
        <fgColor rgb="FFF8F8F8"/>
        <bgColor indexed="64"/>
      </patternFill>
    </fill>
    <fill>
      <patternFill patternType="solid">
        <fgColor theme="2"/>
        <bgColor indexed="64"/>
      </patternFill>
    </fill>
    <fill>
      <patternFill patternType="solid">
        <fgColor rgb="FF000000"/>
        <bgColor indexed="64"/>
      </patternFill>
    </fill>
    <fill>
      <patternFill patternType="solid">
        <fgColor rgb="FF000000"/>
        <bgColor rgb="FF000000"/>
      </patternFill>
    </fill>
    <fill>
      <patternFill patternType="solid">
        <fgColor rgb="FFFFFFFF"/>
        <bgColor rgb="FF000000"/>
      </patternFill>
    </fill>
    <fill>
      <patternFill patternType="solid">
        <fgColor rgb="FF92D050"/>
        <bgColor rgb="FF000000"/>
      </patternFill>
    </fill>
    <fill>
      <patternFill patternType="solid">
        <fgColor rgb="FFFFC000"/>
        <bgColor rgb="FF000000"/>
      </patternFill>
    </fill>
    <fill>
      <patternFill patternType="solid">
        <fgColor theme="4" tint="0.79998168889431442"/>
        <bgColor rgb="FF000000"/>
      </patternFill>
    </fill>
    <fill>
      <patternFill patternType="solid">
        <fgColor rgb="FFFF0000"/>
        <bgColor rgb="FF000000"/>
      </patternFill>
    </fill>
    <fill>
      <patternFill patternType="solid">
        <fgColor rgb="FF92D050"/>
        <bgColor indexed="64"/>
      </patternFill>
    </fill>
    <fill>
      <patternFill patternType="solid">
        <fgColor rgb="FFED8B77"/>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002D40"/>
        <bgColor rgb="FF002D40"/>
      </patternFill>
    </fill>
    <fill>
      <patternFill patternType="solid">
        <fgColor theme="4" tint="0.39997558519241921"/>
        <bgColor rgb="FF000000"/>
      </patternFill>
    </fill>
    <fill>
      <patternFill patternType="solid">
        <fgColor theme="8" tint="-0.249977111117893"/>
        <bgColor indexed="64"/>
      </patternFill>
    </fill>
  </fills>
  <borders count="48">
    <border>
      <left/>
      <right/>
      <top/>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right/>
      <top style="thin">
        <color theme="8" tint="0.59996337778862885"/>
      </top>
      <bottom/>
      <diagonal/>
    </border>
    <border>
      <left style="thin">
        <color theme="8" tint="0.59996337778862885"/>
      </left>
      <right/>
      <top/>
      <bottom style="thin">
        <color theme="8" tint="0.59996337778862885"/>
      </bottom>
      <diagonal/>
    </border>
    <border>
      <left/>
      <right/>
      <top/>
      <bottom style="thin">
        <color theme="8" tint="0.59996337778862885"/>
      </bottom>
      <diagonal/>
    </border>
    <border>
      <left style="medium">
        <color theme="4" tint="0.59996337778862885"/>
      </left>
      <right style="thin">
        <color theme="4" tint="0.59996337778862885"/>
      </right>
      <top style="thin">
        <color theme="4" tint="0.59996337778862885"/>
      </top>
      <bottom style="thin">
        <color theme="4" tint="0.59996337778862885"/>
      </bottom>
      <diagonal/>
    </border>
    <border>
      <left style="thin">
        <color theme="4" tint="0.59996337778862885"/>
      </left>
      <right style="medium">
        <color theme="4" tint="0.59996337778862885"/>
      </right>
      <top style="thin">
        <color theme="4" tint="0.59996337778862885"/>
      </top>
      <bottom style="thin">
        <color theme="4" tint="0.59996337778862885"/>
      </bottom>
      <diagonal/>
    </border>
    <border>
      <left style="medium">
        <color theme="4" tint="0.59996337778862885"/>
      </left>
      <right style="thin">
        <color theme="4" tint="0.59996337778862885"/>
      </right>
      <top style="thin">
        <color theme="4" tint="0.59996337778862885"/>
      </top>
      <bottom style="medium">
        <color theme="4" tint="0.59996337778862885"/>
      </bottom>
      <diagonal/>
    </border>
    <border>
      <left style="thin">
        <color theme="4" tint="0.59996337778862885"/>
      </left>
      <right style="medium">
        <color theme="4" tint="0.59996337778862885"/>
      </right>
      <top style="thin">
        <color theme="4" tint="0.59996337778862885"/>
      </top>
      <bottom style="medium">
        <color theme="4" tint="0.59996337778862885"/>
      </bottom>
      <diagonal/>
    </border>
    <border>
      <left style="medium">
        <color theme="4" tint="0.59996337778862885"/>
      </left>
      <right/>
      <top style="medium">
        <color theme="4" tint="0.59996337778862885"/>
      </top>
      <bottom style="thin">
        <color theme="4" tint="0.59996337778862885"/>
      </bottom>
      <diagonal/>
    </border>
    <border>
      <left/>
      <right style="medium">
        <color theme="4" tint="0.59996337778862885"/>
      </right>
      <top style="medium">
        <color theme="4" tint="0.59996337778862885"/>
      </top>
      <bottom style="thin">
        <color theme="4" tint="0.59996337778862885"/>
      </bottom>
      <diagonal/>
    </border>
    <border>
      <left style="medium">
        <color theme="4" tint="0.59996337778862885"/>
      </left>
      <right style="medium">
        <color theme="4" tint="0.59996337778862885"/>
      </right>
      <top style="medium">
        <color theme="4" tint="0.59996337778862885"/>
      </top>
      <bottom style="thin">
        <color theme="4" tint="0.59996337778862885"/>
      </bottom>
      <diagonal/>
    </border>
    <border>
      <left style="medium">
        <color theme="4" tint="0.59996337778862885"/>
      </left>
      <right style="medium">
        <color theme="4" tint="0.59996337778862885"/>
      </right>
      <top style="thin">
        <color theme="4" tint="0.59996337778862885"/>
      </top>
      <bottom style="medium">
        <color theme="4" tint="0.59996337778862885"/>
      </bottom>
      <diagonal/>
    </border>
    <border>
      <left style="medium">
        <color theme="4" tint="0.59996337778862885"/>
      </left>
      <right style="medium">
        <color theme="4" tint="0.59996337778862885"/>
      </right>
      <top style="thin">
        <color theme="4" tint="0.59996337778862885"/>
      </top>
      <bottom style="thin">
        <color theme="4" tint="0.59996337778862885"/>
      </bottom>
      <diagonal/>
    </border>
    <border>
      <left style="thin">
        <color theme="8" tint="0.59996337778862885"/>
      </left>
      <right/>
      <top style="thin">
        <color theme="8" tint="0.59996337778862885"/>
      </top>
      <bottom style="thin">
        <color theme="8" tint="0.59996337778862885"/>
      </bottom>
      <diagonal/>
    </border>
    <border>
      <left/>
      <right/>
      <top style="thin">
        <color theme="8" tint="0.59996337778862885"/>
      </top>
      <bottom style="thin">
        <color theme="8" tint="0.59996337778862885"/>
      </bottom>
      <diagonal/>
    </border>
    <border>
      <left/>
      <right style="thin">
        <color theme="8" tint="0.59996337778862885"/>
      </right>
      <top style="thin">
        <color theme="8" tint="0.59996337778862885"/>
      </top>
      <bottom style="thin">
        <color theme="8" tint="0.59996337778862885"/>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8" tint="0.59996337778862885"/>
      </left>
      <right style="thin">
        <color theme="8" tint="0.59996337778862885"/>
      </right>
      <top style="thin">
        <color theme="8" tint="0.59996337778862885"/>
      </top>
      <bottom/>
      <diagonal/>
    </border>
    <border>
      <left style="thin">
        <color theme="4" tint="0.39994506668294322"/>
      </left>
      <right style="thin">
        <color theme="4" tint="0.39994506668294322"/>
      </right>
      <top style="thin">
        <color theme="4" tint="0.39994506668294322"/>
      </top>
      <bottom/>
      <diagonal/>
    </border>
    <border>
      <left style="thin">
        <color theme="4" tint="0.39994506668294322"/>
      </left>
      <right style="thin">
        <color theme="4" tint="0.39994506668294322"/>
      </right>
      <top/>
      <bottom style="thin">
        <color theme="4" tint="0.39994506668294322"/>
      </bottom>
      <diagonal/>
    </border>
    <border>
      <left style="medium">
        <color theme="8" tint="0.59996337778862885"/>
      </left>
      <right/>
      <top style="medium">
        <color theme="8" tint="0.59996337778862885"/>
      </top>
      <bottom style="thin">
        <color theme="8" tint="0.59996337778862885"/>
      </bottom>
      <diagonal/>
    </border>
    <border>
      <left/>
      <right style="medium">
        <color theme="8" tint="0.59996337778862885"/>
      </right>
      <top style="medium">
        <color theme="8" tint="0.59996337778862885"/>
      </top>
      <bottom style="thin">
        <color theme="8" tint="0.59996337778862885"/>
      </bottom>
      <diagonal/>
    </border>
    <border>
      <left style="medium">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medium">
        <color theme="8" tint="0.59996337778862885"/>
      </right>
      <top style="thin">
        <color theme="8" tint="0.59996337778862885"/>
      </top>
      <bottom style="thin">
        <color theme="8" tint="0.59996337778862885"/>
      </bottom>
      <diagonal/>
    </border>
    <border>
      <left style="medium">
        <color theme="8" tint="0.59996337778862885"/>
      </left>
      <right style="thin">
        <color theme="8" tint="0.59996337778862885"/>
      </right>
      <top style="thin">
        <color theme="8" tint="0.59996337778862885"/>
      </top>
      <bottom style="medium">
        <color theme="8" tint="0.59996337778862885"/>
      </bottom>
      <diagonal/>
    </border>
    <border>
      <left style="thin">
        <color theme="8" tint="0.59996337778862885"/>
      </left>
      <right style="medium">
        <color theme="8" tint="0.59996337778862885"/>
      </right>
      <top style="thin">
        <color theme="8" tint="0.59996337778862885"/>
      </top>
      <bottom style="medium">
        <color theme="8" tint="0.59996337778862885"/>
      </bottom>
      <diagonal/>
    </border>
    <border>
      <left style="medium">
        <color theme="8" tint="0.59996337778862885"/>
      </left>
      <right style="medium">
        <color theme="8" tint="0.59996337778862885"/>
      </right>
      <top style="medium">
        <color theme="8" tint="0.59996337778862885"/>
      </top>
      <bottom style="thin">
        <color theme="8" tint="0.59996337778862885"/>
      </bottom>
      <diagonal/>
    </border>
    <border>
      <left style="medium">
        <color theme="8" tint="0.59996337778862885"/>
      </left>
      <right style="medium">
        <color theme="8" tint="0.59996337778862885"/>
      </right>
      <top style="thin">
        <color theme="8" tint="0.59996337778862885"/>
      </top>
      <bottom style="thin">
        <color theme="8" tint="0.59996337778862885"/>
      </bottom>
      <diagonal/>
    </border>
    <border>
      <left style="medium">
        <color theme="8" tint="0.59996337778862885"/>
      </left>
      <right style="medium">
        <color theme="8" tint="0.59996337778862885"/>
      </right>
      <top style="thin">
        <color theme="8" tint="0.59996337778862885"/>
      </top>
      <bottom style="medium">
        <color theme="8" tint="0.59996337778862885"/>
      </bottom>
      <diagonal/>
    </border>
    <border>
      <left style="thick">
        <color rgb="FFADBED3"/>
      </left>
      <right style="thick">
        <color rgb="FFADBED3"/>
      </right>
      <top style="thick">
        <color rgb="FFADBED3"/>
      </top>
      <bottom style="thick">
        <color rgb="FFADBED3"/>
      </bottom>
      <diagonal/>
    </border>
    <border>
      <left style="medium">
        <color rgb="FFADBED3"/>
      </left>
      <right style="medium">
        <color rgb="FFADBED3"/>
      </right>
      <top style="medium">
        <color rgb="FFADBED3"/>
      </top>
      <bottom style="medium">
        <color rgb="FFADBED3"/>
      </bottom>
      <diagonal/>
    </border>
    <border>
      <left style="thick">
        <color rgb="FFADBED3"/>
      </left>
      <right/>
      <top style="thick">
        <color rgb="FFADBED3"/>
      </top>
      <bottom style="thick">
        <color rgb="FFADBED3"/>
      </bottom>
      <diagonal/>
    </border>
    <border>
      <left/>
      <right/>
      <top style="thick">
        <color rgb="FFADBED3"/>
      </top>
      <bottom style="thick">
        <color rgb="FFADBED3"/>
      </bottom>
      <diagonal/>
    </border>
    <border>
      <left/>
      <right style="thick">
        <color rgb="FFADBED3"/>
      </right>
      <top style="thick">
        <color rgb="FFADBED3"/>
      </top>
      <bottom style="thick">
        <color rgb="FFADBED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DD7EE"/>
      </left>
      <right style="thin">
        <color rgb="FFBDD7EE"/>
      </right>
      <top style="thin">
        <color rgb="FFBDD7EE"/>
      </top>
      <bottom style="thin">
        <color rgb="FFBDD7EE"/>
      </bottom>
      <diagonal/>
    </border>
    <border>
      <left style="thin">
        <color rgb="FFBDD7EE"/>
      </left>
      <right style="thin">
        <color rgb="FFBDD7EE"/>
      </right>
      <top style="thin">
        <color rgb="FFBDD7EE"/>
      </top>
      <bottom/>
      <diagonal/>
    </border>
    <border>
      <left style="thin">
        <color rgb="FFBDD7EE"/>
      </left>
      <right style="thin">
        <color rgb="FFBDD7EE"/>
      </right>
      <top/>
      <bottom/>
      <diagonal/>
    </border>
    <border>
      <left style="thin">
        <color rgb="FFBDD7EE"/>
      </left>
      <right style="thin">
        <color rgb="FFBDD7EE"/>
      </right>
      <top/>
      <bottom style="thin">
        <color rgb="FFBDD7EE"/>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4" tint="0.59996337778862885"/>
      </left>
      <right/>
      <top style="thin">
        <color theme="4" tint="0.59996337778862885"/>
      </top>
      <bottom style="thin">
        <color theme="4" tint="0.59996337778862885"/>
      </bottom>
      <diagonal/>
    </border>
    <border>
      <left/>
      <right style="thin">
        <color theme="4" tint="0.59996337778862885"/>
      </right>
      <top style="thin">
        <color theme="4" tint="0.59996337778862885"/>
      </top>
      <bottom style="thin">
        <color theme="4" tint="0.59996337778862885"/>
      </bottom>
      <diagonal/>
    </border>
  </borders>
  <cellStyleXfs count="4">
    <xf numFmtId="0" fontId="0" fillId="0" borderId="0"/>
    <xf numFmtId="0" fontId="9" fillId="0" borderId="0" applyNumberForma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326">
    <xf numFmtId="0" fontId="0" fillId="0" borderId="0" xfId="0"/>
    <xf numFmtId="0" fontId="0" fillId="2" borderId="0" xfId="0" applyFill="1"/>
    <xf numFmtId="0" fontId="11" fillId="2" borderId="0" xfId="0" applyFont="1" applyFill="1"/>
    <xf numFmtId="0" fontId="9" fillId="9" borderId="0" xfId="1" applyFill="1" applyAlignment="1">
      <alignment horizontal="center" vertical="center"/>
    </xf>
    <xf numFmtId="0" fontId="13" fillId="2" borderId="0" xfId="0" applyFont="1" applyFill="1"/>
    <xf numFmtId="0" fontId="14" fillId="2" borderId="0" xfId="0" applyFont="1" applyFill="1"/>
    <xf numFmtId="0" fontId="12" fillId="2" borderId="0" xfId="0" applyFont="1" applyFill="1"/>
    <xf numFmtId="0" fontId="17" fillId="2" borderId="0" xfId="0" applyFont="1" applyFill="1"/>
    <xf numFmtId="0" fontId="19" fillId="2" borderId="0" xfId="1" applyFont="1" applyFill="1"/>
    <xf numFmtId="0" fontId="20" fillId="2" borderId="0" xfId="0" applyFont="1" applyFill="1" applyAlignment="1">
      <alignment horizontal="center"/>
    </xf>
    <xf numFmtId="0" fontId="20" fillId="2" borderId="0" xfId="0" applyFont="1" applyFill="1"/>
    <xf numFmtId="0" fontId="30" fillId="2" borderId="0" xfId="0" applyFont="1" applyFill="1"/>
    <xf numFmtId="0" fontId="31" fillId="2" borderId="0" xfId="0" applyFont="1" applyFill="1"/>
    <xf numFmtId="0" fontId="32" fillId="2" borderId="0" xfId="0" applyFont="1" applyFill="1"/>
    <xf numFmtId="0" fontId="40" fillId="10" borderId="2" xfId="0" applyFont="1" applyFill="1" applyBorder="1" applyAlignment="1">
      <alignment horizontal="center" vertical="center" wrapText="1"/>
    </xf>
    <xf numFmtId="0" fontId="13" fillId="2" borderId="2" xfId="0" applyFont="1" applyFill="1" applyBorder="1" applyAlignment="1">
      <alignment horizontal="center"/>
    </xf>
    <xf numFmtId="0" fontId="41" fillId="2" borderId="0" xfId="0" applyFont="1" applyFill="1"/>
    <xf numFmtId="0" fontId="40" fillId="10" borderId="2" xfId="0" applyFont="1" applyFill="1" applyBorder="1" applyAlignment="1">
      <alignment horizontal="left"/>
    </xf>
    <xf numFmtId="0" fontId="40" fillId="10" borderId="2" xfId="0" applyFont="1" applyFill="1" applyBorder="1" applyAlignment="1">
      <alignment horizontal="center" vertical="center"/>
    </xf>
    <xf numFmtId="0" fontId="42" fillId="2" borderId="3" xfId="0" applyFont="1" applyFill="1" applyBorder="1" applyAlignment="1">
      <alignment horizontal="left"/>
    </xf>
    <xf numFmtId="0" fontId="13" fillId="2" borderId="3" xfId="0" applyFont="1" applyFill="1" applyBorder="1"/>
    <xf numFmtId="1" fontId="13" fillId="0" borderId="0" xfId="2" applyNumberFormat="1" applyFont="1" applyAlignment="1">
      <alignment horizontal="center"/>
    </xf>
    <xf numFmtId="0" fontId="43" fillId="9" borderId="0" xfId="1" applyFont="1" applyFill="1" applyAlignment="1">
      <alignment horizontal="center"/>
    </xf>
    <xf numFmtId="0" fontId="44" fillId="2" borderId="0" xfId="0" applyFont="1" applyFill="1"/>
    <xf numFmtId="0" fontId="40" fillId="10" borderId="1" xfId="0" applyFont="1" applyFill="1" applyBorder="1" applyAlignment="1">
      <alignment horizontal="center" vertical="center"/>
    </xf>
    <xf numFmtId="0" fontId="13" fillId="2" borderId="1" xfId="0" applyFont="1" applyFill="1" applyBorder="1" applyAlignment="1">
      <alignment horizontal="center" vertical="center"/>
    </xf>
    <xf numFmtId="0" fontId="40" fillId="10" borderId="1" xfId="0" applyFont="1" applyFill="1" applyBorder="1" applyAlignment="1">
      <alignment horizontal="center"/>
    </xf>
    <xf numFmtId="0" fontId="40" fillId="10" borderId="12" xfId="0" applyFont="1" applyFill="1" applyBorder="1" applyAlignment="1">
      <alignment horizontal="center" vertical="center"/>
    </xf>
    <xf numFmtId="0" fontId="40" fillId="10" borderId="6" xfId="0" applyFont="1" applyFill="1" applyBorder="1" applyAlignment="1">
      <alignment horizontal="center" vertical="center"/>
    </xf>
    <xf numFmtId="0" fontId="40" fillId="10" borderId="7" xfId="0" applyFont="1" applyFill="1" applyBorder="1" applyAlignment="1">
      <alignment horizontal="center" vertical="center"/>
    </xf>
    <xf numFmtId="0" fontId="13" fillId="2" borderId="14" xfId="0" applyFont="1" applyFill="1" applyBorder="1"/>
    <xf numFmtId="0" fontId="13" fillId="2" borderId="6" xfId="0" applyFont="1" applyFill="1" applyBorder="1" applyAlignment="1">
      <alignment horizontal="center"/>
    </xf>
    <xf numFmtId="9" fontId="13" fillId="2" borderId="7" xfId="2" applyFont="1" applyFill="1" applyBorder="1" applyAlignment="1">
      <alignment horizontal="center"/>
    </xf>
    <xf numFmtId="0" fontId="40" fillId="10" borderId="13" xfId="0" applyFont="1" applyFill="1" applyBorder="1"/>
    <xf numFmtId="0" fontId="40" fillId="10" borderId="8" xfId="0" applyFont="1" applyFill="1" applyBorder="1" applyAlignment="1">
      <alignment horizontal="center"/>
    </xf>
    <xf numFmtId="9" fontId="40" fillId="10" borderId="9" xfId="2" applyFont="1" applyFill="1" applyBorder="1" applyAlignment="1">
      <alignment horizontal="center"/>
    </xf>
    <xf numFmtId="0" fontId="40" fillId="10" borderId="1" xfId="0" applyFont="1" applyFill="1" applyBorder="1" applyAlignment="1">
      <alignment horizontal="center" vertical="center" wrapText="1"/>
    </xf>
    <xf numFmtId="1" fontId="13" fillId="0" borderId="1" xfId="0" applyNumberFormat="1" applyFont="1" applyBorder="1" applyAlignment="1">
      <alignment horizontal="center"/>
    </xf>
    <xf numFmtId="0" fontId="13" fillId="0" borderId="1" xfId="0" applyFont="1" applyBorder="1" applyAlignment="1">
      <alignment horizontal="center" vertical="center"/>
    </xf>
    <xf numFmtId="0" fontId="40" fillId="8" borderId="1" xfId="0" applyFont="1" applyFill="1" applyBorder="1" applyAlignment="1">
      <alignment horizontal="center" vertical="center"/>
    </xf>
    <xf numFmtId="0" fontId="46" fillId="2" borderId="0" xfId="0" applyFont="1" applyFill="1"/>
    <xf numFmtId="0" fontId="47" fillId="2" borderId="0" xfId="0" applyFont="1" applyFill="1"/>
    <xf numFmtId="0" fontId="21" fillId="2" borderId="0" xfId="0" applyFont="1" applyFill="1"/>
    <xf numFmtId="15" fontId="21" fillId="2" borderId="0" xfId="0" applyNumberFormat="1" applyFont="1" applyFill="1" applyAlignment="1">
      <alignment horizontal="center"/>
    </xf>
    <xf numFmtId="15" fontId="21" fillId="2" borderId="0" xfId="0" applyNumberFormat="1" applyFont="1" applyFill="1" applyAlignment="1">
      <alignment horizontal="center" vertical="center"/>
    </xf>
    <xf numFmtId="0" fontId="21" fillId="2" borderId="0" xfId="0" applyFont="1" applyFill="1" applyAlignment="1">
      <alignment horizontal="center" vertical="center" wrapText="1"/>
    </xf>
    <xf numFmtId="0" fontId="21" fillId="2" borderId="0" xfId="0" applyFont="1" applyFill="1" applyAlignment="1">
      <alignment horizontal="center" vertical="center"/>
    </xf>
    <xf numFmtId="15" fontId="21" fillId="2" borderId="0" xfId="0" applyNumberFormat="1" applyFont="1" applyFill="1" applyAlignment="1">
      <alignment horizontal="justify"/>
    </xf>
    <xf numFmtId="1" fontId="21" fillId="2" borderId="0" xfId="0" applyNumberFormat="1" applyFont="1" applyFill="1" applyAlignment="1">
      <alignment horizontal="center"/>
    </xf>
    <xf numFmtId="165" fontId="21" fillId="2" borderId="0" xfId="0" applyNumberFormat="1" applyFont="1" applyFill="1" applyAlignment="1">
      <alignment horizontal="center"/>
    </xf>
    <xf numFmtId="15" fontId="21" fillId="2" borderId="0" xfId="0" applyNumberFormat="1" applyFont="1" applyFill="1" applyAlignment="1">
      <alignment horizontal="justify" vertical="center" wrapText="1"/>
    </xf>
    <xf numFmtId="15" fontId="21" fillId="2" borderId="0" xfId="0" applyNumberFormat="1" applyFont="1" applyFill="1" applyAlignment="1">
      <alignment horizontal="justify" wrapText="1"/>
    </xf>
    <xf numFmtId="0" fontId="49" fillId="2" borderId="0" xfId="0" applyFont="1" applyFill="1" applyAlignment="1">
      <alignment horizontal="center" vertical="center"/>
    </xf>
    <xf numFmtId="0" fontId="19" fillId="9" borderId="0" xfId="1" applyFont="1" applyFill="1" applyAlignment="1">
      <alignment horizontal="center" vertical="center"/>
    </xf>
    <xf numFmtId="9" fontId="13" fillId="2" borderId="0" xfId="2" applyFont="1" applyFill="1"/>
    <xf numFmtId="0" fontId="13" fillId="2" borderId="0" xfId="0" applyFont="1" applyFill="1" applyAlignment="1">
      <alignment vertical="center"/>
    </xf>
    <xf numFmtId="0" fontId="3" fillId="8" borderId="2" xfId="0" applyFont="1" applyFill="1" applyBorder="1" applyAlignment="1">
      <alignment horizontal="center" vertical="center" wrapText="1"/>
    </xf>
    <xf numFmtId="0" fontId="13" fillId="0" borderId="2" xfId="0" applyFont="1" applyBorder="1" applyAlignment="1">
      <alignment horizontal="justify" vertical="center" wrapText="1"/>
    </xf>
    <xf numFmtId="0" fontId="13" fillId="0" borderId="2" xfId="0" applyFont="1" applyBorder="1" applyAlignment="1">
      <alignment horizontal="center" vertical="center" wrapText="1"/>
    </xf>
    <xf numFmtId="0" fontId="19" fillId="2" borderId="2" xfId="1" applyFont="1" applyFill="1" applyBorder="1" applyAlignment="1">
      <alignment horizontal="center" vertical="center" wrapText="1"/>
    </xf>
    <xf numFmtId="0" fontId="40" fillId="8" borderId="2" xfId="0" applyFont="1" applyFill="1" applyBorder="1" applyAlignment="1">
      <alignment horizontal="center" vertical="center"/>
    </xf>
    <xf numFmtId="0" fontId="47" fillId="2" borderId="2" xfId="0" applyFont="1" applyFill="1" applyBorder="1" applyAlignment="1">
      <alignment horizontal="justify" vertical="center" wrapText="1"/>
    </xf>
    <xf numFmtId="0" fontId="19" fillId="0" borderId="2" xfId="1" applyFont="1" applyBorder="1" applyAlignment="1">
      <alignment horizontal="center" vertical="center" wrapText="1"/>
    </xf>
    <xf numFmtId="0" fontId="47" fillId="2" borderId="2" xfId="0" applyFont="1" applyFill="1" applyBorder="1" applyAlignment="1">
      <alignment horizontal="justify" vertical="top" wrapText="1"/>
    </xf>
    <xf numFmtId="0" fontId="3" fillId="3" borderId="2"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1" fillId="4" borderId="2" xfId="0" applyFont="1" applyFill="1" applyBorder="1" applyAlignment="1">
      <alignment horizontal="justify" vertical="center" wrapText="1"/>
    </xf>
    <xf numFmtId="0" fontId="24" fillId="2" borderId="2" xfId="0" applyFont="1" applyFill="1" applyBorder="1" applyAlignment="1">
      <alignment horizontal="justify" vertical="center" wrapText="1"/>
    </xf>
    <xf numFmtId="0" fontId="2" fillId="4" borderId="2" xfId="0" applyFont="1" applyFill="1" applyBorder="1" applyAlignment="1">
      <alignment horizontal="justify" vertical="center" wrapText="1"/>
    </xf>
    <xf numFmtId="0" fontId="24" fillId="2" borderId="2" xfId="0" applyFont="1" applyFill="1" applyBorder="1" applyAlignment="1">
      <alignment horizontal="justify" vertical="top" wrapText="1"/>
    </xf>
    <xf numFmtId="0" fontId="24" fillId="2" borderId="2" xfId="0" applyFont="1" applyFill="1" applyBorder="1" applyAlignment="1">
      <alignment vertical="center" wrapText="1"/>
    </xf>
    <xf numFmtId="0" fontId="24" fillId="2" borderId="2" xfId="0" applyFont="1" applyFill="1" applyBorder="1" applyAlignment="1">
      <alignment horizontal="justify" wrapText="1"/>
    </xf>
    <xf numFmtId="0" fontId="37" fillId="8" borderId="2" xfId="0" applyFont="1" applyFill="1" applyBorder="1" applyAlignment="1">
      <alignment horizontal="center" vertical="center" wrapText="1"/>
    </xf>
    <xf numFmtId="0" fontId="35" fillId="0" borderId="2" xfId="0" applyFont="1" applyBorder="1" applyAlignment="1">
      <alignment horizontal="center" vertical="center" wrapText="1"/>
    </xf>
    <xf numFmtId="0" fontId="35" fillId="0" borderId="2" xfId="0" applyFont="1" applyBorder="1" applyAlignment="1">
      <alignment vertical="center" wrapText="1"/>
    </xf>
    <xf numFmtId="0" fontId="35" fillId="0" borderId="2" xfId="0" applyFont="1" applyBorder="1" applyAlignment="1">
      <alignment horizontal="center" wrapText="1"/>
    </xf>
    <xf numFmtId="0" fontId="35" fillId="0" borderId="2" xfId="0" applyFont="1" applyBorder="1" applyAlignment="1">
      <alignment wrapText="1"/>
    </xf>
    <xf numFmtId="0" fontId="57" fillId="2" borderId="0" xfId="0" applyFont="1" applyFill="1"/>
    <xf numFmtId="0" fontId="47" fillId="2" borderId="6" xfId="0" applyFont="1" applyFill="1" applyBorder="1" applyAlignment="1">
      <alignment horizontal="center"/>
    </xf>
    <xf numFmtId="9" fontId="47" fillId="2" borderId="7" xfId="2" applyFont="1" applyFill="1" applyBorder="1" applyAlignment="1">
      <alignment horizontal="center"/>
    </xf>
    <xf numFmtId="0" fontId="0" fillId="0" borderId="2" xfId="0" applyBorder="1"/>
    <xf numFmtId="0" fontId="0" fillId="0" borderId="2" xfId="0" applyBorder="1" applyAlignment="1">
      <alignment horizontal="center"/>
    </xf>
    <xf numFmtId="2" fontId="21" fillId="2" borderId="0" xfId="0" applyNumberFormat="1" applyFont="1" applyFill="1" applyAlignment="1">
      <alignment horizontal="center" vertical="center"/>
    </xf>
    <xf numFmtId="2" fontId="21" fillId="2" borderId="0" xfId="0" applyNumberFormat="1" applyFont="1" applyFill="1" applyAlignment="1">
      <alignment horizontal="center"/>
    </xf>
    <xf numFmtId="166" fontId="20" fillId="2" borderId="0" xfId="3" applyNumberFormat="1" applyFont="1" applyFill="1" applyAlignment="1">
      <alignment horizontal="center"/>
    </xf>
    <xf numFmtId="0" fontId="13" fillId="2" borderId="0" xfId="0" applyFont="1" applyFill="1" applyAlignment="1">
      <alignment horizontal="center"/>
    </xf>
    <xf numFmtId="0" fontId="13" fillId="2" borderId="24" xfId="0" applyFont="1" applyFill="1" applyBorder="1" applyAlignment="1">
      <alignment horizontal="center" vertical="center"/>
    </xf>
    <xf numFmtId="0" fontId="13" fillId="2" borderId="25" xfId="0" applyFont="1" applyFill="1" applyBorder="1" applyAlignment="1">
      <alignment horizontal="justify" vertical="center" wrapText="1"/>
    </xf>
    <xf numFmtId="0" fontId="13" fillId="2" borderId="29" xfId="0" applyFont="1" applyFill="1" applyBorder="1" applyAlignment="1">
      <alignment horizontal="justify" vertical="center" wrapText="1"/>
    </xf>
    <xf numFmtId="0" fontId="13" fillId="2" borderId="30" xfId="0" applyFont="1" applyFill="1" applyBorder="1" applyAlignment="1">
      <alignment horizontal="justify" vertical="center" wrapText="1"/>
    </xf>
    <xf numFmtId="0" fontId="3" fillId="14" borderId="24" xfId="0" applyFont="1" applyFill="1" applyBorder="1" applyAlignment="1">
      <alignment horizontal="center" vertical="center"/>
    </xf>
    <xf numFmtId="0" fontId="3" fillId="14" borderId="25" xfId="0" applyFont="1" applyFill="1" applyBorder="1" applyAlignment="1">
      <alignment horizontal="center" vertical="center"/>
    </xf>
    <xf numFmtId="0" fontId="58" fillId="2" borderId="0" xfId="0" applyFont="1" applyFill="1"/>
    <xf numFmtId="0" fontId="13" fillId="7" borderId="24" xfId="0" applyFont="1" applyFill="1" applyBorder="1" applyAlignment="1">
      <alignment horizontal="center" vertical="center"/>
    </xf>
    <xf numFmtId="0" fontId="59" fillId="2" borderId="25" xfId="0" applyFont="1" applyFill="1" applyBorder="1" applyAlignment="1">
      <alignment horizontal="justify" vertical="center" wrapText="1"/>
    </xf>
    <xf numFmtId="0" fontId="60" fillId="15" borderId="31" xfId="0" applyFont="1" applyFill="1" applyBorder="1" applyAlignment="1">
      <alignment horizontal="center" vertical="center" wrapText="1"/>
    </xf>
    <xf numFmtId="0" fontId="9" fillId="16" borderId="32" xfId="1" applyFill="1" applyBorder="1" applyAlignment="1">
      <alignment horizontal="left" vertical="center" wrapText="1"/>
    </xf>
    <xf numFmtId="0" fontId="61" fillId="16" borderId="32" xfId="0" applyFont="1" applyFill="1" applyBorder="1" applyAlignment="1">
      <alignment horizontal="left" vertical="center" wrapText="1"/>
    </xf>
    <xf numFmtId="14" fontId="61" fillId="16" borderId="32" xfId="0" applyNumberFormat="1" applyFont="1" applyFill="1" applyBorder="1" applyAlignment="1">
      <alignment horizontal="center" vertical="center" wrapText="1"/>
    </xf>
    <xf numFmtId="0" fontId="61" fillId="16" borderId="32" xfId="0" applyFont="1" applyFill="1" applyBorder="1" applyAlignment="1">
      <alignment horizontal="center" vertical="center" wrapText="1"/>
    </xf>
    <xf numFmtId="0" fontId="9" fillId="17" borderId="32" xfId="1" applyFill="1" applyBorder="1" applyAlignment="1">
      <alignment horizontal="left" vertical="center" wrapText="1"/>
    </xf>
    <xf numFmtId="0" fontId="62" fillId="17" borderId="32" xfId="0" applyFont="1" applyFill="1" applyBorder="1" applyAlignment="1">
      <alignment horizontal="left" vertical="center" wrapText="1"/>
    </xf>
    <xf numFmtId="14" fontId="62" fillId="17" borderId="32" xfId="0" applyNumberFormat="1" applyFont="1" applyFill="1" applyBorder="1" applyAlignment="1">
      <alignment horizontal="center" vertical="center" wrapText="1"/>
    </xf>
    <xf numFmtId="0" fontId="62" fillId="17" borderId="32" xfId="0" applyFont="1" applyFill="1" applyBorder="1" applyAlignment="1">
      <alignment horizontal="center" vertical="center" wrapText="1"/>
    </xf>
    <xf numFmtId="1" fontId="9" fillId="16" borderId="32" xfId="1" applyNumberFormat="1" applyFill="1" applyBorder="1" applyAlignment="1">
      <alignment horizontal="center" vertical="center" wrapText="1"/>
    </xf>
    <xf numFmtId="1" fontId="9" fillId="17" borderId="32" xfId="1" applyNumberFormat="1" applyFill="1" applyBorder="1" applyAlignment="1">
      <alignment horizontal="center" vertical="center" wrapText="1"/>
    </xf>
    <xf numFmtId="0" fontId="58" fillId="2" borderId="0" xfId="0" applyFont="1" applyFill="1" applyAlignment="1">
      <alignment horizontal="left"/>
    </xf>
    <xf numFmtId="0" fontId="53" fillId="2" borderId="0" xfId="0" applyFont="1" applyFill="1" applyAlignment="1">
      <alignment horizontal="left"/>
    </xf>
    <xf numFmtId="0" fontId="35" fillId="0" borderId="2" xfId="0" applyFont="1" applyBorder="1" applyAlignment="1">
      <alignment horizontal="justify" vertical="center" wrapText="1"/>
    </xf>
    <xf numFmtId="15" fontId="63" fillId="8" borderId="19" xfId="0" applyNumberFormat="1" applyFont="1" applyFill="1" applyBorder="1" applyAlignment="1">
      <alignment horizontal="center" vertical="center" wrapText="1"/>
    </xf>
    <xf numFmtId="1" fontId="63" fillId="8" borderId="19" xfId="0" applyNumberFormat="1" applyFont="1" applyFill="1" applyBorder="1" applyAlignment="1">
      <alignment horizontal="center" vertical="center" wrapText="1"/>
    </xf>
    <xf numFmtId="164" fontId="63" fillId="8" borderId="19" xfId="0" applyNumberFormat="1" applyFont="1" applyFill="1" applyBorder="1" applyAlignment="1">
      <alignment horizontal="center" vertical="center" wrapText="1"/>
    </xf>
    <xf numFmtId="164" fontId="64" fillId="11" borderId="19" xfId="0" applyNumberFormat="1" applyFont="1" applyFill="1" applyBorder="1" applyAlignment="1">
      <alignment horizontal="center" vertical="center" wrapText="1"/>
    </xf>
    <xf numFmtId="0" fontId="64" fillId="11" borderId="19" xfId="0" applyFont="1" applyFill="1" applyBorder="1" applyAlignment="1">
      <alignment horizontal="center" vertical="center" wrapText="1"/>
    </xf>
    <xf numFmtId="0" fontId="21" fillId="6" borderId="18" xfId="0" quotePrefix="1" applyFont="1" applyFill="1" applyBorder="1" applyAlignment="1">
      <alignment horizontal="center" vertical="center"/>
    </xf>
    <xf numFmtId="15" fontId="21" fillId="6" borderId="18" xfId="0" applyNumberFormat="1" applyFont="1" applyFill="1" applyBorder="1" applyAlignment="1">
      <alignment horizontal="center" vertical="center"/>
    </xf>
    <xf numFmtId="0" fontId="21" fillId="6" borderId="18" xfId="0" applyFont="1" applyFill="1" applyBorder="1" applyAlignment="1">
      <alignment horizontal="left" vertical="center"/>
    </xf>
    <xf numFmtId="1" fontId="21" fillId="6" borderId="18" xfId="0" applyNumberFormat="1" applyFont="1" applyFill="1" applyBorder="1" applyAlignment="1">
      <alignment horizontal="center" vertical="center"/>
    </xf>
    <xf numFmtId="15" fontId="21" fillId="2" borderId="18" xfId="0" applyNumberFormat="1" applyFont="1" applyFill="1" applyBorder="1" applyAlignment="1">
      <alignment horizontal="center" vertical="center"/>
    </xf>
    <xf numFmtId="0" fontId="21" fillId="0" borderId="18" xfId="0" applyFont="1" applyBorder="1" applyAlignment="1">
      <alignment horizontal="center" vertical="center"/>
    </xf>
    <xf numFmtId="15" fontId="21" fillId="2" borderId="18" xfId="0" applyNumberFormat="1" applyFont="1" applyFill="1" applyBorder="1" applyAlignment="1">
      <alignment horizontal="justify" vertical="center" wrapText="1"/>
    </xf>
    <xf numFmtId="15" fontId="21" fillId="2" borderId="18" xfId="0" applyNumberFormat="1" applyFont="1" applyFill="1" applyBorder="1" applyAlignment="1">
      <alignment horizontal="center" vertical="center" wrapText="1"/>
    </xf>
    <xf numFmtId="1" fontId="21" fillId="2" borderId="18" xfId="0" applyNumberFormat="1" applyFont="1" applyFill="1" applyBorder="1" applyAlignment="1">
      <alignment horizontal="center" vertical="center"/>
    </xf>
    <xf numFmtId="1" fontId="21" fillId="0" borderId="18" xfId="0" applyNumberFormat="1" applyFont="1" applyBorder="1" applyAlignment="1">
      <alignment horizontal="center" vertical="center" wrapText="1"/>
    </xf>
    <xf numFmtId="1" fontId="21" fillId="6" borderId="18" xfId="0" applyNumberFormat="1" applyFont="1" applyFill="1" applyBorder="1" applyAlignment="1">
      <alignment horizontal="center" vertical="center" wrapText="1"/>
    </xf>
    <xf numFmtId="15" fontId="21" fillId="0" borderId="18" xfId="0" applyNumberFormat="1" applyFont="1" applyBorder="1" applyAlignment="1">
      <alignment horizontal="justify" vertical="center" wrapText="1"/>
    </xf>
    <xf numFmtId="15" fontId="21" fillId="2" borderId="18" xfId="0" applyNumberFormat="1" applyFont="1" applyFill="1" applyBorder="1" applyAlignment="1">
      <alignment horizontal="left" vertical="center" wrapText="1"/>
    </xf>
    <xf numFmtId="0" fontId="21" fillId="6" borderId="18" xfId="0" applyFont="1" applyFill="1" applyBorder="1" applyAlignment="1">
      <alignment horizontal="center" vertical="center"/>
    </xf>
    <xf numFmtId="15" fontId="21" fillId="2" borderId="18" xfId="0" applyNumberFormat="1" applyFont="1" applyFill="1" applyBorder="1" applyAlignment="1">
      <alignment horizontal="justify" vertical="center"/>
    </xf>
    <xf numFmtId="15" fontId="21" fillId="12" borderId="18" xfId="0" applyNumberFormat="1" applyFont="1" applyFill="1" applyBorder="1" applyAlignment="1">
      <alignment horizontal="center" vertical="center"/>
    </xf>
    <xf numFmtId="15" fontId="21" fillId="12" borderId="18" xfId="0" applyNumberFormat="1" applyFont="1" applyFill="1" applyBorder="1" applyAlignment="1">
      <alignment horizontal="center" vertical="center" wrapText="1"/>
    </xf>
    <xf numFmtId="15" fontId="21" fillId="0" borderId="18" xfId="0" applyNumberFormat="1" applyFont="1" applyBorder="1" applyAlignment="1">
      <alignment horizontal="center" vertical="center" wrapText="1"/>
    </xf>
    <xf numFmtId="0" fontId="21" fillId="12" borderId="18" xfId="0" applyFont="1" applyFill="1" applyBorder="1" applyAlignment="1">
      <alignment horizontal="center" vertical="center" wrapText="1"/>
    </xf>
    <xf numFmtId="0" fontId="21" fillId="12" borderId="18" xfId="0" applyFont="1" applyFill="1" applyBorder="1" applyAlignment="1">
      <alignment horizontal="center" vertical="center"/>
    </xf>
    <xf numFmtId="15" fontId="21" fillId="0" borderId="18" xfId="0" applyNumberFormat="1" applyFont="1" applyBorder="1" applyAlignment="1">
      <alignment horizontal="left" vertical="center" wrapText="1"/>
    </xf>
    <xf numFmtId="0" fontId="21" fillId="13" borderId="18" xfId="0" applyFont="1" applyFill="1" applyBorder="1" applyAlignment="1">
      <alignment horizontal="center" vertical="center"/>
    </xf>
    <xf numFmtId="15" fontId="67" fillId="2" borderId="18" xfId="0" applyNumberFormat="1" applyFont="1" applyFill="1" applyBorder="1" applyAlignment="1">
      <alignment horizontal="justify" vertical="center"/>
    </xf>
    <xf numFmtId="0" fontId="49" fillId="2" borderId="0" xfId="0" applyFont="1" applyFill="1"/>
    <xf numFmtId="1" fontId="21" fillId="12" borderId="18" xfId="0" applyNumberFormat="1" applyFont="1" applyFill="1" applyBorder="1" applyAlignment="1">
      <alignment horizontal="center" vertical="center" wrapText="1"/>
    </xf>
    <xf numFmtId="15" fontId="21" fillId="0" borderId="18" xfId="0" applyNumberFormat="1" applyFont="1" applyBorder="1" applyAlignment="1">
      <alignment horizontal="center" vertical="center"/>
    </xf>
    <xf numFmtId="15" fontId="6" fillId="2" borderId="18" xfId="0" applyNumberFormat="1" applyFont="1" applyFill="1" applyBorder="1" applyAlignment="1">
      <alignment horizontal="center" vertical="center" wrapText="1"/>
    </xf>
    <xf numFmtId="0" fontId="21" fillId="0" borderId="18" xfId="0" applyFont="1" applyBorder="1" applyAlignment="1">
      <alignment horizontal="center" vertical="center" wrapText="1"/>
    </xf>
    <xf numFmtId="44" fontId="20" fillId="2" borderId="0" xfId="3" applyFont="1" applyFill="1" applyAlignment="1">
      <alignment horizontal="center"/>
    </xf>
    <xf numFmtId="15" fontId="21" fillId="0" borderId="18" xfId="0" applyNumberFormat="1" applyFont="1" applyBorder="1" applyAlignment="1">
      <alignment horizontal="justify" vertical="center"/>
    </xf>
    <xf numFmtId="0" fontId="13" fillId="18" borderId="36" xfId="0" applyFont="1" applyFill="1" applyBorder="1" applyAlignment="1">
      <alignment horizontal="center"/>
    </xf>
    <xf numFmtId="0" fontId="13" fillId="0" borderId="36" xfId="0" applyFont="1" applyBorder="1" applyAlignment="1">
      <alignment horizontal="center" vertical="center"/>
    </xf>
    <xf numFmtId="0" fontId="21" fillId="0" borderId="36" xfId="0" applyFont="1" applyBorder="1" applyAlignment="1">
      <alignment horizontal="left" vertical="center" wrapText="1"/>
    </xf>
    <xf numFmtId="0" fontId="21" fillId="0" borderId="36" xfId="0" applyFont="1" applyBorder="1" applyAlignment="1">
      <alignment horizontal="left" vertical="center"/>
    </xf>
    <xf numFmtId="0" fontId="54" fillId="0" borderId="36" xfId="0" applyFont="1" applyBorder="1" applyAlignment="1">
      <alignment horizontal="center" vertical="center" wrapText="1"/>
    </xf>
    <xf numFmtId="0" fontId="21" fillId="0" borderId="36" xfId="0" applyFont="1" applyBorder="1" applyAlignment="1">
      <alignment horizontal="justify" vertical="center" wrapText="1"/>
    </xf>
    <xf numFmtId="0" fontId="17" fillId="2" borderId="0" xfId="0" applyFont="1" applyFill="1" applyAlignment="1">
      <alignment horizontal="center"/>
    </xf>
    <xf numFmtId="15" fontId="66" fillId="0" borderId="18" xfId="1" applyNumberFormat="1" applyFont="1" applyFill="1" applyBorder="1" applyAlignment="1">
      <alignment horizontal="center" vertical="center" wrapText="1"/>
    </xf>
    <xf numFmtId="15" fontId="66" fillId="12" borderId="18" xfId="1" applyNumberFormat="1" applyFont="1" applyFill="1" applyBorder="1" applyAlignment="1">
      <alignment horizontal="center" vertical="center" wrapText="1"/>
    </xf>
    <xf numFmtId="15" fontId="21" fillId="2" borderId="0" xfId="0" applyNumberFormat="1" applyFont="1" applyFill="1" applyAlignment="1">
      <alignment horizontal="center" vertical="center" wrapText="1"/>
    </xf>
    <xf numFmtId="0" fontId="55" fillId="21" borderId="37" xfId="0" applyFont="1" applyFill="1" applyBorder="1" applyAlignment="1">
      <alignment horizontal="center" vertical="center" wrapText="1"/>
    </xf>
    <xf numFmtId="0" fontId="55" fillId="21" borderId="37" xfId="0" applyFont="1" applyFill="1" applyBorder="1" applyAlignment="1">
      <alignment horizontal="justify" vertical="center" wrapText="1"/>
    </xf>
    <xf numFmtId="0" fontId="55" fillId="21" borderId="38" xfId="0" applyFont="1" applyFill="1" applyBorder="1" applyAlignment="1">
      <alignment horizontal="center" vertical="center" wrapText="1"/>
    </xf>
    <xf numFmtId="0" fontId="55" fillId="0" borderId="38" xfId="0" applyFont="1" applyBorder="1" applyAlignment="1">
      <alignment horizontal="center" vertical="center" wrapText="1"/>
    </xf>
    <xf numFmtId="0" fontId="55" fillId="21" borderId="39" xfId="0" applyFont="1" applyFill="1" applyBorder="1" applyAlignment="1">
      <alignment horizontal="center" vertical="center" wrapText="1"/>
    </xf>
    <xf numFmtId="0" fontId="55" fillId="21" borderId="37" xfId="0" applyFont="1" applyFill="1" applyBorder="1" applyAlignment="1">
      <alignment vertical="center" wrapText="1"/>
    </xf>
    <xf numFmtId="0" fontId="19" fillId="21" borderId="37" xfId="1" applyFont="1" applyFill="1" applyBorder="1" applyAlignment="1">
      <alignment vertical="center" wrapText="1"/>
    </xf>
    <xf numFmtId="0" fontId="68" fillId="21" borderId="37" xfId="0" applyFont="1" applyFill="1" applyBorder="1" applyAlignment="1">
      <alignment vertical="center" wrapText="1"/>
    </xf>
    <xf numFmtId="0" fontId="69" fillId="21" borderId="37" xfId="0" applyFont="1" applyFill="1" applyBorder="1" applyAlignment="1">
      <alignment horizontal="justify" vertical="center" wrapText="1"/>
    </xf>
    <xf numFmtId="0" fontId="19" fillId="0" borderId="37" xfId="1" applyFont="1" applyBorder="1" applyAlignment="1">
      <alignment vertical="center" wrapText="1"/>
    </xf>
    <xf numFmtId="0" fontId="13" fillId="21" borderId="37" xfId="0" applyFont="1" applyFill="1" applyBorder="1" applyAlignment="1">
      <alignment horizontal="justify" vertical="center" wrapText="1"/>
    </xf>
    <xf numFmtId="0" fontId="68" fillId="21" borderId="37" xfId="0" applyFont="1" applyFill="1" applyBorder="1" applyAlignment="1">
      <alignment horizontal="center" vertical="center" wrapText="1"/>
    </xf>
    <xf numFmtId="0" fontId="47" fillId="21" borderId="37" xfId="0" applyFont="1" applyFill="1" applyBorder="1" applyAlignment="1">
      <alignment horizontal="justify" vertical="center" wrapText="1"/>
    </xf>
    <xf numFmtId="0" fontId="55" fillId="21" borderId="37" xfId="0" applyFont="1" applyFill="1" applyBorder="1" applyAlignment="1">
      <alignment vertical="top" wrapText="1"/>
    </xf>
    <xf numFmtId="0" fontId="19" fillId="21" borderId="37" xfId="1" applyFont="1" applyFill="1" applyBorder="1" applyAlignment="1">
      <alignment vertical="center"/>
    </xf>
    <xf numFmtId="0" fontId="55" fillId="0" borderId="37" xfId="0" applyFont="1" applyBorder="1" applyAlignment="1">
      <alignment horizontal="justify" vertical="center" wrapText="1"/>
    </xf>
    <xf numFmtId="0" fontId="55" fillId="21" borderId="37" xfId="0" applyFont="1" applyFill="1" applyBorder="1" applyAlignment="1">
      <alignment vertical="center"/>
    </xf>
    <xf numFmtId="0" fontId="47" fillId="0" borderId="37" xfId="0" applyFont="1" applyBorder="1" applyAlignment="1">
      <alignment horizontal="justify" vertical="center" wrapText="1"/>
    </xf>
    <xf numFmtId="0" fontId="19" fillId="21" borderId="37" xfId="1" applyFont="1" applyFill="1" applyBorder="1" applyAlignment="1">
      <alignment horizontal="justify" vertical="center" wrapText="1"/>
    </xf>
    <xf numFmtId="0" fontId="19" fillId="21" borderId="40" xfId="1" applyFont="1" applyFill="1" applyBorder="1" applyAlignment="1">
      <alignment vertical="center" wrapText="1"/>
    </xf>
    <xf numFmtId="0" fontId="55" fillId="21" borderId="37" xfId="0" applyFont="1" applyFill="1" applyBorder="1" applyAlignment="1">
      <alignment horizontal="left" vertical="center" wrapText="1"/>
    </xf>
    <xf numFmtId="0" fontId="70" fillId="2" borderId="0" xfId="0" applyFont="1" applyFill="1"/>
    <xf numFmtId="0" fontId="72" fillId="9" borderId="0" xfId="1" applyFont="1" applyFill="1" applyAlignment="1">
      <alignment horizontal="center" vertical="center"/>
    </xf>
    <xf numFmtId="0" fontId="73" fillId="2" borderId="0" xfId="0" applyFont="1" applyFill="1"/>
    <xf numFmtId="0" fontId="74" fillId="2" borderId="0" xfId="0" applyFont="1" applyFill="1"/>
    <xf numFmtId="0" fontId="75" fillId="19" borderId="36" xfId="0" applyFont="1" applyFill="1" applyBorder="1" applyAlignment="1">
      <alignment horizontal="center" vertical="center" wrapText="1"/>
    </xf>
    <xf numFmtId="49" fontId="73" fillId="0" borderId="36" xfId="0" applyNumberFormat="1" applyFont="1" applyBorder="1" applyAlignment="1">
      <alignment horizontal="center" vertical="center" wrapText="1"/>
    </xf>
    <xf numFmtId="15" fontId="73" fillId="2" borderId="36" xfId="0" applyNumberFormat="1" applyFont="1" applyFill="1" applyBorder="1" applyAlignment="1">
      <alignment horizontal="center" vertical="center" wrapText="1"/>
    </xf>
    <xf numFmtId="0" fontId="73" fillId="2" borderId="36" xfId="0" applyFont="1" applyFill="1" applyBorder="1" applyAlignment="1">
      <alignment horizontal="center" vertical="center" wrapText="1"/>
    </xf>
    <xf numFmtId="0" fontId="73" fillId="2" borderId="36" xfId="0" applyFont="1" applyFill="1" applyBorder="1" applyAlignment="1">
      <alignment horizontal="left" vertical="center" wrapText="1"/>
    </xf>
    <xf numFmtId="0" fontId="73" fillId="2" borderId="36" xfId="0" applyFont="1" applyFill="1" applyBorder="1" applyAlignment="1">
      <alignment vertical="center"/>
    </xf>
    <xf numFmtId="0" fontId="73" fillId="2" borderId="36" xfId="0" applyFont="1" applyFill="1" applyBorder="1" applyAlignment="1">
      <alignment horizontal="justify" vertical="center" wrapText="1"/>
    </xf>
    <xf numFmtId="15" fontId="73" fillId="2" borderId="36" xfId="0" applyNumberFormat="1" applyFont="1" applyFill="1" applyBorder="1" applyAlignment="1">
      <alignment horizontal="center" vertical="center"/>
    </xf>
    <xf numFmtId="0" fontId="73" fillId="2" borderId="36" xfId="0" applyFont="1" applyFill="1" applyBorder="1" applyAlignment="1">
      <alignment horizontal="center" vertical="center"/>
    </xf>
    <xf numFmtId="49" fontId="78" fillId="0" borderId="36" xfId="0" applyNumberFormat="1" applyFont="1" applyBorder="1" applyAlignment="1">
      <alignment horizontal="center" vertical="center" wrapText="1"/>
    </xf>
    <xf numFmtId="0" fontId="78" fillId="0" borderId="36" xfId="0" applyFont="1" applyBorder="1" applyAlignment="1">
      <alignment vertical="center" wrapText="1"/>
    </xf>
    <xf numFmtId="0" fontId="73" fillId="2" borderId="36" xfId="0" applyFont="1" applyFill="1" applyBorder="1" applyAlignment="1">
      <alignment horizontal="justify" wrapText="1"/>
    </xf>
    <xf numFmtId="0" fontId="73" fillId="2" borderId="36" xfId="0" applyFont="1" applyFill="1" applyBorder="1" applyAlignment="1">
      <alignment horizontal="justify" vertical="top" wrapText="1"/>
    </xf>
    <xf numFmtId="0" fontId="79" fillId="19" borderId="36" xfId="0" applyFont="1" applyFill="1" applyBorder="1" applyAlignment="1">
      <alignment vertical="center" wrapText="1"/>
    </xf>
    <xf numFmtId="14" fontId="73" fillId="2" borderId="36" xfId="0" applyNumberFormat="1" applyFont="1" applyFill="1" applyBorder="1" applyAlignment="1">
      <alignment horizontal="center" vertical="center"/>
    </xf>
    <xf numFmtId="0" fontId="73" fillId="2" borderId="36" xfId="0" applyFont="1" applyFill="1" applyBorder="1" applyAlignment="1">
      <alignment vertical="center" wrapText="1"/>
    </xf>
    <xf numFmtId="0" fontId="13" fillId="0" borderId="36" xfId="0" applyFont="1" applyBorder="1" applyAlignment="1">
      <alignment horizontal="left" vertical="center" wrapText="1"/>
    </xf>
    <xf numFmtId="0" fontId="40" fillId="5" borderId="1" xfId="0" applyFont="1" applyFill="1" applyBorder="1" applyAlignment="1">
      <alignment horizontal="center"/>
    </xf>
    <xf numFmtId="0" fontId="0" fillId="0" borderId="1" xfId="0" applyBorder="1" applyAlignment="1">
      <alignment horizontal="left"/>
    </xf>
    <xf numFmtId="0" fontId="0" fillId="0" borderId="1" xfId="0" applyBorder="1" applyAlignment="1">
      <alignment horizontal="center"/>
    </xf>
    <xf numFmtId="0" fontId="40" fillId="10" borderId="1" xfId="0" applyFont="1" applyFill="1" applyBorder="1" applyAlignment="1">
      <alignment horizontal="left"/>
    </xf>
    <xf numFmtId="9" fontId="17" fillId="2" borderId="0" xfId="2" applyFont="1" applyFill="1" applyAlignment="1">
      <alignment horizontal="center"/>
    </xf>
    <xf numFmtId="9" fontId="17" fillId="26" borderId="0" xfId="2" applyFont="1" applyFill="1" applyAlignment="1">
      <alignment horizontal="center"/>
    </xf>
    <xf numFmtId="9" fontId="17" fillId="27" borderId="0" xfId="2" applyFont="1" applyFill="1" applyAlignment="1">
      <alignment horizontal="center"/>
    </xf>
    <xf numFmtId="9" fontId="17" fillId="28" borderId="0" xfId="2" applyFont="1" applyFill="1" applyAlignment="1">
      <alignment horizontal="center"/>
    </xf>
    <xf numFmtId="0" fontId="13" fillId="29" borderId="1" xfId="0" applyFont="1" applyFill="1" applyBorder="1" applyAlignment="1">
      <alignment horizontal="center"/>
    </xf>
    <xf numFmtId="0" fontId="13" fillId="0" borderId="36" xfId="0" applyFont="1" applyBorder="1" applyAlignment="1">
      <alignment horizontal="center" vertical="center" wrapText="1"/>
    </xf>
    <xf numFmtId="0" fontId="82" fillId="30" borderId="36" xfId="0" applyFont="1" applyFill="1" applyBorder="1" applyAlignment="1">
      <alignment horizontal="center" vertical="center"/>
    </xf>
    <xf numFmtId="0" fontId="0" fillId="13" borderId="36" xfId="0" applyFill="1" applyBorder="1" applyAlignment="1">
      <alignment horizontal="center" vertical="center"/>
    </xf>
    <xf numFmtId="0" fontId="0" fillId="2" borderId="36" xfId="0" applyFill="1" applyBorder="1" applyAlignment="1">
      <alignment horizontal="center" vertical="center"/>
    </xf>
    <xf numFmtId="0" fontId="0" fillId="2" borderId="36" xfId="0" applyFill="1" applyBorder="1" applyAlignment="1">
      <alignment vertical="center" wrapText="1"/>
    </xf>
    <xf numFmtId="0" fontId="0" fillId="2" borderId="36" xfId="0" quotePrefix="1" applyFill="1" applyBorder="1" applyAlignment="1">
      <alignment horizontal="center" vertical="center"/>
    </xf>
    <xf numFmtId="14" fontId="0" fillId="2" borderId="36" xfId="0" applyNumberFormat="1" applyFill="1" applyBorder="1" applyAlignment="1">
      <alignment horizontal="center" vertical="center"/>
    </xf>
    <xf numFmtId="0" fontId="81" fillId="2" borderId="36" xfId="0" quotePrefix="1" applyFont="1" applyFill="1" applyBorder="1" applyAlignment="1">
      <alignment horizontal="center" vertical="center"/>
    </xf>
    <xf numFmtId="0" fontId="81" fillId="2" borderId="36" xfId="0" applyFont="1" applyFill="1" applyBorder="1" applyAlignment="1">
      <alignment vertical="center" wrapText="1"/>
    </xf>
    <xf numFmtId="0" fontId="81" fillId="2" borderId="36" xfId="0" applyFont="1" applyFill="1" applyBorder="1" applyAlignment="1">
      <alignment horizontal="center" vertical="center"/>
    </xf>
    <xf numFmtId="0" fontId="83" fillId="2" borderId="36" xfId="0" applyFont="1" applyFill="1" applyBorder="1" applyAlignment="1">
      <alignment vertical="center" wrapText="1"/>
    </xf>
    <xf numFmtId="14" fontId="81" fillId="2" borderId="36" xfId="0" applyNumberFormat="1" applyFont="1" applyFill="1" applyBorder="1" applyAlignment="1">
      <alignment horizontal="center" vertical="center"/>
    </xf>
    <xf numFmtId="0" fontId="47" fillId="2" borderId="37" xfId="0" applyFont="1" applyFill="1" applyBorder="1" applyAlignment="1">
      <alignment horizontal="center" vertical="center" wrapText="1"/>
    </xf>
    <xf numFmtId="0" fontId="47" fillId="2" borderId="37" xfId="0" applyFont="1" applyFill="1" applyBorder="1" applyAlignment="1">
      <alignment vertical="center" wrapText="1"/>
    </xf>
    <xf numFmtId="0" fontId="47" fillId="2" borderId="37" xfId="0" applyFont="1" applyFill="1" applyBorder="1" applyAlignment="1">
      <alignment horizontal="justify" vertical="center" wrapText="1"/>
    </xf>
    <xf numFmtId="0" fontId="47" fillId="2" borderId="37" xfId="0" applyFont="1" applyFill="1" applyBorder="1" applyAlignment="1">
      <alignment horizontal="left" vertical="center" wrapText="1"/>
    </xf>
    <xf numFmtId="0" fontId="47" fillId="2" borderId="24" xfId="0" applyFont="1" applyFill="1" applyBorder="1" applyAlignment="1">
      <alignment horizontal="center" vertical="center"/>
    </xf>
    <xf numFmtId="0" fontId="47" fillId="2" borderId="25" xfId="0" applyFont="1" applyFill="1" applyBorder="1" applyAlignment="1">
      <alignment horizontal="justify" vertical="center" wrapText="1"/>
    </xf>
    <xf numFmtId="0" fontId="13" fillId="0" borderId="24" xfId="0" applyFont="1" applyBorder="1" applyAlignment="1">
      <alignment horizontal="center" vertical="center"/>
    </xf>
    <xf numFmtId="0" fontId="13" fillId="2" borderId="1" xfId="0" applyFont="1" applyFill="1" applyBorder="1" applyAlignment="1">
      <alignment horizontal="center"/>
    </xf>
    <xf numFmtId="0" fontId="40" fillId="32" borderId="1" xfId="0" applyFont="1" applyFill="1" applyBorder="1" applyAlignment="1">
      <alignment horizontal="center"/>
    </xf>
    <xf numFmtId="0" fontId="17" fillId="6" borderId="1" xfId="0" applyFont="1" applyFill="1" applyBorder="1"/>
    <xf numFmtId="9" fontId="13" fillId="2" borderId="1" xfId="0" applyNumberFormat="1" applyFont="1" applyFill="1" applyBorder="1" applyAlignment="1">
      <alignment horizontal="center"/>
    </xf>
    <xf numFmtId="9" fontId="13" fillId="26" borderId="1" xfId="0" applyNumberFormat="1" applyFont="1" applyFill="1" applyBorder="1" applyAlignment="1">
      <alignment horizontal="center"/>
    </xf>
    <xf numFmtId="1" fontId="9" fillId="7" borderId="32" xfId="1" applyNumberFormat="1" applyFill="1" applyBorder="1" applyAlignment="1">
      <alignment horizontal="center" vertical="center" wrapText="1"/>
    </xf>
    <xf numFmtId="0" fontId="62" fillId="7" borderId="32" xfId="0" applyFont="1" applyFill="1" applyBorder="1" applyAlignment="1">
      <alignment horizontal="left" vertical="center" wrapText="1"/>
    </xf>
    <xf numFmtId="0" fontId="62" fillId="7" borderId="32" xfId="0" applyFont="1" applyFill="1" applyBorder="1" applyAlignment="1">
      <alignment horizontal="center" vertical="center" wrapText="1"/>
    </xf>
    <xf numFmtId="14" fontId="62" fillId="7" borderId="32" xfId="0" applyNumberFormat="1" applyFont="1" applyFill="1" applyBorder="1" applyAlignment="1">
      <alignment horizontal="center" vertical="center" wrapText="1"/>
    </xf>
    <xf numFmtId="0" fontId="9" fillId="7" borderId="32" xfId="1" applyFill="1" applyBorder="1" applyAlignment="1">
      <alignment horizontal="left" vertical="center" wrapText="1"/>
    </xf>
    <xf numFmtId="0" fontId="61" fillId="7" borderId="32" xfId="0" applyFont="1" applyFill="1" applyBorder="1" applyAlignment="1">
      <alignment horizontal="left" vertical="center" wrapText="1"/>
    </xf>
    <xf numFmtId="0" fontId="61" fillId="7" borderId="32" xfId="0" applyFont="1" applyFill="1" applyBorder="1" applyAlignment="1">
      <alignment horizontal="center" vertical="center" wrapText="1"/>
    </xf>
    <xf numFmtId="14" fontId="61" fillId="7" borderId="32" xfId="0" applyNumberFormat="1" applyFont="1" applyFill="1" applyBorder="1" applyAlignment="1">
      <alignment horizontal="center" vertical="center" wrapText="1"/>
    </xf>
    <xf numFmtId="0" fontId="13" fillId="7" borderId="0" xfId="0" applyFont="1" applyFill="1" applyAlignment="1">
      <alignment horizontal="left"/>
    </xf>
    <xf numFmtId="0" fontId="13" fillId="7" borderId="0" xfId="0" applyFont="1" applyFill="1"/>
    <xf numFmtId="0" fontId="47" fillId="2" borderId="36" xfId="0" applyFont="1" applyFill="1" applyBorder="1" applyAlignment="1">
      <alignment horizontal="left" vertical="center" wrapText="1"/>
    </xf>
    <xf numFmtId="0" fontId="13" fillId="2" borderId="36" xfId="0" applyFont="1" applyFill="1" applyBorder="1" applyAlignment="1">
      <alignment horizontal="left" vertical="center" wrapText="1"/>
    </xf>
    <xf numFmtId="0" fontId="48" fillId="8" borderId="36" xfId="0" applyFont="1" applyFill="1" applyBorder="1" applyAlignment="1">
      <alignment horizontal="center" vertical="center"/>
    </xf>
    <xf numFmtId="0" fontId="73" fillId="6" borderId="36" xfId="0" applyFont="1" applyFill="1" applyBorder="1" applyAlignment="1">
      <alignment horizontal="justify" vertical="center" wrapText="1"/>
    </xf>
    <xf numFmtId="0" fontId="78" fillId="6" borderId="36" xfId="0" applyFont="1" applyFill="1" applyBorder="1" applyAlignment="1">
      <alignment horizontal="center" vertical="center" wrapText="1"/>
    </xf>
    <xf numFmtId="0" fontId="78" fillId="6" borderId="36" xfId="0" applyFont="1" applyFill="1" applyBorder="1" applyAlignment="1">
      <alignment horizontal="left" vertical="center" wrapText="1"/>
    </xf>
    <xf numFmtId="0" fontId="85" fillId="2" borderId="0" xfId="0" applyFont="1" applyFill="1"/>
    <xf numFmtId="0" fontId="86" fillId="20" borderId="37" xfId="0" applyFont="1" applyFill="1" applyBorder="1" applyAlignment="1">
      <alignment horizontal="center" vertical="center" wrapText="1"/>
    </xf>
    <xf numFmtId="0" fontId="87" fillId="31" borderId="37" xfId="0" applyFont="1" applyFill="1" applyBorder="1" applyAlignment="1">
      <alignment horizontal="center" vertical="center" wrapText="1"/>
    </xf>
    <xf numFmtId="0" fontId="2" fillId="22" borderId="37" xfId="0" applyFont="1" applyFill="1" applyBorder="1" applyAlignment="1">
      <alignment horizontal="center" vertical="center" wrapText="1"/>
    </xf>
    <xf numFmtId="0" fontId="2" fillId="23" borderId="37" xfId="0" applyFont="1" applyFill="1" applyBorder="1" applyAlignment="1">
      <alignment horizontal="center" vertical="center" wrapText="1"/>
    </xf>
    <xf numFmtId="0" fontId="2" fillId="25" borderId="37" xfId="0" applyFont="1" applyFill="1" applyBorder="1" applyAlignment="1">
      <alignment horizontal="center" vertical="center" wrapText="1"/>
    </xf>
    <xf numFmtId="0" fontId="2" fillId="24" borderId="37" xfId="0" applyFont="1" applyFill="1" applyBorder="1" applyAlignment="1">
      <alignment horizontal="center" vertical="center" wrapText="1"/>
    </xf>
    <xf numFmtId="0" fontId="14" fillId="26" borderId="1" xfId="0" applyFont="1" applyFill="1" applyBorder="1" applyAlignment="1">
      <alignment horizontal="center"/>
    </xf>
    <xf numFmtId="0" fontId="14" fillId="9" borderId="1" xfId="0" applyFont="1" applyFill="1" applyBorder="1" applyAlignment="1">
      <alignment horizontal="center"/>
    </xf>
    <xf numFmtId="0" fontId="14" fillId="13" borderId="1" xfId="0" applyFont="1" applyFill="1" applyBorder="1" applyAlignment="1">
      <alignment horizontal="center"/>
    </xf>
    <xf numFmtId="0" fontId="14" fillId="6" borderId="1" xfId="0" applyFont="1" applyFill="1" applyBorder="1" applyAlignment="1">
      <alignment horizontal="center"/>
    </xf>
    <xf numFmtId="0" fontId="88" fillId="2" borderId="1" xfId="0" applyFont="1" applyFill="1" applyBorder="1"/>
    <xf numFmtId="0" fontId="19" fillId="21" borderId="38" xfId="1" applyFont="1" applyFill="1" applyBorder="1" applyAlignment="1">
      <alignment vertical="center" wrapText="1"/>
    </xf>
    <xf numFmtId="0" fontId="68" fillId="21" borderId="37" xfId="0" applyFont="1" applyFill="1" applyBorder="1" applyAlignment="1">
      <alignment vertical="center"/>
    </xf>
    <xf numFmtId="0" fontId="84" fillId="28" borderId="1" xfId="0" applyFont="1" applyFill="1" applyBorder="1" applyAlignment="1">
      <alignment horizontal="center"/>
    </xf>
    <xf numFmtId="0" fontId="13" fillId="26" borderId="1" xfId="0" applyFont="1" applyFill="1" applyBorder="1" applyAlignment="1">
      <alignment horizontal="center" vertical="center"/>
    </xf>
    <xf numFmtId="0" fontId="13" fillId="9" borderId="1" xfId="0" applyFont="1" applyFill="1" applyBorder="1" applyAlignment="1">
      <alignment horizontal="center" vertical="center"/>
    </xf>
    <xf numFmtId="0" fontId="13" fillId="27" borderId="1" xfId="0" applyFont="1" applyFill="1" applyBorder="1" applyAlignment="1">
      <alignment horizontal="center" vertical="center"/>
    </xf>
    <xf numFmtId="0" fontId="13" fillId="14" borderId="1" xfId="0" applyFont="1" applyFill="1" applyBorder="1" applyAlignment="1">
      <alignment horizontal="center" vertical="center"/>
    </xf>
    <xf numFmtId="0" fontId="90" fillId="5" borderId="1" xfId="0" applyFont="1" applyFill="1" applyBorder="1" applyAlignment="1">
      <alignment horizontal="center" vertical="center"/>
    </xf>
    <xf numFmtId="0" fontId="90" fillId="14" borderId="1" xfId="0" applyFont="1" applyFill="1" applyBorder="1" applyAlignment="1">
      <alignment horizontal="center" vertical="center"/>
    </xf>
    <xf numFmtId="0" fontId="13" fillId="28" borderId="1" xfId="0" applyFont="1" applyFill="1" applyBorder="1" applyAlignment="1">
      <alignment horizontal="center" vertical="center"/>
    </xf>
    <xf numFmtId="0" fontId="47" fillId="21" borderId="37" xfId="0" applyFont="1" applyFill="1" applyBorder="1" applyAlignment="1">
      <alignment horizontal="left" vertical="center" wrapText="1"/>
    </xf>
    <xf numFmtId="0" fontId="47" fillId="21" borderId="37" xfId="0" applyFont="1" applyFill="1" applyBorder="1" applyAlignment="1">
      <alignment horizontal="left" vertical="top" wrapText="1"/>
    </xf>
    <xf numFmtId="0" fontId="55" fillId="0" borderId="37" xfId="0" applyFont="1" applyBorder="1" applyAlignment="1">
      <alignment horizontal="center" vertical="center" wrapText="1"/>
    </xf>
    <xf numFmtId="0" fontId="55" fillId="0" borderId="37" xfId="0" applyFont="1" applyBorder="1" applyAlignment="1">
      <alignment vertical="center" wrapText="1"/>
    </xf>
    <xf numFmtId="0" fontId="55" fillId="2" borderId="37" xfId="0" applyFont="1" applyFill="1" applyBorder="1" applyAlignment="1">
      <alignment horizontal="justify" vertical="center" wrapText="1"/>
    </xf>
    <xf numFmtId="0" fontId="13" fillId="2" borderId="0" xfId="0" applyFont="1" applyFill="1" applyAlignment="1">
      <alignment horizontal="center"/>
    </xf>
    <xf numFmtId="0" fontId="14" fillId="2" borderId="0" xfId="0" applyFont="1" applyFill="1" applyAlignment="1">
      <alignment horizontal="center"/>
    </xf>
    <xf numFmtId="0" fontId="12" fillId="2" borderId="0" xfId="0" applyFont="1" applyFill="1" applyAlignment="1">
      <alignment horizontal="center"/>
    </xf>
    <xf numFmtId="0" fontId="1" fillId="4" borderId="2" xfId="0" applyFont="1" applyFill="1" applyBorder="1" applyAlignment="1">
      <alignment horizontal="justify" vertical="center" wrapText="1"/>
    </xf>
    <xf numFmtId="0" fontId="1" fillId="4" borderId="2" xfId="0" applyFont="1" applyFill="1" applyBorder="1" applyAlignment="1">
      <alignment horizontal="center" vertical="center" wrapText="1"/>
    </xf>
    <xf numFmtId="0" fontId="35" fillId="0" borderId="2" xfId="0" applyFont="1" applyBorder="1" applyAlignment="1">
      <alignment horizontal="center" vertical="center" wrapText="1"/>
    </xf>
    <xf numFmtId="0" fontId="39" fillId="2" borderId="0" xfId="0" applyFont="1" applyFill="1" applyAlignment="1">
      <alignment horizontal="justify" vertical="center" wrapText="1"/>
    </xf>
    <xf numFmtId="0" fontId="38" fillId="2" borderId="0" xfId="0" applyFont="1" applyFill="1" applyAlignment="1">
      <alignment horizontal="center" vertical="center"/>
    </xf>
    <xf numFmtId="0" fontId="33" fillId="2" borderId="0" xfId="0" applyFont="1" applyFill="1" applyAlignment="1">
      <alignment horizontal="justify" vertical="center" wrapText="1"/>
    </xf>
    <xf numFmtId="0" fontId="40" fillId="5" borderId="10"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8" borderId="2" xfId="0" applyFont="1" applyFill="1" applyBorder="1" applyAlignment="1">
      <alignment horizontal="center"/>
    </xf>
    <xf numFmtId="0" fontId="40" fillId="10" borderId="4" xfId="0" applyFont="1" applyFill="1" applyBorder="1" applyAlignment="1">
      <alignment horizontal="center"/>
    </xf>
    <xf numFmtId="0" fontId="40" fillId="10" borderId="5" xfId="0" applyFont="1" applyFill="1" applyBorder="1" applyAlignment="1">
      <alignment horizontal="center"/>
    </xf>
    <xf numFmtId="0" fontId="45" fillId="2" borderId="1" xfId="0" applyFont="1" applyFill="1" applyBorder="1" applyAlignment="1">
      <alignment horizontal="center"/>
    </xf>
    <xf numFmtId="164" fontId="64" fillId="11" borderId="2" xfId="0" applyNumberFormat="1" applyFont="1" applyFill="1" applyBorder="1" applyAlignment="1">
      <alignment horizontal="center" vertical="center" wrapText="1"/>
    </xf>
    <xf numFmtId="0" fontId="63" fillId="8" borderId="15" xfId="0" applyFont="1" applyFill="1" applyBorder="1" applyAlignment="1">
      <alignment horizontal="center" vertical="center" wrapText="1"/>
    </xf>
    <xf numFmtId="0" fontId="63" fillId="8" borderId="16" xfId="0" applyFont="1" applyFill="1" applyBorder="1" applyAlignment="1">
      <alignment horizontal="center" vertical="center" wrapText="1"/>
    </xf>
    <xf numFmtId="0" fontId="63" fillId="8" borderId="17" xfId="0" applyFont="1" applyFill="1" applyBorder="1" applyAlignment="1">
      <alignment horizontal="center" vertical="center" wrapText="1"/>
    </xf>
    <xf numFmtId="15" fontId="21" fillId="2" borderId="20" xfId="0" applyNumberFormat="1" applyFont="1" applyFill="1" applyBorder="1" applyAlignment="1">
      <alignment horizontal="left" vertical="center" wrapText="1"/>
    </xf>
    <xf numFmtId="15" fontId="21" fillId="2" borderId="21" xfId="0" applyNumberFormat="1" applyFont="1" applyFill="1" applyBorder="1" applyAlignment="1">
      <alignment horizontal="left" vertical="center" wrapText="1"/>
    </xf>
    <xf numFmtId="0" fontId="20" fillId="2" borderId="0" xfId="0" applyFont="1" applyFill="1" applyAlignment="1">
      <alignment horizontal="center"/>
    </xf>
    <xf numFmtId="0" fontId="63" fillId="8" borderId="2" xfId="0" applyFont="1" applyFill="1" applyBorder="1" applyAlignment="1">
      <alignment horizontal="center" vertical="center" wrapText="1"/>
    </xf>
    <xf numFmtId="0" fontId="9" fillId="2" borderId="26" xfId="1" applyFill="1" applyBorder="1" applyAlignment="1">
      <alignment horizontal="center" vertical="center" wrapText="1"/>
    </xf>
    <xf numFmtId="0" fontId="13" fillId="2" borderId="27" xfId="0" applyFont="1" applyFill="1" applyBorder="1" applyAlignment="1">
      <alignment horizontal="center" vertical="center" wrapText="1"/>
    </xf>
    <xf numFmtId="0" fontId="48" fillId="8" borderId="22" xfId="0" applyFont="1" applyFill="1" applyBorder="1" applyAlignment="1">
      <alignment horizontal="center"/>
    </xf>
    <xf numFmtId="0" fontId="48" fillId="8" borderId="23" xfId="0" applyFont="1" applyFill="1" applyBorder="1" applyAlignment="1">
      <alignment horizontal="center"/>
    </xf>
    <xf numFmtId="0" fontId="3" fillId="8" borderId="28" xfId="0" applyFont="1" applyFill="1" applyBorder="1" applyAlignment="1">
      <alignment horizontal="center" vertical="center" wrapText="1"/>
    </xf>
    <xf numFmtId="0" fontId="3" fillId="8" borderId="29" xfId="0" applyFont="1" applyFill="1" applyBorder="1" applyAlignment="1">
      <alignment horizontal="center" vertical="center" wrapText="1"/>
    </xf>
    <xf numFmtId="0" fontId="60" fillId="15" borderId="33" xfId="0" applyFont="1" applyFill="1" applyBorder="1" applyAlignment="1">
      <alignment horizontal="center" vertical="center" wrapText="1"/>
    </xf>
    <xf numFmtId="0" fontId="60" fillId="15" borderId="34" xfId="0" applyFont="1" applyFill="1" applyBorder="1" applyAlignment="1">
      <alignment horizontal="center" vertical="center" wrapText="1"/>
    </xf>
    <xf numFmtId="0" fontId="60" fillId="15" borderId="35" xfId="0" applyFont="1" applyFill="1" applyBorder="1" applyAlignment="1">
      <alignment horizontal="center" vertical="center" wrapText="1"/>
    </xf>
    <xf numFmtId="0" fontId="3" fillId="8" borderId="2" xfId="0" applyFont="1" applyFill="1" applyBorder="1" applyAlignment="1">
      <alignment horizontal="center" vertical="center"/>
    </xf>
    <xf numFmtId="0" fontId="17" fillId="18" borderId="36" xfId="0" applyFont="1" applyFill="1" applyBorder="1" applyAlignment="1">
      <alignment horizontal="left"/>
    </xf>
    <xf numFmtId="0" fontId="13" fillId="0" borderId="36" xfId="0" applyFont="1" applyBorder="1" applyAlignment="1">
      <alignment horizontal="left" vertical="center" wrapText="1"/>
    </xf>
    <xf numFmtId="0" fontId="13" fillId="0" borderId="43" xfId="0" applyFont="1" applyBorder="1" applyAlignment="1">
      <alignment horizontal="left" vertical="center" wrapText="1"/>
    </xf>
    <xf numFmtId="0" fontId="13" fillId="0" borderId="44" xfId="0" applyFont="1" applyBorder="1" applyAlignment="1">
      <alignment horizontal="left" vertical="center" wrapText="1"/>
    </xf>
    <xf numFmtId="0" fontId="13" fillId="0" borderId="45" xfId="0" applyFont="1" applyBorder="1" applyAlignment="1">
      <alignment horizontal="left" vertical="center" wrapText="1"/>
    </xf>
    <xf numFmtId="0" fontId="17" fillId="2" borderId="0" xfId="0" applyFont="1" applyFill="1" applyAlignment="1">
      <alignment horizontal="center"/>
    </xf>
    <xf numFmtId="0" fontId="48" fillId="8" borderId="36" xfId="0" applyFont="1" applyFill="1" applyBorder="1" applyAlignment="1">
      <alignment horizontal="center" vertical="center"/>
    </xf>
    <xf numFmtId="0" fontId="74" fillId="0" borderId="0" xfId="0" applyFont="1" applyAlignment="1">
      <alignment horizontal="justify" vertical="center" wrapText="1"/>
    </xf>
    <xf numFmtId="0" fontId="71" fillId="2" borderId="0" xfId="0" applyFont="1" applyFill="1" applyAlignment="1">
      <alignment horizontal="center"/>
    </xf>
    <xf numFmtId="0" fontId="73" fillId="2" borderId="41" xfId="0" applyFont="1" applyFill="1" applyBorder="1" applyAlignment="1">
      <alignment horizontal="justify" vertical="center" wrapText="1"/>
    </xf>
    <xf numFmtId="0" fontId="73" fillId="2" borderId="42" xfId="0" applyFont="1" applyFill="1" applyBorder="1" applyAlignment="1">
      <alignment horizontal="justify" vertical="center" wrapText="1"/>
    </xf>
    <xf numFmtId="0" fontId="84" fillId="28" borderId="46" xfId="0" applyFont="1" applyFill="1" applyBorder="1" applyAlignment="1">
      <alignment horizontal="center" vertical="center"/>
    </xf>
    <xf numFmtId="0" fontId="84" fillId="28" borderId="47" xfId="0" applyFont="1" applyFill="1" applyBorder="1" applyAlignment="1">
      <alignment horizontal="center" vertical="center"/>
    </xf>
    <xf numFmtId="0" fontId="47" fillId="2" borderId="38" xfId="0" applyFont="1" applyFill="1" applyBorder="1" applyAlignment="1">
      <alignment horizontal="justify" vertical="center" wrapText="1"/>
    </xf>
    <xf numFmtId="0" fontId="47" fillId="2" borderId="40" xfId="0" applyFont="1" applyFill="1" applyBorder="1" applyAlignment="1">
      <alignment horizontal="justify" vertical="center" wrapText="1"/>
    </xf>
    <xf numFmtId="0" fontId="55" fillId="21" borderId="37" xfId="0" applyFont="1" applyFill="1" applyBorder="1" applyAlignment="1">
      <alignment horizontal="center" vertical="center" wrapText="1"/>
    </xf>
    <xf numFmtId="0" fontId="55" fillId="21" borderId="37" xfId="0" applyFont="1" applyFill="1" applyBorder="1" applyAlignment="1">
      <alignment horizontal="justify" vertical="center" wrapText="1"/>
    </xf>
    <xf numFmtId="0" fontId="55" fillId="21" borderId="37" xfId="0" applyFont="1" applyFill="1" applyBorder="1" applyAlignment="1">
      <alignment vertical="center" wrapText="1"/>
    </xf>
    <xf numFmtId="0" fontId="13" fillId="21" borderId="38" xfId="0" applyFont="1" applyFill="1" applyBorder="1" applyAlignment="1">
      <alignment horizontal="left" wrapText="1"/>
    </xf>
    <xf numFmtId="0" fontId="13" fillId="21" borderId="40" xfId="0" applyFont="1" applyFill="1" applyBorder="1" applyAlignment="1">
      <alignment horizontal="left" wrapText="1"/>
    </xf>
    <xf numFmtId="0" fontId="2" fillId="23" borderId="37" xfId="0" applyFont="1" applyFill="1" applyBorder="1" applyAlignment="1">
      <alignment horizontal="center" vertical="center" wrapText="1"/>
    </xf>
  </cellXfs>
  <cellStyles count="4">
    <cellStyle name="Hipervínculo" xfId="1" builtinId="8"/>
    <cellStyle name="Moneda" xfId="3" builtinId="4"/>
    <cellStyle name="Normal" xfId="0" builtinId="0"/>
    <cellStyle name="Porcentaje" xfId="2" builtinId="5"/>
  </cellStyles>
  <dxfs count="0"/>
  <tableStyles count="0" defaultTableStyle="TableStyleMedium2" defaultPivotStyle="PivotStyleLight16"/>
  <colors>
    <mruColors>
      <color rgb="FFED8B77"/>
      <color rgb="FFCC99FF"/>
      <color rgb="FFCCFFCC"/>
      <color rgb="FF99FFCC"/>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solidFill>
                  <a:schemeClr val="accent5">
                    <a:lumMod val="50000"/>
                  </a:schemeClr>
                </a:solidFill>
              </a:rPr>
              <a:t>Tiempos entre la Recepción y Radicación de las PQRSD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Estadísticas!$C$108</c:f>
              <c:strCache>
                <c:ptCount val="1"/>
                <c:pt idx="0">
                  <c:v>Consulta</c:v>
                </c:pt>
              </c:strCache>
            </c:strRef>
          </c:tx>
          <c:spPr>
            <a:solidFill>
              <a:schemeClr val="accent2"/>
            </a:solidFill>
            <a:ln>
              <a:noFill/>
            </a:ln>
            <a:effectLst/>
          </c:spPr>
          <c:invertIfNegative val="0"/>
          <c:cat>
            <c:strRef>
              <c:f>Estadísticas!$B$109:$B$113</c:f>
              <c:strCache>
                <c:ptCount val="5"/>
                <c:pt idx="0">
                  <c:v>0 días</c:v>
                </c:pt>
                <c:pt idx="1">
                  <c:v>1 día</c:v>
                </c:pt>
                <c:pt idx="2">
                  <c:v>2 días</c:v>
                </c:pt>
                <c:pt idx="3">
                  <c:v>Mayor a 2 días</c:v>
                </c:pt>
                <c:pt idx="4">
                  <c:v>No es posible evidenciar</c:v>
                </c:pt>
              </c:strCache>
            </c:strRef>
          </c:cat>
          <c:val>
            <c:numRef>
              <c:f>Estadísticas!$C$109:$C$113</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0-890A-4C48-8DD6-F2F73B295915}"/>
            </c:ext>
          </c:extLst>
        </c:ser>
        <c:ser>
          <c:idx val="1"/>
          <c:order val="1"/>
          <c:tx>
            <c:strRef>
              <c:f>Estadísticas!$D$108</c:f>
              <c:strCache>
                <c:ptCount val="1"/>
                <c:pt idx="0">
                  <c:v>Denuncia</c:v>
                </c:pt>
              </c:strCache>
            </c:strRef>
          </c:tx>
          <c:spPr>
            <a:solidFill>
              <a:schemeClr val="accent4"/>
            </a:solidFill>
            <a:ln>
              <a:noFill/>
            </a:ln>
            <a:effectLst/>
          </c:spPr>
          <c:invertIfNegative val="0"/>
          <c:cat>
            <c:strRef>
              <c:f>Estadísticas!$B$109:$B$113</c:f>
              <c:strCache>
                <c:ptCount val="5"/>
                <c:pt idx="0">
                  <c:v>0 días</c:v>
                </c:pt>
                <c:pt idx="1">
                  <c:v>1 día</c:v>
                </c:pt>
                <c:pt idx="2">
                  <c:v>2 días</c:v>
                </c:pt>
                <c:pt idx="3">
                  <c:v>Mayor a 2 días</c:v>
                </c:pt>
                <c:pt idx="4">
                  <c:v>No es posible evidenciar</c:v>
                </c:pt>
              </c:strCache>
            </c:strRef>
          </c:cat>
          <c:val>
            <c:numRef>
              <c:f>Estadísticas!$D$109:$D$113</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1-890A-4C48-8DD6-F2F73B295915}"/>
            </c:ext>
          </c:extLst>
        </c:ser>
        <c:ser>
          <c:idx val="2"/>
          <c:order val="2"/>
          <c:tx>
            <c:strRef>
              <c:f>Estadísticas!$E$108</c:f>
              <c:strCache>
                <c:ptCount val="1"/>
                <c:pt idx="0">
                  <c:v>Petición 
General</c:v>
                </c:pt>
              </c:strCache>
            </c:strRef>
          </c:tx>
          <c:spPr>
            <a:solidFill>
              <a:schemeClr val="accent6"/>
            </a:solidFill>
            <a:ln>
              <a:noFill/>
            </a:ln>
            <a:effectLst/>
          </c:spPr>
          <c:invertIfNegative val="0"/>
          <c:cat>
            <c:strRef>
              <c:f>Estadísticas!$B$109:$B$113</c:f>
              <c:strCache>
                <c:ptCount val="5"/>
                <c:pt idx="0">
                  <c:v>0 días</c:v>
                </c:pt>
                <c:pt idx="1">
                  <c:v>1 día</c:v>
                </c:pt>
                <c:pt idx="2">
                  <c:v>2 días</c:v>
                </c:pt>
                <c:pt idx="3">
                  <c:v>Mayor a 2 días</c:v>
                </c:pt>
                <c:pt idx="4">
                  <c:v>No es posible evidenciar</c:v>
                </c:pt>
              </c:strCache>
            </c:strRef>
          </c:cat>
          <c:val>
            <c:numRef>
              <c:f>Estadísticas!$E$109:$E$113</c:f>
              <c:numCache>
                <c:formatCode>General</c:formatCode>
                <c:ptCount val="5"/>
                <c:pt idx="0">
                  <c:v>51</c:v>
                </c:pt>
                <c:pt idx="1">
                  <c:v>10</c:v>
                </c:pt>
                <c:pt idx="2">
                  <c:v>1</c:v>
                </c:pt>
                <c:pt idx="3">
                  <c:v>0</c:v>
                </c:pt>
                <c:pt idx="4">
                  <c:v>5</c:v>
                </c:pt>
              </c:numCache>
            </c:numRef>
          </c:val>
          <c:extLst>
            <c:ext xmlns:c16="http://schemas.microsoft.com/office/drawing/2014/chart" uri="{C3380CC4-5D6E-409C-BE32-E72D297353CC}">
              <c16:uniqueId val="{00000002-890A-4C48-8DD6-F2F73B295915}"/>
            </c:ext>
          </c:extLst>
        </c:ser>
        <c:ser>
          <c:idx val="3"/>
          <c:order val="3"/>
          <c:tx>
            <c:strRef>
              <c:f>Estadísticas!$F$108</c:f>
              <c:strCache>
                <c:ptCount val="1"/>
                <c:pt idx="0">
                  <c:v>Queja</c:v>
                </c:pt>
              </c:strCache>
            </c:strRef>
          </c:tx>
          <c:spPr>
            <a:solidFill>
              <a:schemeClr val="accent2">
                <a:lumMod val="60000"/>
              </a:schemeClr>
            </a:solidFill>
            <a:ln>
              <a:noFill/>
            </a:ln>
            <a:effectLst/>
          </c:spPr>
          <c:invertIfNegative val="0"/>
          <c:cat>
            <c:strRef>
              <c:f>Estadísticas!$B$109:$B$113</c:f>
              <c:strCache>
                <c:ptCount val="5"/>
                <c:pt idx="0">
                  <c:v>0 días</c:v>
                </c:pt>
                <c:pt idx="1">
                  <c:v>1 día</c:v>
                </c:pt>
                <c:pt idx="2">
                  <c:v>2 días</c:v>
                </c:pt>
                <c:pt idx="3">
                  <c:v>Mayor a 2 días</c:v>
                </c:pt>
                <c:pt idx="4">
                  <c:v>No es posible evidenciar</c:v>
                </c:pt>
              </c:strCache>
            </c:strRef>
          </c:cat>
          <c:val>
            <c:numRef>
              <c:f>Estadísticas!$F$109:$F$113</c:f>
              <c:numCache>
                <c:formatCode>General</c:formatCode>
                <c:ptCount val="5"/>
                <c:pt idx="0">
                  <c:v>5</c:v>
                </c:pt>
                <c:pt idx="1">
                  <c:v>0</c:v>
                </c:pt>
                <c:pt idx="2">
                  <c:v>0</c:v>
                </c:pt>
                <c:pt idx="3">
                  <c:v>0</c:v>
                </c:pt>
                <c:pt idx="4">
                  <c:v>1</c:v>
                </c:pt>
              </c:numCache>
            </c:numRef>
          </c:val>
          <c:extLst>
            <c:ext xmlns:c16="http://schemas.microsoft.com/office/drawing/2014/chart" uri="{C3380CC4-5D6E-409C-BE32-E72D297353CC}">
              <c16:uniqueId val="{00000001-C202-4C83-90C3-FFDB41870683}"/>
            </c:ext>
          </c:extLst>
        </c:ser>
        <c:ser>
          <c:idx val="4"/>
          <c:order val="4"/>
          <c:tx>
            <c:strRef>
              <c:f>Estadísticas!$G$108</c:f>
              <c:strCache>
                <c:ptCount val="1"/>
                <c:pt idx="0">
                  <c:v>Reclamo</c:v>
                </c:pt>
              </c:strCache>
            </c:strRef>
          </c:tx>
          <c:spPr>
            <a:solidFill>
              <a:schemeClr val="accent4">
                <a:lumMod val="60000"/>
              </a:schemeClr>
            </a:solidFill>
            <a:ln>
              <a:noFill/>
            </a:ln>
            <a:effectLst/>
          </c:spPr>
          <c:invertIfNegative val="0"/>
          <c:cat>
            <c:strRef>
              <c:f>Estadísticas!$B$109:$B$113</c:f>
              <c:strCache>
                <c:ptCount val="5"/>
                <c:pt idx="0">
                  <c:v>0 días</c:v>
                </c:pt>
                <c:pt idx="1">
                  <c:v>1 día</c:v>
                </c:pt>
                <c:pt idx="2">
                  <c:v>2 días</c:v>
                </c:pt>
                <c:pt idx="3">
                  <c:v>Mayor a 2 días</c:v>
                </c:pt>
                <c:pt idx="4">
                  <c:v>No es posible evidenciar</c:v>
                </c:pt>
              </c:strCache>
            </c:strRef>
          </c:cat>
          <c:val>
            <c:numRef>
              <c:f>Estadísticas!$G$109:$G$113</c:f>
              <c:numCache>
                <c:formatCode>General</c:formatCode>
                <c:ptCount val="5"/>
                <c:pt idx="0">
                  <c:v>4</c:v>
                </c:pt>
                <c:pt idx="1">
                  <c:v>0</c:v>
                </c:pt>
                <c:pt idx="2">
                  <c:v>0</c:v>
                </c:pt>
                <c:pt idx="3">
                  <c:v>0</c:v>
                </c:pt>
                <c:pt idx="4">
                  <c:v>0</c:v>
                </c:pt>
              </c:numCache>
            </c:numRef>
          </c:val>
          <c:extLst>
            <c:ext xmlns:c16="http://schemas.microsoft.com/office/drawing/2014/chart" uri="{C3380CC4-5D6E-409C-BE32-E72D297353CC}">
              <c16:uniqueId val="{00000002-C202-4C83-90C3-FFDB41870683}"/>
            </c:ext>
          </c:extLst>
        </c:ser>
        <c:ser>
          <c:idx val="5"/>
          <c:order val="5"/>
          <c:tx>
            <c:strRef>
              <c:f>Estadísticas!$H$108</c:f>
              <c:strCache>
                <c:ptCount val="1"/>
                <c:pt idx="0">
                  <c:v>Sugerencia</c:v>
                </c:pt>
              </c:strCache>
            </c:strRef>
          </c:tx>
          <c:spPr>
            <a:solidFill>
              <a:schemeClr val="accent6">
                <a:lumMod val="60000"/>
              </a:schemeClr>
            </a:solidFill>
            <a:ln>
              <a:noFill/>
            </a:ln>
            <a:effectLst/>
          </c:spPr>
          <c:invertIfNegative val="0"/>
          <c:cat>
            <c:strRef>
              <c:f>Estadísticas!$B$109:$B$113</c:f>
              <c:strCache>
                <c:ptCount val="5"/>
                <c:pt idx="0">
                  <c:v>0 días</c:v>
                </c:pt>
                <c:pt idx="1">
                  <c:v>1 día</c:v>
                </c:pt>
                <c:pt idx="2">
                  <c:v>2 días</c:v>
                </c:pt>
                <c:pt idx="3">
                  <c:v>Mayor a 2 días</c:v>
                </c:pt>
                <c:pt idx="4">
                  <c:v>No es posible evidenciar</c:v>
                </c:pt>
              </c:strCache>
            </c:strRef>
          </c:cat>
          <c:val>
            <c:numRef>
              <c:f>Estadísticas!$H$109:$H$113</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3-C202-4C83-90C3-FFDB41870683}"/>
            </c:ext>
          </c:extLst>
        </c:ser>
        <c:dLbls>
          <c:showLegendKey val="0"/>
          <c:showVal val="0"/>
          <c:showCatName val="0"/>
          <c:showSerName val="0"/>
          <c:showPercent val="0"/>
          <c:showBubbleSize val="0"/>
        </c:dLbls>
        <c:gapWidth val="182"/>
        <c:axId val="637817712"/>
        <c:axId val="637815792"/>
      </c:barChart>
      <c:catAx>
        <c:axId val="637817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815792"/>
        <c:crosses val="autoZero"/>
        <c:auto val="1"/>
        <c:lblAlgn val="ctr"/>
        <c:lblOffset val="100"/>
        <c:noMultiLvlLbl val="0"/>
      </c:catAx>
      <c:valAx>
        <c:axId val="6378157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817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solidFill>
                  <a:srgbClr val="0070C0"/>
                </a:solidFill>
              </a:rPr>
              <a:t>Tiempos Respuesta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Estadísticas!$C$131</c:f>
              <c:strCache>
                <c:ptCount val="1"/>
                <c:pt idx="0">
                  <c:v>Consulta</c:v>
                </c:pt>
              </c:strCache>
            </c:strRef>
          </c:tx>
          <c:spPr>
            <a:solidFill>
              <a:schemeClr val="accent6"/>
            </a:solidFill>
            <a:ln>
              <a:noFill/>
            </a:ln>
            <a:effectLst/>
          </c:spPr>
          <c:invertIfNegative val="0"/>
          <c:cat>
            <c:strRef>
              <c:f>Estadísticas!$B$132:$B$136</c:f>
              <c:strCache>
                <c:ptCount val="5"/>
                <c:pt idx="0">
                  <c:v>De 0 a 10</c:v>
                </c:pt>
                <c:pt idx="1">
                  <c:v>De 11-15</c:v>
                </c:pt>
                <c:pt idx="2">
                  <c:v>Mayor 15</c:v>
                </c:pt>
                <c:pt idx="3">
                  <c:v>Sin evidencia</c:v>
                </c:pt>
                <c:pt idx="4">
                  <c:v>N/A (prueba del sistema)</c:v>
                </c:pt>
              </c:strCache>
            </c:strRef>
          </c:cat>
          <c:val>
            <c:numRef>
              <c:f>Estadísticas!$C$132:$C$136</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0-0C4D-409F-80ED-83367181E5CF}"/>
            </c:ext>
          </c:extLst>
        </c:ser>
        <c:ser>
          <c:idx val="1"/>
          <c:order val="1"/>
          <c:tx>
            <c:strRef>
              <c:f>Estadísticas!$D$131</c:f>
              <c:strCache>
                <c:ptCount val="1"/>
                <c:pt idx="0">
                  <c:v>Denuncia</c:v>
                </c:pt>
              </c:strCache>
            </c:strRef>
          </c:tx>
          <c:spPr>
            <a:solidFill>
              <a:schemeClr val="accent5"/>
            </a:solidFill>
            <a:ln>
              <a:noFill/>
            </a:ln>
            <a:effectLst/>
          </c:spPr>
          <c:invertIfNegative val="0"/>
          <c:cat>
            <c:strRef>
              <c:f>Estadísticas!$B$132:$B$136</c:f>
              <c:strCache>
                <c:ptCount val="5"/>
                <c:pt idx="0">
                  <c:v>De 0 a 10</c:v>
                </c:pt>
                <c:pt idx="1">
                  <c:v>De 11-15</c:v>
                </c:pt>
                <c:pt idx="2">
                  <c:v>Mayor 15</c:v>
                </c:pt>
                <c:pt idx="3">
                  <c:v>Sin evidencia</c:v>
                </c:pt>
                <c:pt idx="4">
                  <c:v>N/A (prueba del sistema)</c:v>
                </c:pt>
              </c:strCache>
            </c:strRef>
          </c:cat>
          <c:val>
            <c:numRef>
              <c:f>Estadísticas!$D$132:$D$136</c:f>
              <c:numCache>
                <c:formatCode>General</c:formatCode>
                <c:ptCount val="5"/>
                <c:pt idx="0">
                  <c:v>0</c:v>
                </c:pt>
                <c:pt idx="1">
                  <c:v>1</c:v>
                </c:pt>
                <c:pt idx="2">
                  <c:v>0</c:v>
                </c:pt>
                <c:pt idx="3">
                  <c:v>0</c:v>
                </c:pt>
                <c:pt idx="4">
                  <c:v>1</c:v>
                </c:pt>
              </c:numCache>
            </c:numRef>
          </c:val>
          <c:extLst>
            <c:ext xmlns:c16="http://schemas.microsoft.com/office/drawing/2014/chart" uri="{C3380CC4-5D6E-409C-BE32-E72D297353CC}">
              <c16:uniqueId val="{00000001-0C4D-409F-80ED-83367181E5CF}"/>
            </c:ext>
          </c:extLst>
        </c:ser>
        <c:ser>
          <c:idx val="2"/>
          <c:order val="2"/>
          <c:tx>
            <c:strRef>
              <c:f>Estadísticas!$E$131</c:f>
              <c:strCache>
                <c:ptCount val="1"/>
                <c:pt idx="0">
                  <c:v>Petición 
General</c:v>
                </c:pt>
              </c:strCache>
            </c:strRef>
          </c:tx>
          <c:spPr>
            <a:solidFill>
              <a:schemeClr val="accent4"/>
            </a:solidFill>
            <a:ln>
              <a:noFill/>
            </a:ln>
            <a:effectLst/>
          </c:spPr>
          <c:invertIfNegative val="0"/>
          <c:cat>
            <c:strRef>
              <c:f>Estadísticas!$B$132:$B$136</c:f>
              <c:strCache>
                <c:ptCount val="5"/>
                <c:pt idx="0">
                  <c:v>De 0 a 10</c:v>
                </c:pt>
                <c:pt idx="1">
                  <c:v>De 11-15</c:v>
                </c:pt>
                <c:pt idx="2">
                  <c:v>Mayor 15</c:v>
                </c:pt>
                <c:pt idx="3">
                  <c:v>Sin evidencia</c:v>
                </c:pt>
                <c:pt idx="4">
                  <c:v>N/A (prueba del sistema)</c:v>
                </c:pt>
              </c:strCache>
            </c:strRef>
          </c:cat>
          <c:val>
            <c:numRef>
              <c:f>Estadísticas!$E$132:$E$136</c:f>
              <c:numCache>
                <c:formatCode>General</c:formatCode>
                <c:ptCount val="5"/>
                <c:pt idx="0">
                  <c:v>58</c:v>
                </c:pt>
                <c:pt idx="1">
                  <c:v>5</c:v>
                </c:pt>
                <c:pt idx="2">
                  <c:v>4</c:v>
                </c:pt>
                <c:pt idx="3">
                  <c:v>0</c:v>
                </c:pt>
                <c:pt idx="4">
                  <c:v>0</c:v>
                </c:pt>
              </c:numCache>
            </c:numRef>
          </c:val>
          <c:extLst>
            <c:ext xmlns:c16="http://schemas.microsoft.com/office/drawing/2014/chart" uri="{C3380CC4-5D6E-409C-BE32-E72D297353CC}">
              <c16:uniqueId val="{00000002-0C4D-409F-80ED-83367181E5CF}"/>
            </c:ext>
          </c:extLst>
        </c:ser>
        <c:ser>
          <c:idx val="3"/>
          <c:order val="3"/>
          <c:tx>
            <c:strRef>
              <c:f>Estadísticas!$F$131</c:f>
              <c:strCache>
                <c:ptCount val="1"/>
                <c:pt idx="0">
                  <c:v>Queja</c:v>
                </c:pt>
              </c:strCache>
            </c:strRef>
          </c:tx>
          <c:spPr>
            <a:solidFill>
              <a:schemeClr val="accent6">
                <a:lumMod val="60000"/>
              </a:schemeClr>
            </a:solidFill>
            <a:ln>
              <a:noFill/>
            </a:ln>
            <a:effectLst/>
          </c:spPr>
          <c:invertIfNegative val="0"/>
          <c:cat>
            <c:strRef>
              <c:f>Estadísticas!$B$132:$B$136</c:f>
              <c:strCache>
                <c:ptCount val="5"/>
                <c:pt idx="0">
                  <c:v>De 0 a 10</c:v>
                </c:pt>
                <c:pt idx="1">
                  <c:v>De 11-15</c:v>
                </c:pt>
                <c:pt idx="2">
                  <c:v>Mayor 15</c:v>
                </c:pt>
                <c:pt idx="3">
                  <c:v>Sin evidencia</c:v>
                </c:pt>
                <c:pt idx="4">
                  <c:v>N/A (prueba del sistema)</c:v>
                </c:pt>
              </c:strCache>
            </c:strRef>
          </c:cat>
          <c:val>
            <c:numRef>
              <c:f>Estadísticas!$F$132:$F$136</c:f>
              <c:numCache>
                <c:formatCode>General</c:formatCode>
                <c:ptCount val="5"/>
                <c:pt idx="0">
                  <c:v>4</c:v>
                </c:pt>
                <c:pt idx="1">
                  <c:v>0</c:v>
                </c:pt>
                <c:pt idx="2">
                  <c:v>2</c:v>
                </c:pt>
                <c:pt idx="3">
                  <c:v>0</c:v>
                </c:pt>
                <c:pt idx="4">
                  <c:v>0</c:v>
                </c:pt>
              </c:numCache>
            </c:numRef>
          </c:val>
          <c:extLst>
            <c:ext xmlns:c16="http://schemas.microsoft.com/office/drawing/2014/chart" uri="{C3380CC4-5D6E-409C-BE32-E72D297353CC}">
              <c16:uniqueId val="{00000001-3A22-44E1-AB13-750951D40853}"/>
            </c:ext>
          </c:extLst>
        </c:ser>
        <c:ser>
          <c:idx val="4"/>
          <c:order val="4"/>
          <c:tx>
            <c:strRef>
              <c:f>Estadísticas!$G$131</c:f>
              <c:strCache>
                <c:ptCount val="1"/>
                <c:pt idx="0">
                  <c:v>Reclamo</c:v>
                </c:pt>
              </c:strCache>
            </c:strRef>
          </c:tx>
          <c:spPr>
            <a:solidFill>
              <a:schemeClr val="accent5">
                <a:lumMod val="60000"/>
              </a:schemeClr>
            </a:solidFill>
            <a:ln>
              <a:noFill/>
            </a:ln>
            <a:effectLst/>
          </c:spPr>
          <c:invertIfNegative val="0"/>
          <c:cat>
            <c:strRef>
              <c:f>Estadísticas!$B$132:$B$136</c:f>
              <c:strCache>
                <c:ptCount val="5"/>
                <c:pt idx="0">
                  <c:v>De 0 a 10</c:v>
                </c:pt>
                <c:pt idx="1">
                  <c:v>De 11-15</c:v>
                </c:pt>
                <c:pt idx="2">
                  <c:v>Mayor 15</c:v>
                </c:pt>
                <c:pt idx="3">
                  <c:v>Sin evidencia</c:v>
                </c:pt>
                <c:pt idx="4">
                  <c:v>N/A (prueba del sistema)</c:v>
                </c:pt>
              </c:strCache>
            </c:strRef>
          </c:cat>
          <c:val>
            <c:numRef>
              <c:f>Estadísticas!$G$132:$G$136</c:f>
              <c:numCache>
                <c:formatCode>General</c:formatCode>
                <c:ptCount val="5"/>
                <c:pt idx="0">
                  <c:v>4</c:v>
                </c:pt>
                <c:pt idx="1">
                  <c:v>0</c:v>
                </c:pt>
                <c:pt idx="2">
                  <c:v>0</c:v>
                </c:pt>
                <c:pt idx="3">
                  <c:v>0</c:v>
                </c:pt>
                <c:pt idx="4">
                  <c:v>0</c:v>
                </c:pt>
              </c:numCache>
            </c:numRef>
          </c:val>
          <c:extLst>
            <c:ext xmlns:c16="http://schemas.microsoft.com/office/drawing/2014/chart" uri="{C3380CC4-5D6E-409C-BE32-E72D297353CC}">
              <c16:uniqueId val="{00000002-3A22-44E1-AB13-750951D40853}"/>
            </c:ext>
          </c:extLst>
        </c:ser>
        <c:ser>
          <c:idx val="5"/>
          <c:order val="5"/>
          <c:tx>
            <c:strRef>
              <c:f>Estadísticas!$H$131</c:f>
              <c:strCache>
                <c:ptCount val="1"/>
                <c:pt idx="0">
                  <c:v>Sugerencia</c:v>
                </c:pt>
              </c:strCache>
            </c:strRef>
          </c:tx>
          <c:spPr>
            <a:solidFill>
              <a:schemeClr val="accent4">
                <a:lumMod val="60000"/>
              </a:schemeClr>
            </a:solidFill>
            <a:ln>
              <a:noFill/>
            </a:ln>
            <a:effectLst/>
          </c:spPr>
          <c:invertIfNegative val="0"/>
          <c:cat>
            <c:strRef>
              <c:f>Estadísticas!$B$132:$B$136</c:f>
              <c:strCache>
                <c:ptCount val="5"/>
                <c:pt idx="0">
                  <c:v>De 0 a 10</c:v>
                </c:pt>
                <c:pt idx="1">
                  <c:v>De 11-15</c:v>
                </c:pt>
                <c:pt idx="2">
                  <c:v>Mayor 15</c:v>
                </c:pt>
                <c:pt idx="3">
                  <c:v>Sin evidencia</c:v>
                </c:pt>
                <c:pt idx="4">
                  <c:v>N/A (prueba del sistema)</c:v>
                </c:pt>
              </c:strCache>
            </c:strRef>
          </c:cat>
          <c:val>
            <c:numRef>
              <c:f>Estadísticas!$H$132:$H$136</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3-3A22-44E1-AB13-750951D40853}"/>
            </c:ext>
          </c:extLst>
        </c:ser>
        <c:dLbls>
          <c:showLegendKey val="0"/>
          <c:showVal val="0"/>
          <c:showCatName val="0"/>
          <c:showSerName val="0"/>
          <c:showPercent val="0"/>
          <c:showBubbleSize val="0"/>
        </c:dLbls>
        <c:gapWidth val="182"/>
        <c:axId val="334297216"/>
        <c:axId val="334309696"/>
      </c:barChart>
      <c:catAx>
        <c:axId val="334297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4309696"/>
        <c:crosses val="autoZero"/>
        <c:auto val="1"/>
        <c:lblAlgn val="ctr"/>
        <c:lblOffset val="100"/>
        <c:noMultiLvlLbl val="0"/>
      </c:catAx>
      <c:valAx>
        <c:axId val="3343096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4297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b="1"/>
              <a:t>CATEGORIA DE COMUNICACIONES GESTIONADAS</a:t>
            </a:r>
          </a:p>
        </c:rich>
      </c:tx>
      <c:layout>
        <c:manualLayout>
          <c:xMode val="edge"/>
          <c:yMode val="edge"/>
          <c:x val="0.13048803786498989"/>
          <c:y val="4.391373909994177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8888818129891964E-2"/>
          <c:y val="0.28182157713833927"/>
          <c:w val="0.92146913966095123"/>
          <c:h val="0.28374058965213517"/>
        </c:manualLayout>
      </c:layout>
      <c:pie3DChart>
        <c:varyColors val="1"/>
        <c:ser>
          <c:idx val="0"/>
          <c:order val="0"/>
          <c:dPt>
            <c:idx val="0"/>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a:noFill/>
              </a:ln>
              <a:effectLst/>
              <a:sp3d/>
            </c:spPr>
            <c:extLst>
              <c:ext xmlns:c16="http://schemas.microsoft.com/office/drawing/2014/chart" uri="{C3380CC4-5D6E-409C-BE32-E72D297353CC}">
                <c16:uniqueId val="{00000001-2909-4212-BCF3-F3AD9D221570}"/>
              </c:ext>
            </c:extLst>
          </c:dPt>
          <c:dPt>
            <c:idx val="1"/>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c:ext xmlns:c16="http://schemas.microsoft.com/office/drawing/2014/chart" uri="{C3380CC4-5D6E-409C-BE32-E72D297353CC}">
                <c16:uniqueId val="{00000003-2909-4212-BCF3-F3AD9D221570}"/>
              </c:ext>
            </c:extLst>
          </c:dPt>
          <c:dPt>
            <c:idx val="2"/>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a:noFill/>
              </a:ln>
              <a:effectLst/>
              <a:sp3d/>
            </c:spPr>
            <c:extLst>
              <c:ext xmlns:c16="http://schemas.microsoft.com/office/drawing/2014/chart" uri="{C3380CC4-5D6E-409C-BE32-E72D297353CC}">
                <c16:uniqueId val="{00000005-2909-4212-BCF3-F3AD9D221570}"/>
              </c:ext>
            </c:extLst>
          </c:dPt>
          <c:dPt>
            <c:idx val="3"/>
            <c:bubble3D val="0"/>
            <c:spPr>
              <a:gradFill rotWithShape="1">
                <a:gsLst>
                  <a:gs pos="0">
                    <a:schemeClr val="accent6">
                      <a:lumMod val="60000"/>
                      <a:lumMod val="110000"/>
                      <a:satMod val="105000"/>
                      <a:tint val="67000"/>
                    </a:schemeClr>
                  </a:gs>
                  <a:gs pos="50000">
                    <a:schemeClr val="accent6">
                      <a:lumMod val="60000"/>
                      <a:lumMod val="105000"/>
                      <a:satMod val="103000"/>
                      <a:tint val="73000"/>
                    </a:schemeClr>
                  </a:gs>
                  <a:gs pos="100000">
                    <a:schemeClr val="accent6">
                      <a:lumMod val="60000"/>
                      <a:lumMod val="105000"/>
                      <a:satMod val="109000"/>
                      <a:tint val="81000"/>
                    </a:schemeClr>
                  </a:gs>
                </a:gsLst>
                <a:lin ang="5400000" scaled="0"/>
              </a:gradFill>
              <a:ln>
                <a:noFill/>
              </a:ln>
              <a:effectLst/>
              <a:sp3d/>
            </c:spPr>
            <c:extLst>
              <c:ext xmlns:c16="http://schemas.microsoft.com/office/drawing/2014/chart" uri="{C3380CC4-5D6E-409C-BE32-E72D297353CC}">
                <c16:uniqueId val="{00000007-2909-4212-BCF3-F3AD9D221570}"/>
              </c:ext>
            </c:extLst>
          </c:dPt>
          <c:dPt>
            <c:idx val="4"/>
            <c:bubble3D val="0"/>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a:noFill/>
              </a:ln>
              <a:effectLst/>
              <a:sp3d/>
            </c:spPr>
            <c:extLst>
              <c:ext xmlns:c16="http://schemas.microsoft.com/office/drawing/2014/chart" uri="{C3380CC4-5D6E-409C-BE32-E72D297353CC}">
                <c16:uniqueId val="{00000009-2909-4212-BCF3-F3AD9D221570}"/>
              </c:ext>
            </c:extLst>
          </c:dPt>
          <c:dPt>
            <c:idx val="5"/>
            <c:bubble3D val="0"/>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a:noFill/>
              </a:ln>
              <a:effectLst/>
              <a:sp3d/>
            </c:spPr>
            <c:extLst>
              <c:ext xmlns:c16="http://schemas.microsoft.com/office/drawing/2014/chart" uri="{C3380CC4-5D6E-409C-BE32-E72D297353CC}">
                <c16:uniqueId val="{0000000B-2909-4212-BCF3-F3AD9D221570}"/>
              </c:ext>
            </c:extLst>
          </c:dPt>
          <c:dPt>
            <c:idx val="6"/>
            <c:bubble3D val="0"/>
            <c:spPr>
              <a:gradFill rotWithShape="1">
                <a:gsLst>
                  <a:gs pos="0">
                    <a:schemeClr val="accent6">
                      <a:lumMod val="80000"/>
                      <a:lumOff val="20000"/>
                      <a:lumMod val="110000"/>
                      <a:satMod val="105000"/>
                      <a:tint val="67000"/>
                    </a:schemeClr>
                  </a:gs>
                  <a:gs pos="50000">
                    <a:schemeClr val="accent6">
                      <a:lumMod val="80000"/>
                      <a:lumOff val="20000"/>
                      <a:lumMod val="105000"/>
                      <a:satMod val="103000"/>
                      <a:tint val="73000"/>
                    </a:schemeClr>
                  </a:gs>
                  <a:gs pos="100000">
                    <a:schemeClr val="accent6">
                      <a:lumMod val="80000"/>
                      <a:lumOff val="20000"/>
                      <a:lumMod val="105000"/>
                      <a:satMod val="109000"/>
                      <a:tint val="81000"/>
                    </a:schemeClr>
                  </a:gs>
                </a:gsLst>
                <a:lin ang="5400000" scaled="0"/>
              </a:gradFill>
              <a:ln>
                <a:noFill/>
              </a:ln>
              <a:effectLst/>
              <a:sp3d/>
            </c:spPr>
            <c:extLst>
              <c:ext xmlns:c16="http://schemas.microsoft.com/office/drawing/2014/chart" uri="{C3380CC4-5D6E-409C-BE32-E72D297353CC}">
                <c16:uniqueId val="{0000000D-2909-4212-BCF3-F3AD9D221570}"/>
              </c:ext>
            </c:extLst>
          </c:dPt>
          <c:dPt>
            <c:idx val="7"/>
            <c:bubble3D val="0"/>
            <c:spPr>
              <a:gradFill rotWithShape="1">
                <a:gsLst>
                  <a:gs pos="0">
                    <a:schemeClr val="accent5">
                      <a:lumMod val="80000"/>
                      <a:lumOff val="20000"/>
                      <a:lumMod val="110000"/>
                      <a:satMod val="105000"/>
                      <a:tint val="67000"/>
                    </a:schemeClr>
                  </a:gs>
                  <a:gs pos="50000">
                    <a:schemeClr val="accent5">
                      <a:lumMod val="80000"/>
                      <a:lumOff val="20000"/>
                      <a:lumMod val="105000"/>
                      <a:satMod val="103000"/>
                      <a:tint val="73000"/>
                    </a:schemeClr>
                  </a:gs>
                  <a:gs pos="100000">
                    <a:schemeClr val="accent5">
                      <a:lumMod val="80000"/>
                      <a:lumOff val="20000"/>
                      <a:lumMod val="105000"/>
                      <a:satMod val="109000"/>
                      <a:tint val="81000"/>
                    </a:schemeClr>
                  </a:gs>
                </a:gsLst>
                <a:lin ang="5400000" scaled="0"/>
              </a:gradFill>
              <a:ln>
                <a:noFill/>
              </a:ln>
              <a:effectLst/>
              <a:sp3d/>
            </c:spPr>
            <c:extLst>
              <c:ext xmlns:c16="http://schemas.microsoft.com/office/drawing/2014/chart" uri="{C3380CC4-5D6E-409C-BE32-E72D297353CC}">
                <c16:uniqueId val="{0000000F-2909-4212-BCF3-F3AD9D221570}"/>
              </c:ext>
            </c:extLst>
          </c:dPt>
          <c:dPt>
            <c:idx val="8"/>
            <c:bubble3D val="0"/>
            <c:spPr>
              <a:gradFill rotWithShape="1">
                <a:gsLst>
                  <a:gs pos="0">
                    <a:schemeClr val="accent4">
                      <a:lumMod val="80000"/>
                      <a:lumOff val="20000"/>
                      <a:lumMod val="110000"/>
                      <a:satMod val="105000"/>
                      <a:tint val="67000"/>
                    </a:schemeClr>
                  </a:gs>
                  <a:gs pos="50000">
                    <a:schemeClr val="accent4">
                      <a:lumMod val="80000"/>
                      <a:lumOff val="20000"/>
                      <a:lumMod val="105000"/>
                      <a:satMod val="103000"/>
                      <a:tint val="73000"/>
                    </a:schemeClr>
                  </a:gs>
                  <a:gs pos="100000">
                    <a:schemeClr val="accent4">
                      <a:lumMod val="80000"/>
                      <a:lumOff val="20000"/>
                      <a:lumMod val="105000"/>
                      <a:satMod val="109000"/>
                      <a:tint val="81000"/>
                    </a:schemeClr>
                  </a:gs>
                </a:gsLst>
                <a:lin ang="5400000" scaled="0"/>
              </a:gradFill>
              <a:ln>
                <a:noFill/>
              </a:ln>
              <a:effectLst/>
              <a:sp3d/>
            </c:spPr>
            <c:extLst>
              <c:ext xmlns:c16="http://schemas.microsoft.com/office/drawing/2014/chart" uri="{C3380CC4-5D6E-409C-BE32-E72D297353CC}">
                <c16:uniqueId val="{00000011-2909-4212-BCF3-F3AD9D221570}"/>
              </c:ext>
            </c:extLst>
          </c:dPt>
          <c:dPt>
            <c:idx val="9"/>
            <c:bubble3D val="0"/>
            <c:spPr>
              <a:gradFill rotWithShape="1">
                <a:gsLst>
                  <a:gs pos="0">
                    <a:schemeClr val="accent6">
                      <a:lumMod val="80000"/>
                      <a:lumMod val="110000"/>
                      <a:satMod val="105000"/>
                      <a:tint val="67000"/>
                    </a:schemeClr>
                  </a:gs>
                  <a:gs pos="50000">
                    <a:schemeClr val="accent6">
                      <a:lumMod val="80000"/>
                      <a:lumMod val="105000"/>
                      <a:satMod val="103000"/>
                      <a:tint val="73000"/>
                    </a:schemeClr>
                  </a:gs>
                  <a:gs pos="100000">
                    <a:schemeClr val="accent6">
                      <a:lumMod val="80000"/>
                      <a:lumMod val="105000"/>
                      <a:satMod val="109000"/>
                      <a:tint val="81000"/>
                    </a:schemeClr>
                  </a:gs>
                </a:gsLst>
                <a:lin ang="5400000" scaled="0"/>
              </a:gradFill>
              <a:ln>
                <a:noFill/>
              </a:ln>
              <a:effectLst/>
              <a:sp3d/>
            </c:spPr>
            <c:extLst>
              <c:ext xmlns:c16="http://schemas.microsoft.com/office/drawing/2014/chart" uri="{C3380CC4-5D6E-409C-BE32-E72D297353CC}">
                <c16:uniqueId val="{00000013-2909-4212-BCF3-F3AD9D221570}"/>
              </c:ext>
            </c:extLst>
          </c:dPt>
          <c:dPt>
            <c:idx val="10"/>
            <c:bubble3D val="0"/>
            <c:spPr>
              <a:gradFill rotWithShape="1">
                <a:gsLst>
                  <a:gs pos="0">
                    <a:schemeClr val="accent5">
                      <a:lumMod val="80000"/>
                      <a:lumMod val="110000"/>
                      <a:satMod val="105000"/>
                      <a:tint val="67000"/>
                    </a:schemeClr>
                  </a:gs>
                  <a:gs pos="50000">
                    <a:schemeClr val="accent5">
                      <a:lumMod val="80000"/>
                      <a:lumMod val="105000"/>
                      <a:satMod val="103000"/>
                      <a:tint val="73000"/>
                    </a:schemeClr>
                  </a:gs>
                  <a:gs pos="100000">
                    <a:schemeClr val="accent5">
                      <a:lumMod val="80000"/>
                      <a:lumMod val="105000"/>
                      <a:satMod val="109000"/>
                      <a:tint val="81000"/>
                    </a:schemeClr>
                  </a:gs>
                </a:gsLst>
                <a:lin ang="5400000" scaled="0"/>
              </a:gradFill>
              <a:ln>
                <a:noFill/>
              </a:ln>
              <a:effectLst/>
              <a:sp3d/>
            </c:spPr>
            <c:extLst>
              <c:ext xmlns:c16="http://schemas.microsoft.com/office/drawing/2014/chart" uri="{C3380CC4-5D6E-409C-BE32-E72D297353CC}">
                <c16:uniqueId val="{00000015-2909-4212-BCF3-F3AD9D22157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Estadísticas!$B$12:$B$22</c:f>
              <c:strCache>
                <c:ptCount val="11"/>
                <c:pt idx="0">
                  <c:v>No aplica</c:v>
                </c:pt>
                <c:pt idx="1">
                  <c:v>Solicitud información</c:v>
                </c:pt>
                <c:pt idx="2">
                  <c:v>Solicitud documentos e información</c:v>
                </c:pt>
                <c:pt idx="3">
                  <c:v>Petición de interés general o particular</c:v>
                </c:pt>
                <c:pt idx="4">
                  <c:v>Consultas</c:v>
                </c:pt>
                <c:pt idx="5">
                  <c:v>Queja</c:v>
                </c:pt>
                <c:pt idx="6">
                  <c:v>Reclamo</c:v>
                </c:pt>
                <c:pt idx="7">
                  <c:v>Sugerencia</c:v>
                </c:pt>
                <c:pt idx="8">
                  <c:v>Denuncia</c:v>
                </c:pt>
                <c:pt idx="9">
                  <c:v>Solicitud de asesoría</c:v>
                </c:pt>
                <c:pt idx="10">
                  <c:v>Solicitud de capacitación</c:v>
                </c:pt>
              </c:strCache>
            </c:strRef>
          </c:cat>
          <c:val>
            <c:numRef>
              <c:f>Estadísticas!$C$12:$C$22</c:f>
              <c:numCache>
                <c:formatCode>General</c:formatCode>
                <c:ptCount val="11"/>
                <c:pt idx="0">
                  <c:v>321</c:v>
                </c:pt>
                <c:pt idx="1">
                  <c:v>321</c:v>
                </c:pt>
                <c:pt idx="2">
                  <c:v>189</c:v>
                </c:pt>
                <c:pt idx="3">
                  <c:v>123</c:v>
                </c:pt>
                <c:pt idx="4">
                  <c:v>11</c:v>
                </c:pt>
                <c:pt idx="5">
                  <c:v>6</c:v>
                </c:pt>
                <c:pt idx="6">
                  <c:v>4</c:v>
                </c:pt>
                <c:pt idx="7">
                  <c:v>3</c:v>
                </c:pt>
                <c:pt idx="8">
                  <c:v>2</c:v>
                </c:pt>
                <c:pt idx="9">
                  <c:v>1</c:v>
                </c:pt>
                <c:pt idx="10">
                  <c:v>1</c:v>
                </c:pt>
              </c:numCache>
            </c:numRef>
          </c:val>
          <c:extLst>
            <c:ext xmlns:c16="http://schemas.microsoft.com/office/drawing/2014/chart" uri="{C3380CC4-5D6E-409C-BE32-E72D297353CC}">
              <c16:uniqueId val="{00000000-75CD-4D8F-9932-5A2E2D4F01FB}"/>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5.0190706382711898E-2"/>
          <c:y val="0.62181240893788103"/>
          <c:w val="0.89215277281104044"/>
          <c:h val="0.353983768192174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solidFill>
                  <a:schemeClr val="accent5">
                    <a:lumMod val="50000"/>
                  </a:schemeClr>
                </a:solidFill>
              </a:rPr>
              <a:t>PETICIONES POR DEPENDENCIAS Y CANALES</a:t>
            </a:r>
            <a:r>
              <a:rPr lang="es-CO" b="1" baseline="0">
                <a:solidFill>
                  <a:schemeClr val="accent5">
                    <a:lumMod val="50000"/>
                  </a:schemeClr>
                </a:solidFill>
              </a:rPr>
              <a:t> DE COMUNICACIÓN 01_2023</a:t>
            </a:r>
            <a:endParaRPr lang="es-CO" b="1">
              <a:solidFill>
                <a:schemeClr val="accent5">
                  <a:lumMod val="50000"/>
                </a:scheme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Estadísticas!$C$47</c:f>
              <c:strCache>
                <c:ptCount val="1"/>
                <c:pt idx="0">
                  <c:v>Correo Email</c:v>
                </c:pt>
              </c:strCache>
            </c:strRef>
          </c:tx>
          <c:spPr>
            <a:solidFill>
              <a:schemeClr val="accent1"/>
            </a:solidFill>
            <a:ln>
              <a:noFill/>
            </a:ln>
            <a:effectLst/>
          </c:spPr>
          <c:invertIfNegative val="0"/>
          <c:cat>
            <c:strRef>
              <c:f>Estadísticas!$B$48:$B$67</c:f>
              <c:strCache>
                <c:ptCount val="20"/>
                <c:pt idx="0">
                  <c:v>Subdirección Académica</c:v>
                </c:pt>
                <c:pt idx="1">
                  <c:v>Grupo de Talento Humano</c:v>
                </c:pt>
                <c:pt idx="2">
                  <c:v>Grupo de Gestión Contractual</c:v>
                </c:pt>
                <c:pt idx="3">
                  <c:v>Facultad Seminario Andrés Bello</c:v>
                </c:pt>
                <c:pt idx="4">
                  <c:v>Grupo de Gestión Financiera</c:v>
                </c:pt>
                <c:pt idx="5">
                  <c:v>Grupo de Gestión Documental</c:v>
                </c:pt>
                <c:pt idx="6">
                  <c:v>Jurídica</c:v>
                </c:pt>
                <c:pt idx="7">
                  <c:v>Relaciones Interinstitucionales</c:v>
                </c:pt>
                <c:pt idx="8">
                  <c:v>Grupo de Procesos Editoriales</c:v>
                </c:pt>
                <c:pt idx="9">
                  <c:v>Biblioteca</c:v>
                </c:pt>
                <c:pt idx="10">
                  <c:v>Servicio al Ciudadano</c:v>
                </c:pt>
                <c:pt idx="11">
                  <c:v>Subdirección Administrativa y Financiera</c:v>
                </c:pt>
                <c:pt idx="12">
                  <c:v>Grupo de Planeación</c:v>
                </c:pt>
                <c:pt idx="13">
                  <c:v>Equipo de Museos</c:v>
                </c:pt>
                <c:pt idx="14">
                  <c:v>Grupo de las Tecnologías de la Información</c:v>
                </c:pt>
                <c:pt idx="15">
                  <c:v>Dirección General</c:v>
                </c:pt>
                <c:pt idx="16">
                  <c:v>Grupo de Investigación</c:v>
                </c:pt>
                <c:pt idx="17">
                  <c:v>Solicitud Externa</c:v>
                </c:pt>
                <c:pt idx="18">
                  <c:v>Equipo de Comunicaciones</c:v>
                </c:pt>
                <c:pt idx="19">
                  <c:v>Grupo de Recursos Físicos</c:v>
                </c:pt>
              </c:strCache>
            </c:strRef>
          </c:cat>
          <c:val>
            <c:numRef>
              <c:f>Estadísticas!$C$48:$C$67</c:f>
              <c:numCache>
                <c:formatCode>General</c:formatCode>
                <c:ptCount val="20"/>
                <c:pt idx="0">
                  <c:v>125</c:v>
                </c:pt>
                <c:pt idx="1">
                  <c:v>82</c:v>
                </c:pt>
                <c:pt idx="2">
                  <c:v>31</c:v>
                </c:pt>
                <c:pt idx="3">
                  <c:v>70</c:v>
                </c:pt>
                <c:pt idx="4">
                  <c:v>28</c:v>
                </c:pt>
                <c:pt idx="5">
                  <c:v>25</c:v>
                </c:pt>
                <c:pt idx="6">
                  <c:v>20</c:v>
                </c:pt>
                <c:pt idx="7">
                  <c:v>24</c:v>
                </c:pt>
                <c:pt idx="8">
                  <c:v>21</c:v>
                </c:pt>
                <c:pt idx="9">
                  <c:v>19</c:v>
                </c:pt>
                <c:pt idx="10">
                  <c:v>13</c:v>
                </c:pt>
                <c:pt idx="11">
                  <c:v>10</c:v>
                </c:pt>
                <c:pt idx="12">
                  <c:v>9</c:v>
                </c:pt>
                <c:pt idx="13">
                  <c:v>8</c:v>
                </c:pt>
                <c:pt idx="14">
                  <c:v>8</c:v>
                </c:pt>
                <c:pt idx="15">
                  <c:v>7</c:v>
                </c:pt>
                <c:pt idx="16">
                  <c:v>6</c:v>
                </c:pt>
                <c:pt idx="17">
                  <c:v>4</c:v>
                </c:pt>
                <c:pt idx="18">
                  <c:v>4</c:v>
                </c:pt>
                <c:pt idx="19">
                  <c:v>1</c:v>
                </c:pt>
              </c:numCache>
            </c:numRef>
          </c:val>
          <c:extLst>
            <c:ext xmlns:c16="http://schemas.microsoft.com/office/drawing/2014/chart" uri="{C3380CC4-5D6E-409C-BE32-E72D297353CC}">
              <c16:uniqueId val="{00000000-1442-4C63-A759-A2FDCBC74E6C}"/>
            </c:ext>
          </c:extLst>
        </c:ser>
        <c:ser>
          <c:idx val="1"/>
          <c:order val="1"/>
          <c:tx>
            <c:strRef>
              <c:f>Estadísticas!$D$47</c:f>
              <c:strCache>
                <c:ptCount val="1"/>
                <c:pt idx="0">
                  <c:v>Portal Web</c:v>
                </c:pt>
              </c:strCache>
            </c:strRef>
          </c:tx>
          <c:spPr>
            <a:solidFill>
              <a:schemeClr val="accent4"/>
            </a:solidFill>
            <a:ln>
              <a:noFill/>
            </a:ln>
            <a:effectLst/>
          </c:spPr>
          <c:invertIfNegative val="0"/>
          <c:cat>
            <c:strRef>
              <c:f>Estadísticas!$B$48:$B$67</c:f>
              <c:strCache>
                <c:ptCount val="20"/>
                <c:pt idx="0">
                  <c:v>Subdirección Académica</c:v>
                </c:pt>
                <c:pt idx="1">
                  <c:v>Grupo de Talento Humano</c:v>
                </c:pt>
                <c:pt idx="2">
                  <c:v>Grupo de Gestión Contractual</c:v>
                </c:pt>
                <c:pt idx="3">
                  <c:v>Facultad Seminario Andrés Bello</c:v>
                </c:pt>
                <c:pt idx="4">
                  <c:v>Grupo de Gestión Financiera</c:v>
                </c:pt>
                <c:pt idx="5">
                  <c:v>Grupo de Gestión Documental</c:v>
                </c:pt>
                <c:pt idx="6">
                  <c:v>Jurídica</c:v>
                </c:pt>
                <c:pt idx="7">
                  <c:v>Relaciones Interinstitucionales</c:v>
                </c:pt>
                <c:pt idx="8">
                  <c:v>Grupo de Procesos Editoriales</c:v>
                </c:pt>
                <c:pt idx="9">
                  <c:v>Biblioteca</c:v>
                </c:pt>
                <c:pt idx="10">
                  <c:v>Servicio al Ciudadano</c:v>
                </c:pt>
                <c:pt idx="11">
                  <c:v>Subdirección Administrativa y Financiera</c:v>
                </c:pt>
                <c:pt idx="12">
                  <c:v>Grupo de Planeación</c:v>
                </c:pt>
                <c:pt idx="13">
                  <c:v>Equipo de Museos</c:v>
                </c:pt>
                <c:pt idx="14">
                  <c:v>Grupo de las Tecnologías de la Información</c:v>
                </c:pt>
                <c:pt idx="15">
                  <c:v>Dirección General</c:v>
                </c:pt>
                <c:pt idx="16">
                  <c:v>Grupo de Investigación</c:v>
                </c:pt>
                <c:pt idx="17">
                  <c:v>Solicitud Externa</c:v>
                </c:pt>
                <c:pt idx="18">
                  <c:v>Equipo de Comunicaciones</c:v>
                </c:pt>
                <c:pt idx="19">
                  <c:v>Grupo de Recursos Físicos</c:v>
                </c:pt>
              </c:strCache>
            </c:strRef>
          </c:cat>
          <c:val>
            <c:numRef>
              <c:f>Estadísticas!$D$48:$D$67</c:f>
              <c:numCache>
                <c:formatCode>General</c:formatCode>
                <c:ptCount val="20"/>
                <c:pt idx="0">
                  <c:v>4</c:v>
                </c:pt>
                <c:pt idx="1">
                  <c:v>34</c:v>
                </c:pt>
                <c:pt idx="2">
                  <c:v>52</c:v>
                </c:pt>
                <c:pt idx="3">
                  <c:v>3</c:v>
                </c:pt>
                <c:pt idx="4">
                  <c:v>5</c:v>
                </c:pt>
                <c:pt idx="5">
                  <c:v>3</c:v>
                </c:pt>
                <c:pt idx="6">
                  <c:v>5</c:v>
                </c:pt>
                <c:pt idx="7">
                  <c:v>0</c:v>
                </c:pt>
                <c:pt idx="8">
                  <c:v>1</c:v>
                </c:pt>
                <c:pt idx="9">
                  <c:v>1</c:v>
                </c:pt>
                <c:pt idx="10">
                  <c:v>2</c:v>
                </c:pt>
                <c:pt idx="11">
                  <c:v>2</c:v>
                </c:pt>
                <c:pt idx="12">
                  <c:v>1</c:v>
                </c:pt>
                <c:pt idx="13">
                  <c:v>0</c:v>
                </c:pt>
                <c:pt idx="14">
                  <c:v>0</c:v>
                </c:pt>
                <c:pt idx="15">
                  <c:v>0</c:v>
                </c:pt>
                <c:pt idx="16">
                  <c:v>1</c:v>
                </c:pt>
                <c:pt idx="17">
                  <c:v>3</c:v>
                </c:pt>
                <c:pt idx="18">
                  <c:v>1</c:v>
                </c:pt>
                <c:pt idx="19">
                  <c:v>0</c:v>
                </c:pt>
              </c:numCache>
            </c:numRef>
          </c:val>
          <c:extLst>
            <c:ext xmlns:c16="http://schemas.microsoft.com/office/drawing/2014/chart" uri="{C3380CC4-5D6E-409C-BE32-E72D297353CC}">
              <c16:uniqueId val="{00000001-1442-4C63-A759-A2FDCBC74E6C}"/>
            </c:ext>
          </c:extLst>
        </c:ser>
        <c:ser>
          <c:idx val="2"/>
          <c:order val="2"/>
          <c:tx>
            <c:strRef>
              <c:f>Estadísticas!$E$47</c:f>
              <c:strCache>
                <c:ptCount val="1"/>
                <c:pt idx="0">
                  <c:v>Presencial</c:v>
                </c:pt>
              </c:strCache>
            </c:strRef>
          </c:tx>
          <c:spPr>
            <a:solidFill>
              <a:srgbClr val="00B0F0"/>
            </a:solidFill>
            <a:ln>
              <a:noFill/>
            </a:ln>
            <a:effectLst/>
          </c:spPr>
          <c:invertIfNegative val="0"/>
          <c:cat>
            <c:strRef>
              <c:f>Estadísticas!$B$48:$B$67</c:f>
              <c:strCache>
                <c:ptCount val="20"/>
                <c:pt idx="0">
                  <c:v>Subdirección Académica</c:v>
                </c:pt>
                <c:pt idx="1">
                  <c:v>Grupo de Talento Humano</c:v>
                </c:pt>
                <c:pt idx="2">
                  <c:v>Grupo de Gestión Contractual</c:v>
                </c:pt>
                <c:pt idx="3">
                  <c:v>Facultad Seminario Andrés Bello</c:v>
                </c:pt>
                <c:pt idx="4">
                  <c:v>Grupo de Gestión Financiera</c:v>
                </c:pt>
                <c:pt idx="5">
                  <c:v>Grupo de Gestión Documental</c:v>
                </c:pt>
                <c:pt idx="6">
                  <c:v>Jurídica</c:v>
                </c:pt>
                <c:pt idx="7">
                  <c:v>Relaciones Interinstitucionales</c:v>
                </c:pt>
                <c:pt idx="8">
                  <c:v>Grupo de Procesos Editoriales</c:v>
                </c:pt>
                <c:pt idx="9">
                  <c:v>Biblioteca</c:v>
                </c:pt>
                <c:pt idx="10">
                  <c:v>Servicio al Ciudadano</c:v>
                </c:pt>
                <c:pt idx="11">
                  <c:v>Subdirección Administrativa y Financiera</c:v>
                </c:pt>
                <c:pt idx="12">
                  <c:v>Grupo de Planeación</c:v>
                </c:pt>
                <c:pt idx="13">
                  <c:v>Equipo de Museos</c:v>
                </c:pt>
                <c:pt idx="14">
                  <c:v>Grupo de las Tecnologías de la Información</c:v>
                </c:pt>
                <c:pt idx="15">
                  <c:v>Dirección General</c:v>
                </c:pt>
                <c:pt idx="16">
                  <c:v>Grupo de Investigación</c:v>
                </c:pt>
                <c:pt idx="17">
                  <c:v>Solicitud Externa</c:v>
                </c:pt>
                <c:pt idx="18">
                  <c:v>Equipo de Comunicaciones</c:v>
                </c:pt>
                <c:pt idx="19">
                  <c:v>Grupo de Recursos Físicos</c:v>
                </c:pt>
              </c:strCache>
            </c:strRef>
          </c:cat>
          <c:val>
            <c:numRef>
              <c:f>Estadísticas!$E$48:$E$67</c:f>
              <c:numCache>
                <c:formatCode>General</c:formatCode>
                <c:ptCount val="20"/>
                <c:pt idx="0">
                  <c:v>4</c:v>
                </c:pt>
                <c:pt idx="1">
                  <c:v>10</c:v>
                </c:pt>
                <c:pt idx="2">
                  <c:v>0</c:v>
                </c:pt>
                <c:pt idx="3">
                  <c:v>3</c:v>
                </c:pt>
                <c:pt idx="4">
                  <c:v>1</c:v>
                </c:pt>
                <c:pt idx="5">
                  <c:v>3</c:v>
                </c:pt>
                <c:pt idx="6">
                  <c:v>2</c:v>
                </c:pt>
                <c:pt idx="7">
                  <c:v>0</c:v>
                </c:pt>
                <c:pt idx="8">
                  <c:v>0</c:v>
                </c:pt>
                <c:pt idx="9">
                  <c:v>0</c:v>
                </c:pt>
                <c:pt idx="10">
                  <c:v>0</c:v>
                </c:pt>
                <c:pt idx="11">
                  <c:v>3</c:v>
                </c:pt>
                <c:pt idx="12">
                  <c:v>0</c:v>
                </c:pt>
                <c:pt idx="13">
                  <c:v>1</c:v>
                </c:pt>
                <c:pt idx="14">
                  <c:v>0</c:v>
                </c:pt>
                <c:pt idx="15">
                  <c:v>0</c:v>
                </c:pt>
                <c:pt idx="17">
                  <c:v>0</c:v>
                </c:pt>
                <c:pt idx="18">
                  <c:v>0</c:v>
                </c:pt>
                <c:pt idx="19">
                  <c:v>0</c:v>
                </c:pt>
              </c:numCache>
            </c:numRef>
          </c:val>
          <c:extLst>
            <c:ext xmlns:c16="http://schemas.microsoft.com/office/drawing/2014/chart" uri="{C3380CC4-5D6E-409C-BE32-E72D297353CC}">
              <c16:uniqueId val="{00000002-1442-4C63-A759-A2FDCBC74E6C}"/>
            </c:ext>
          </c:extLst>
        </c:ser>
        <c:ser>
          <c:idx val="3"/>
          <c:order val="3"/>
          <c:tx>
            <c:strRef>
              <c:f>Estadísticas!$F$47</c:f>
              <c:strCache>
                <c:ptCount val="1"/>
                <c:pt idx="0">
                  <c:v>Telefónica</c:v>
                </c:pt>
              </c:strCache>
            </c:strRef>
          </c:tx>
          <c:spPr>
            <a:solidFill>
              <a:srgbClr val="92D050"/>
            </a:solidFill>
            <a:ln>
              <a:noFill/>
            </a:ln>
            <a:effectLst/>
          </c:spPr>
          <c:invertIfNegative val="0"/>
          <c:cat>
            <c:strRef>
              <c:f>Estadísticas!$B$48:$B$67</c:f>
              <c:strCache>
                <c:ptCount val="20"/>
                <c:pt idx="0">
                  <c:v>Subdirección Académica</c:v>
                </c:pt>
                <c:pt idx="1">
                  <c:v>Grupo de Talento Humano</c:v>
                </c:pt>
                <c:pt idx="2">
                  <c:v>Grupo de Gestión Contractual</c:v>
                </c:pt>
                <c:pt idx="3">
                  <c:v>Facultad Seminario Andrés Bello</c:v>
                </c:pt>
                <c:pt idx="4">
                  <c:v>Grupo de Gestión Financiera</c:v>
                </c:pt>
                <c:pt idx="5">
                  <c:v>Grupo de Gestión Documental</c:v>
                </c:pt>
                <c:pt idx="6">
                  <c:v>Jurídica</c:v>
                </c:pt>
                <c:pt idx="7">
                  <c:v>Relaciones Interinstitucionales</c:v>
                </c:pt>
                <c:pt idx="8">
                  <c:v>Grupo de Procesos Editoriales</c:v>
                </c:pt>
                <c:pt idx="9">
                  <c:v>Biblioteca</c:v>
                </c:pt>
                <c:pt idx="10">
                  <c:v>Servicio al Ciudadano</c:v>
                </c:pt>
                <c:pt idx="11">
                  <c:v>Subdirección Administrativa y Financiera</c:v>
                </c:pt>
                <c:pt idx="12">
                  <c:v>Grupo de Planeación</c:v>
                </c:pt>
                <c:pt idx="13">
                  <c:v>Equipo de Museos</c:v>
                </c:pt>
                <c:pt idx="14">
                  <c:v>Grupo de las Tecnologías de la Información</c:v>
                </c:pt>
                <c:pt idx="15">
                  <c:v>Dirección General</c:v>
                </c:pt>
                <c:pt idx="16">
                  <c:v>Grupo de Investigación</c:v>
                </c:pt>
                <c:pt idx="17">
                  <c:v>Solicitud Externa</c:v>
                </c:pt>
                <c:pt idx="18">
                  <c:v>Equipo de Comunicaciones</c:v>
                </c:pt>
                <c:pt idx="19">
                  <c:v>Grupo de Recursos Físicos</c:v>
                </c:pt>
              </c:strCache>
            </c:strRef>
          </c:cat>
          <c:val>
            <c:numRef>
              <c:f>Estadísticas!$F$48:$F$67</c:f>
              <c:numCache>
                <c:formatCode>General</c:formatCode>
                <c:ptCount val="20"/>
                <c:pt idx="0">
                  <c:v>1</c:v>
                </c:pt>
                <c:pt idx="1">
                  <c:v>0</c:v>
                </c:pt>
                <c:pt idx="2">
                  <c:v>0</c:v>
                </c:pt>
                <c:pt idx="3">
                  <c:v>0</c:v>
                </c:pt>
                <c:pt idx="4">
                  <c:v>0</c:v>
                </c:pt>
                <c:pt idx="5">
                  <c:v>0</c:v>
                </c:pt>
                <c:pt idx="6">
                  <c:v>0</c:v>
                </c:pt>
                <c:pt idx="7">
                  <c:v>0</c:v>
                </c:pt>
                <c:pt idx="8">
                  <c:v>0</c:v>
                </c:pt>
                <c:pt idx="9">
                  <c:v>0</c:v>
                </c:pt>
                <c:pt idx="10">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1442-4C63-A759-A2FDCBC74E6C}"/>
            </c:ext>
          </c:extLst>
        </c:ser>
        <c:dLbls>
          <c:showLegendKey val="0"/>
          <c:showVal val="0"/>
          <c:showCatName val="0"/>
          <c:showSerName val="0"/>
          <c:showPercent val="0"/>
          <c:showBubbleSize val="0"/>
        </c:dLbls>
        <c:gapWidth val="182"/>
        <c:axId val="1088839024"/>
        <c:axId val="1088841104"/>
      </c:barChart>
      <c:catAx>
        <c:axId val="1088839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8841104"/>
        <c:crosses val="autoZero"/>
        <c:auto val="1"/>
        <c:lblAlgn val="ctr"/>
        <c:lblOffset val="100"/>
        <c:noMultiLvlLbl val="0"/>
      </c:catAx>
      <c:valAx>
        <c:axId val="1088841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88839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s-CO" sz="1600" b="1">
                <a:solidFill>
                  <a:schemeClr val="accent5">
                    <a:lumMod val="50000"/>
                  </a:schemeClr>
                </a:solidFill>
              </a:rPr>
              <a:t>Estado de las Recomendaciones</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055919819580255"/>
          <c:y val="0.25367612605471296"/>
          <c:w val="0.44202418691217499"/>
          <c:h val="0.6318867691874086"/>
        </c:manualLayout>
      </c:layout>
      <c:radarChart>
        <c:radarStyle val="marker"/>
        <c:varyColors val="0"/>
        <c:ser>
          <c:idx val="0"/>
          <c:order val="0"/>
          <c:spPr>
            <a:ln w="28575" cap="rnd">
              <a:solidFill>
                <a:srgbClr val="00B0F0"/>
              </a:solidFill>
              <a:round/>
            </a:ln>
            <a:effectLst/>
          </c:spPr>
          <c:marker>
            <c:symbol val="circle"/>
            <c:size val="5"/>
            <c:spPr>
              <a:solidFill>
                <a:schemeClr val="accent1"/>
              </a:solidFill>
              <a:ln w="9525">
                <a:solidFill>
                  <a:srgbClr val="00B0F0"/>
                </a:solidFill>
              </a:ln>
              <a:effectLst/>
            </c:spPr>
          </c:marker>
          <c:dLbls>
            <c:dLbl>
              <c:idx val="0"/>
              <c:layout>
                <c:manualLayout>
                  <c:x val="-1.8592046773883103E-3"/>
                  <c:y val="3.2544522538709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0E-43DA-810D-DC9F684BE09B}"/>
                </c:ext>
              </c:extLst>
            </c:dLbl>
            <c:dLbl>
              <c:idx val="1"/>
              <c:layout>
                <c:manualLayout>
                  <c:x val="-2.19092385763284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0E-43DA-810D-DC9F684BE09B}"/>
                </c:ext>
              </c:extLst>
            </c:dLbl>
            <c:dLbl>
              <c:idx val="2"/>
              <c:layout>
                <c:manualLayout>
                  <c:x val="2.5086201393959902E-2"/>
                  <c:y val="-3.45854251440046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0E-43DA-810D-DC9F684BE09B}"/>
                </c:ext>
              </c:extLst>
            </c:dLbl>
            <c:dLbl>
              <c:idx val="3"/>
              <c:layout>
                <c:manualLayout>
                  <c:x val="3.2616670392140869E-2"/>
                  <c:y val="2.8070249608060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0E-43DA-810D-DC9F684BE0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Recomendaciones'!$F$12:$F$15</c:f>
              <c:strCache>
                <c:ptCount val="4"/>
                <c:pt idx="0">
                  <c:v>Implementado</c:v>
                </c:pt>
                <c:pt idx="1">
                  <c:v>Implementación Parcial</c:v>
                </c:pt>
                <c:pt idx="2">
                  <c:v>Sin Implementar</c:v>
                </c:pt>
                <c:pt idx="3">
                  <c:v>Nueva Recomendación</c:v>
                </c:pt>
              </c:strCache>
            </c:strRef>
          </c:cat>
          <c:val>
            <c:numRef>
              <c:f>' Recomendaciones'!$G$12:$G$15</c:f>
              <c:numCache>
                <c:formatCode>General</c:formatCode>
                <c:ptCount val="4"/>
                <c:pt idx="0">
                  <c:v>7</c:v>
                </c:pt>
                <c:pt idx="1">
                  <c:v>10</c:v>
                </c:pt>
                <c:pt idx="2">
                  <c:v>6</c:v>
                </c:pt>
                <c:pt idx="3">
                  <c:v>7</c:v>
                </c:pt>
              </c:numCache>
            </c:numRef>
          </c:val>
          <c:extLst>
            <c:ext xmlns:c16="http://schemas.microsoft.com/office/drawing/2014/chart" uri="{C3380CC4-5D6E-409C-BE32-E72D297353CC}">
              <c16:uniqueId val="{00000000-920E-43DA-810D-DC9F684BE09B}"/>
            </c:ext>
          </c:extLst>
        </c:ser>
        <c:dLbls>
          <c:showLegendKey val="0"/>
          <c:showVal val="0"/>
          <c:showCatName val="0"/>
          <c:showSerName val="0"/>
          <c:showPercent val="0"/>
          <c:showBubbleSize val="0"/>
        </c:dLbls>
        <c:axId val="619979504"/>
        <c:axId val="619980464"/>
      </c:radarChart>
      <c:catAx>
        <c:axId val="61997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70C0"/>
                </a:solidFill>
                <a:latin typeface="+mn-lt"/>
                <a:ea typeface="+mn-ea"/>
                <a:cs typeface="+mn-cs"/>
              </a:defRPr>
            </a:pPr>
            <a:endParaRPr lang="es-CO"/>
          </a:p>
        </c:txPr>
        <c:crossAx val="619980464"/>
        <c:crosses val="autoZero"/>
        <c:auto val="1"/>
        <c:lblAlgn val="ctr"/>
        <c:lblOffset val="100"/>
        <c:noMultiLvlLbl val="0"/>
      </c:catAx>
      <c:valAx>
        <c:axId val="619980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997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11</xdr:col>
      <xdr:colOff>103018</xdr:colOff>
      <xdr:row>0</xdr:row>
      <xdr:rowOff>9526</xdr:rowOff>
    </xdr:from>
    <xdr:to>
      <xdr:col>12</xdr:col>
      <xdr:colOff>76200</xdr:colOff>
      <xdr:row>3</xdr:row>
      <xdr:rowOff>171451</xdr:rowOff>
    </xdr:to>
    <xdr:pic>
      <xdr:nvPicPr>
        <xdr:cNvPr id="2" name="image6.png">
          <a:extLst>
            <a:ext uri="{FF2B5EF4-FFF2-40B4-BE49-F238E27FC236}">
              <a16:creationId xmlns:a16="http://schemas.microsoft.com/office/drawing/2014/main" id="{E6C9B275-3570-419C-99C2-0537003C6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5443" y="9526"/>
          <a:ext cx="735182"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781050</xdr:colOff>
      <xdr:row>93</xdr:row>
      <xdr:rowOff>9524</xdr:rowOff>
    </xdr:from>
    <xdr:to>
      <xdr:col>4</xdr:col>
      <xdr:colOff>676275</xdr:colOff>
      <xdr:row>105</xdr:row>
      <xdr:rowOff>180975</xdr:rowOff>
    </xdr:to>
    <xdr:graphicFrame macro="">
      <xdr:nvGraphicFramePr>
        <xdr:cNvPr id="5" name="Gráfico 4">
          <a:extLst>
            <a:ext uri="{FF2B5EF4-FFF2-40B4-BE49-F238E27FC236}">
              <a16:creationId xmlns:a16="http://schemas.microsoft.com/office/drawing/2014/main" id="{FC265685-BB32-79B3-A3B4-2D736CBB3F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466725</xdr:colOff>
      <xdr:row>117</xdr:row>
      <xdr:rowOff>180974</xdr:rowOff>
    </xdr:from>
    <xdr:to>
      <xdr:col>4</xdr:col>
      <xdr:colOff>152400</xdr:colOff>
      <xdr:row>129</xdr:row>
      <xdr:rowOff>42861</xdr:rowOff>
    </xdr:to>
    <xdr:graphicFrame macro="">
      <xdr:nvGraphicFramePr>
        <xdr:cNvPr id="7" name="Gráfico 6">
          <a:extLst>
            <a:ext uri="{FF2B5EF4-FFF2-40B4-BE49-F238E27FC236}">
              <a16:creationId xmlns:a16="http://schemas.microsoft.com/office/drawing/2014/main" id="{2B124156-145C-C511-0669-8D1AE58B30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350921</xdr:colOff>
      <xdr:row>9</xdr:row>
      <xdr:rowOff>30077</xdr:rowOff>
    </xdr:from>
    <xdr:to>
      <xdr:col>12</xdr:col>
      <xdr:colOff>120316</xdr:colOff>
      <xdr:row>23</xdr:row>
      <xdr:rowOff>20051</xdr:rowOff>
    </xdr:to>
    <xdr:graphicFrame macro="">
      <xdr:nvGraphicFramePr>
        <xdr:cNvPr id="4" name="Gráfico 3">
          <a:extLst>
            <a:ext uri="{FF2B5EF4-FFF2-40B4-BE49-F238E27FC236}">
              <a16:creationId xmlns:a16="http://schemas.microsoft.com/office/drawing/2014/main" id="{63F4E061-2E50-45A2-AC41-1578CC55D3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265695</xdr:colOff>
      <xdr:row>45</xdr:row>
      <xdr:rowOff>22056</xdr:rowOff>
    </xdr:from>
    <xdr:to>
      <xdr:col>22</xdr:col>
      <xdr:colOff>471236</xdr:colOff>
      <xdr:row>67</xdr:row>
      <xdr:rowOff>190500</xdr:rowOff>
    </xdr:to>
    <xdr:graphicFrame macro="">
      <xdr:nvGraphicFramePr>
        <xdr:cNvPr id="6" name="Gráfico 5">
          <a:extLst>
            <a:ext uri="{FF2B5EF4-FFF2-40B4-BE49-F238E27FC236}">
              <a16:creationId xmlns:a16="http://schemas.microsoft.com/office/drawing/2014/main" id="{9832A0C4-3A62-4E40-8FEC-1DC7806AD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31401</xdr:colOff>
      <xdr:row>21</xdr:row>
      <xdr:rowOff>52334</xdr:rowOff>
    </xdr:from>
    <xdr:to>
      <xdr:col>5</xdr:col>
      <xdr:colOff>182399</xdr:colOff>
      <xdr:row>53</xdr:row>
      <xdr:rowOff>38488</xdr:rowOff>
    </xdr:to>
    <xdr:pic>
      <xdr:nvPicPr>
        <xdr:cNvPr id="2" name="Imagen 1">
          <a:extLst>
            <a:ext uri="{FF2B5EF4-FFF2-40B4-BE49-F238E27FC236}">
              <a16:creationId xmlns:a16="http://schemas.microsoft.com/office/drawing/2014/main" id="{F79F9C91-F819-4909-9FCC-584365F0E35E}"/>
            </a:ext>
          </a:extLst>
        </xdr:cNvPr>
        <xdr:cNvPicPr>
          <a:picLocks noChangeAspect="1"/>
        </xdr:cNvPicPr>
      </xdr:nvPicPr>
      <xdr:blipFill>
        <a:blip xmlns:r="http://schemas.openxmlformats.org/officeDocument/2006/relationships" r:embed="rId1"/>
        <a:stretch>
          <a:fillRect/>
        </a:stretch>
      </xdr:blipFill>
      <xdr:spPr>
        <a:xfrm>
          <a:off x="450082" y="9535466"/>
          <a:ext cx="11884542" cy="66850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33</xdr:row>
      <xdr:rowOff>9525</xdr:rowOff>
    </xdr:from>
    <xdr:to>
      <xdr:col>12</xdr:col>
      <xdr:colOff>123825</xdr:colOff>
      <xdr:row>58</xdr:row>
      <xdr:rowOff>28575</xdr:rowOff>
    </xdr:to>
    <xdr:pic>
      <xdr:nvPicPr>
        <xdr:cNvPr id="3" name="Imagen 2">
          <a:extLst>
            <a:ext uri="{FF2B5EF4-FFF2-40B4-BE49-F238E27FC236}">
              <a16:creationId xmlns:a16="http://schemas.microsoft.com/office/drawing/2014/main" id="{229F8FCC-B596-42AE-A9BD-D9C00BA11272}"/>
            </a:ext>
          </a:extLst>
        </xdr:cNvPr>
        <xdr:cNvPicPr>
          <a:picLocks noChangeAspect="1"/>
        </xdr:cNvPicPr>
      </xdr:nvPicPr>
      <xdr:blipFill rotWithShape="1">
        <a:blip xmlns:r="http://schemas.openxmlformats.org/officeDocument/2006/relationships" r:embed="rId1"/>
        <a:srcRect b="24752"/>
        <a:stretch/>
      </xdr:blipFill>
      <xdr:spPr>
        <a:xfrm>
          <a:off x="85725" y="7972425"/>
          <a:ext cx="14230350" cy="5257800"/>
        </a:xfrm>
        <a:prstGeom prst="rect">
          <a:avLst/>
        </a:prstGeom>
      </xdr:spPr>
    </xdr:pic>
    <xdr:clientData/>
  </xdr:twoCellAnchor>
  <xdr:twoCellAnchor editAs="oneCell">
    <xdr:from>
      <xdr:col>1</xdr:col>
      <xdr:colOff>209550</xdr:colOff>
      <xdr:row>63</xdr:row>
      <xdr:rowOff>28574</xdr:rowOff>
    </xdr:from>
    <xdr:to>
      <xdr:col>11</xdr:col>
      <xdr:colOff>690369</xdr:colOff>
      <xdr:row>96</xdr:row>
      <xdr:rowOff>104775</xdr:rowOff>
    </xdr:to>
    <xdr:pic>
      <xdr:nvPicPr>
        <xdr:cNvPr id="4" name="Imagen 3">
          <a:extLst>
            <a:ext uri="{FF2B5EF4-FFF2-40B4-BE49-F238E27FC236}">
              <a16:creationId xmlns:a16="http://schemas.microsoft.com/office/drawing/2014/main" id="{BB7BC0BF-E563-43BD-93A4-EAD11120F4E9}"/>
            </a:ext>
          </a:extLst>
        </xdr:cNvPr>
        <xdr:cNvPicPr>
          <a:picLocks noChangeAspect="1"/>
        </xdr:cNvPicPr>
      </xdr:nvPicPr>
      <xdr:blipFill>
        <a:blip xmlns:r="http://schemas.openxmlformats.org/officeDocument/2006/relationships" r:embed="rId2"/>
        <a:stretch>
          <a:fillRect/>
        </a:stretch>
      </xdr:blipFill>
      <xdr:spPr>
        <a:xfrm>
          <a:off x="342900" y="14277974"/>
          <a:ext cx="13777719" cy="6991351"/>
        </a:xfrm>
        <a:prstGeom prst="rect">
          <a:avLst/>
        </a:prstGeom>
      </xdr:spPr>
    </xdr:pic>
    <xdr:clientData/>
  </xdr:twoCellAnchor>
  <xdr:twoCellAnchor editAs="oneCell">
    <xdr:from>
      <xdr:col>3</xdr:col>
      <xdr:colOff>152400</xdr:colOff>
      <xdr:row>96</xdr:row>
      <xdr:rowOff>95249</xdr:rowOff>
    </xdr:from>
    <xdr:to>
      <xdr:col>8</xdr:col>
      <xdr:colOff>200025</xdr:colOff>
      <xdr:row>123</xdr:row>
      <xdr:rowOff>168258</xdr:rowOff>
    </xdr:to>
    <xdr:pic>
      <xdr:nvPicPr>
        <xdr:cNvPr id="5" name="Imagen 4">
          <a:extLst>
            <a:ext uri="{FF2B5EF4-FFF2-40B4-BE49-F238E27FC236}">
              <a16:creationId xmlns:a16="http://schemas.microsoft.com/office/drawing/2014/main" id="{2843F3FB-0C29-4074-B4F7-1FCB39D2C01E}"/>
            </a:ext>
          </a:extLst>
        </xdr:cNvPr>
        <xdr:cNvPicPr>
          <a:picLocks noChangeAspect="1"/>
        </xdr:cNvPicPr>
      </xdr:nvPicPr>
      <xdr:blipFill rotWithShape="1">
        <a:blip xmlns:r="http://schemas.openxmlformats.org/officeDocument/2006/relationships" r:embed="rId3"/>
        <a:srcRect l="21563" r="22865"/>
        <a:stretch/>
      </xdr:blipFill>
      <xdr:spPr>
        <a:xfrm>
          <a:off x="3409950" y="21469349"/>
          <a:ext cx="7600950" cy="57308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733985</xdr:colOff>
      <xdr:row>4</xdr:row>
      <xdr:rowOff>73398</xdr:rowOff>
    </xdr:from>
    <xdr:to>
      <xdr:col>4</xdr:col>
      <xdr:colOff>3181910</xdr:colOff>
      <xdr:row>20</xdr:row>
      <xdr:rowOff>168648</xdr:rowOff>
    </xdr:to>
    <xdr:graphicFrame macro="">
      <xdr:nvGraphicFramePr>
        <xdr:cNvPr id="3" name="Gráfico 2">
          <a:extLst>
            <a:ext uri="{FF2B5EF4-FFF2-40B4-BE49-F238E27FC236}">
              <a16:creationId xmlns:a16="http://schemas.microsoft.com/office/drawing/2014/main" id="{FDC2A99F-B6D8-1FC6-7CD3-F908ED2A26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514350</xdr:colOff>
      <xdr:row>2</xdr:row>
      <xdr:rowOff>66675</xdr:rowOff>
    </xdr:from>
    <xdr:to>
      <xdr:col>7</xdr:col>
      <xdr:colOff>596739</xdr:colOff>
      <xdr:row>21</xdr:row>
      <xdr:rowOff>38910</xdr:rowOff>
    </xdr:to>
    <xdr:pic>
      <xdr:nvPicPr>
        <xdr:cNvPr id="4" name="Imagen 3">
          <a:extLst>
            <a:ext uri="{FF2B5EF4-FFF2-40B4-BE49-F238E27FC236}">
              <a16:creationId xmlns:a16="http://schemas.microsoft.com/office/drawing/2014/main" id="{FCE086D0-25B2-44EE-99FC-260E25DFCD48}"/>
            </a:ext>
          </a:extLst>
        </xdr:cNvPr>
        <xdr:cNvPicPr>
          <a:picLocks noChangeAspect="1"/>
        </xdr:cNvPicPr>
      </xdr:nvPicPr>
      <xdr:blipFill>
        <a:blip xmlns:r="http://schemas.openxmlformats.org/officeDocument/2006/relationships" r:embed="rId1"/>
        <a:stretch>
          <a:fillRect/>
        </a:stretch>
      </xdr:blipFill>
      <xdr:spPr>
        <a:xfrm>
          <a:off x="514350" y="447675"/>
          <a:ext cx="5416389" cy="35917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133350</xdr:rowOff>
    </xdr:from>
    <xdr:ext cx="7192343" cy="5591175"/>
    <xdr:pic>
      <xdr:nvPicPr>
        <xdr:cNvPr id="2" name="Imagen 1">
          <a:extLst>
            <a:ext uri="{FF2B5EF4-FFF2-40B4-BE49-F238E27FC236}">
              <a16:creationId xmlns:a16="http://schemas.microsoft.com/office/drawing/2014/main" id="{86A4D24E-4284-4B20-86F3-0AF530AD902C}"/>
            </a:ext>
          </a:extLst>
        </xdr:cNvPr>
        <xdr:cNvPicPr>
          <a:picLocks noChangeAspect="1"/>
        </xdr:cNvPicPr>
      </xdr:nvPicPr>
      <xdr:blipFill rotWithShape="1">
        <a:blip xmlns:r="http://schemas.openxmlformats.org/officeDocument/2006/relationships" r:embed="rId1"/>
        <a:srcRect l="20888" t="12687" r="21083" b="7118"/>
        <a:stretch/>
      </xdr:blipFill>
      <xdr:spPr>
        <a:xfrm>
          <a:off x="0" y="1085850"/>
          <a:ext cx="7192343" cy="5591175"/>
        </a:xfrm>
        <a:prstGeom prst="rect">
          <a:avLst/>
        </a:prstGeom>
      </xdr:spPr>
    </xdr:pic>
    <xdr:clientData/>
  </xdr:oneCellAnchor>
  <xdr:oneCellAnchor>
    <xdr:from>
      <xdr:col>0</xdr:col>
      <xdr:colOff>0</xdr:colOff>
      <xdr:row>49</xdr:row>
      <xdr:rowOff>72628</xdr:rowOff>
    </xdr:from>
    <xdr:ext cx="12399264" cy="6974586"/>
    <xdr:pic>
      <xdr:nvPicPr>
        <xdr:cNvPr id="3" name="Imagen 2">
          <a:extLst>
            <a:ext uri="{FF2B5EF4-FFF2-40B4-BE49-F238E27FC236}">
              <a16:creationId xmlns:a16="http://schemas.microsoft.com/office/drawing/2014/main" id="{978DCC7A-D1B3-4CF0-ABD3-40185FF09D7B}"/>
            </a:ext>
          </a:extLst>
        </xdr:cNvPr>
        <xdr:cNvPicPr>
          <a:picLocks noChangeAspect="1"/>
        </xdr:cNvPicPr>
      </xdr:nvPicPr>
      <xdr:blipFill>
        <a:blip xmlns:r="http://schemas.openxmlformats.org/officeDocument/2006/relationships" r:embed="rId2"/>
        <a:stretch>
          <a:fillRect/>
        </a:stretch>
      </xdr:blipFill>
      <xdr:spPr>
        <a:xfrm>
          <a:off x="0" y="10550128"/>
          <a:ext cx="12399264" cy="697458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f:/g/personal/jorge_sabogal_caroycuervo_gov_co/Eh2YyGh0NKxFi0n8MSyMp2gB7lutvavMwKpAJPj7jpGjzg?e=rUkq2z" TargetMode="External"/><Relationship Id="rId13" Type="http://schemas.openxmlformats.org/officeDocument/2006/relationships/hyperlink" Target="../../../../../../../../../cristian_velandia_caroycuervo_gov_co/_layouts/15/onedrive.aspx?login_hint=cristian%2Evelandia%40caroycuervo%2Egov%2Eco&amp;id=%2Fpersonal%2Fplaneacion%5Fcaroycuervo%5Fgov%5Fco%2FDocuments%2F1%2E%20PLA%20TRD%2F2023%2F100%2E101%2E01%5FACTAS%2F100%2E101%2E01%2E06%5FCIGD%2FReunion%5FNo%5F10%5F%2826%2D07%2D2023%29&amp;listurl=%2Fpersonal%2Fplaneacion%5Fcaroycuervo%5Fgov%5Fco%2FDocuments&amp;remoteItem=%7B%22mp%22%3A%7B%22webAbsoluteUrl%22%3A%22https%3A%2F%2Fcaroycuervo%2Dmy%2Esharepoint%2Ecom%2Fpersonal%2Fcristian%5Fvelandia%5Fcaroycuervo%5Fgov%5Fco%22%2C%22listFullUrl%22%3A%22https%3A%2F%2Fcaroycuervo%2Dmy%2Esharepoint%2Ecom%2Fpersonal%2Fcristian%5Fvelandia%5Fcaroycuervo%5Fgov%5Fco%2FDocuments%22%2C%22rootFolder%22%3A%22%2Fpersonal%2Fcristian%5Fvelandia%5Fcaroycuervo%5Fgov%5Fco%2FDocuments%2F1%2E%20PLA%20TRD%22%7D%2C%22rsi%22%3A%7B%22listFullUrl%22%3A%22https%3A%2F%2Fcaroycuervo%2Dmy%2Esharepoint%2Ecom%2Fpersonal%2Fplaneacion%5Fcaroycuervo%5Fgov%5Fco%2FDocuments%22%2C%22rootFolder%22%3A%22%2Fpersonal%2Fplaneacion%5Fcaroycuervo%5Fgov%5Fco%2FDocuments%2F1%2E%20PLA%20TRD%2F2023%2F100%2E101%2E01%5FACTAS%2F100%2E101%2E01%2E06%5FCIGD%2FReunion%5FNo%5F10%5F%2826%2D07%2D2023%29%22%2C%22webAbsoluteUrl%22%3A%22https%3A%2F%2Fcaroycuervo%2Dmy%2Esharepoint%2Ecom%2Fpersonal%2Fplaneacion%5Fcaroycuervo%5Fgov%5Fco%22%7D%7D&amp;view=0" TargetMode="External"/><Relationship Id="rId18" Type="http://schemas.openxmlformats.org/officeDocument/2006/relationships/drawing" Target="../drawings/drawing5.xml"/><Relationship Id="rId3" Type="http://schemas.openxmlformats.org/officeDocument/2006/relationships/hyperlink" Target="https://sig.caroycuervo.gov.co/DocumentosSIG/COM-P-1.2.pdf" TargetMode="External"/><Relationship Id="rId7" Type="http://schemas.openxmlformats.org/officeDocument/2006/relationships/hyperlink" Target="https://www.caroycuervo.gov.co/4-10-informes-trimestrales-sobre-acceso-a-informacion-quejas-y-reclamos/" TargetMode="External"/><Relationship Id="rId12" Type="http://schemas.openxmlformats.org/officeDocument/2006/relationships/hyperlink" Target="https://www.caroycuervo.gov.co/4-10-informes-trimestrales-sobre-acceso-a-informacion-quejas-y-reclamos/" TargetMode="External"/><Relationship Id="rId17" Type="http://schemas.openxmlformats.org/officeDocument/2006/relationships/printerSettings" Target="../printerSettings/printerSettings11.bin"/><Relationship Id="rId2" Type="http://schemas.openxmlformats.org/officeDocument/2006/relationships/hyperlink" Target="https://sig.caroycuervo.gov.co/DocumentosSIG/DIR-R-2.pdf" TargetMode="External"/><Relationship Id="rId16" Type="http://schemas.openxmlformats.org/officeDocument/2006/relationships/hyperlink" Target="https://www.youtube.com/watch?v=iKVl2zJXuYodivulgado%20mediante%20Comunicaci&#243;n%20interna%20del%2028/06/2023%20&#161;&#201;chale%20ojo!%20n.&#176;%2022%20-%20Socializaci&#243;n%20y%20promoci&#243;n%20del%20uso%20del%20aplicativo%20de%20PQRSD%20(Peticiones,%20Quejas,%20Reclamos,Sugerencias%20y%20Denuncias)" TargetMode="External"/><Relationship Id="rId1" Type="http://schemas.openxmlformats.org/officeDocument/2006/relationships/hyperlink" Target="https://sig.caroycuervo.gov.co/DocumentosSIG/DIR-R-2.pdf" TargetMode="External"/><Relationship Id="rId6" Type="http://schemas.openxmlformats.org/officeDocument/2006/relationships/hyperlink" Target="../../../../../../../../../../:f:/g/personal/gestiondocumental_caroycuervo_gov_co/EtNji-mSPmJBkWolIZ5bZi0Brp3K1MSHT38GvPhcLlOX9g?e=3N8hSY" TargetMode="External"/><Relationship Id="rId11" Type="http://schemas.openxmlformats.org/officeDocument/2006/relationships/hyperlink" Target="../../../../../../:f:/g/personal/jorge_sabogal_caroycuervo_gov_co/Eh2YyGh0NKxFi0n8MSyMp2gB7lutvavMwKpAJPj7jpGjzg?e=rUkq2z" TargetMode="External"/><Relationship Id="rId5" Type="http://schemas.openxmlformats.org/officeDocument/2006/relationships/hyperlink" Target="https://sig.caroycuervo.gov.co/DocumentosSIG/COM-P-1.2.pdf" TargetMode="External"/><Relationship Id="rId15" Type="http://schemas.openxmlformats.org/officeDocument/2006/relationships/hyperlink" Target="https://www.caroycuervo.gov.co/4-10-informes-trimestrales-sobre-acceso-a-informacion-quejas-y-reclamos/" TargetMode="External"/><Relationship Id="rId10" Type="http://schemas.openxmlformats.org/officeDocument/2006/relationships/hyperlink" Target="../../../../../../:f:/g/personal/jorge_sabogal_caroycuervo_gov_co/Eh2YyGh0NKxFi0n8MSyMp2gB7lutvavMwKpAJPj7jpGjzg?e=rUkq2z" TargetMode="External"/><Relationship Id="rId4" Type="http://schemas.openxmlformats.org/officeDocument/2006/relationships/hyperlink" Target="https://sig.caroycuervo.gov.co/DocumentosSIG/COM-P-1.2.pdf" TargetMode="External"/><Relationship Id="rId9" Type="http://schemas.openxmlformats.org/officeDocument/2006/relationships/hyperlink" Target="../../../../../../:f:/g/personal/jorge_sabogal_caroycuervo_gov_co/Eh2YyGh0NKxFi0n8MSyMp2gB7lutvavMwKpAJPj7jpGjzg?e=rUkq2z" TargetMode="External"/><Relationship Id="rId14" Type="http://schemas.openxmlformats.org/officeDocument/2006/relationships/hyperlink" Target="https://www.caroycuervo.gov.co/4-10-informes-trimestrales-sobre-acceso-a-informacion-quejas-y-reclamos/"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hyperlink" Target="mailto:BOUNCES-CO@EMAIL.EMAGISTER.COM" TargetMode="External"/><Relationship Id="rId21" Type="http://schemas.openxmlformats.org/officeDocument/2006/relationships/hyperlink" Target="mailto:MEDIURIB@GMAIL.COM" TargetMode="External"/><Relationship Id="rId42" Type="http://schemas.openxmlformats.org/officeDocument/2006/relationships/hyperlink" Target="mailto:bounces-co@email.emagister.com" TargetMode="External"/><Relationship Id="rId47" Type="http://schemas.openxmlformats.org/officeDocument/2006/relationships/hyperlink" Target="mailto:nestor.fabian.ruiz@gmail.com" TargetMode="External"/><Relationship Id="rId63" Type="http://schemas.openxmlformats.org/officeDocument/2006/relationships/hyperlink" Target="mailto:mijaneth03@hotmail.com" TargetMode="External"/><Relationship Id="rId68" Type="http://schemas.openxmlformats.org/officeDocument/2006/relationships/hyperlink" Target="mailto:omartrejos@utp.edu.co" TargetMode="External"/><Relationship Id="rId84" Type="http://schemas.openxmlformats.org/officeDocument/2006/relationships/printerSettings" Target="../printerSettings/printerSettings5.bin"/><Relationship Id="rId16" Type="http://schemas.openxmlformats.org/officeDocument/2006/relationships/hyperlink" Target="mailto:seguritel.bogota@gmail.com," TargetMode="External"/><Relationship Id="rId11" Type="http://schemas.openxmlformats.org/officeDocument/2006/relationships/hyperlink" Target="mailto:ANGIEMARINMORALES@HOTMAIL.COM" TargetMode="External"/><Relationship Id="rId32" Type="http://schemas.openxmlformats.org/officeDocument/2006/relationships/hyperlink" Target="mailto:YACARA1998@GMAIL.COM" TargetMode="External"/><Relationship Id="rId37" Type="http://schemas.openxmlformats.org/officeDocument/2006/relationships/hyperlink" Target="mailto:zmsantosp@dane.gov.co" TargetMode="External"/><Relationship Id="rId53" Type="http://schemas.openxmlformats.org/officeDocument/2006/relationships/hyperlink" Target="mailto:nestor.fabian.ruiz@gmail.com" TargetMode="External"/><Relationship Id="rId58" Type="http://schemas.openxmlformats.org/officeDocument/2006/relationships/hyperlink" Target="mailto:ximena.corena@ane.gov.co" TargetMode="External"/><Relationship Id="rId74" Type="http://schemas.openxmlformats.org/officeDocument/2006/relationships/hyperlink" Target="mailto:economista@ilex.com.co" TargetMode="External"/><Relationship Id="rId79" Type="http://schemas.openxmlformats.org/officeDocument/2006/relationships/hyperlink" Target="mailto:consultaoperativabonos@proteccion.com.co" TargetMode="External"/><Relationship Id="rId5" Type="http://schemas.openxmlformats.org/officeDocument/2006/relationships/hyperlink" Target="mailto:bounces-co@email.emagister.com" TargetMode="External"/><Relationship Id="rId61" Type="http://schemas.openxmlformats.org/officeDocument/2006/relationships/hyperlink" Target="mailto:lalejandrobustosm@gmail.com" TargetMode="External"/><Relationship Id="rId82" Type="http://schemas.openxmlformats.org/officeDocument/2006/relationships/hyperlink" Target="mailto:yulicruzlezcano2@gmail.com" TargetMode="External"/><Relationship Id="rId19" Type="http://schemas.openxmlformats.org/officeDocument/2006/relationships/hyperlink" Target="mailto:LBEDOYA@COLEGIOLACOLINACLC.EDU.CO" TargetMode="External"/><Relationship Id="rId14" Type="http://schemas.openxmlformats.org/officeDocument/2006/relationships/hyperlink" Target="mailto:alejakpri@hotmail.com" TargetMode="External"/><Relationship Id="rId22" Type="http://schemas.openxmlformats.org/officeDocument/2006/relationships/hyperlink" Target="mailto:BOUNCES-CO@EMAIL.EMAGISTER.COM" TargetMode="External"/><Relationship Id="rId27" Type="http://schemas.openxmlformats.org/officeDocument/2006/relationships/hyperlink" Target="mailto:riveradianap@gmail.com" TargetMode="External"/><Relationship Id="rId30" Type="http://schemas.openxmlformats.org/officeDocument/2006/relationships/hyperlink" Target="mailto:gestebanrh@hotmail.com" TargetMode="External"/><Relationship Id="rId35" Type="http://schemas.openxmlformats.org/officeDocument/2006/relationships/hyperlink" Target="mailto:verificaciones@globalwork.co" TargetMode="External"/><Relationship Id="rId43" Type="http://schemas.openxmlformats.org/officeDocument/2006/relationships/hyperlink" Target="mailto:jpinzoncepeda@gmail.com" TargetMode="External"/><Relationship Id="rId48" Type="http://schemas.openxmlformats.org/officeDocument/2006/relationships/hyperlink" Target="mailto:jur.notificacionesjudiciales@fiscalia.gov.co" TargetMode="External"/><Relationship Id="rId56" Type="http://schemas.openxmlformats.org/officeDocument/2006/relationships/hyperlink" Target="mailto:notificacionesjudiciales@colpensiones.gov.c" TargetMode="External"/><Relationship Id="rId64" Type="http://schemas.openxmlformats.org/officeDocument/2006/relationships/hyperlink" Target="mailto:arhelid871@gmail.com" TargetMode="External"/><Relationship Id="rId69" Type="http://schemas.openxmlformats.org/officeDocument/2006/relationships/hyperlink" Target="mailto:gestiondocumental@mineducacion.gov.co" TargetMode="External"/><Relationship Id="rId77" Type="http://schemas.openxmlformats.org/officeDocument/2006/relationships/hyperlink" Target="mailto:davidkamus@gmail.com" TargetMode="External"/><Relationship Id="rId8" Type="http://schemas.openxmlformats.org/officeDocument/2006/relationships/hyperlink" Target="mailto:CAMILAUSTA06@GMAIL.COM" TargetMode="External"/><Relationship Id="rId51" Type="http://schemas.openxmlformats.org/officeDocument/2006/relationships/hyperlink" Target="mailto:johana.forero@caroycuervo.gov.co" TargetMode="External"/><Relationship Id="rId72" Type="http://schemas.openxmlformats.org/officeDocument/2006/relationships/hyperlink" Target="mailto:lilipinto2002@yahoo.es" TargetMode="External"/><Relationship Id="rId80" Type="http://schemas.openxmlformats.org/officeDocument/2006/relationships/hyperlink" Target="mailto:daniel.guzman@caroycuervo.gov.co" TargetMode="External"/><Relationship Id="rId3" Type="http://schemas.openxmlformats.org/officeDocument/2006/relationships/hyperlink" Target="mailto:dmarcela9812@gmail.com" TargetMode="External"/><Relationship Id="rId12" Type="http://schemas.openxmlformats.org/officeDocument/2006/relationships/hyperlink" Target="mailto:JUAN.ALVAREZ@CAROYCUERVO.GOV.CO" TargetMode="External"/><Relationship Id="rId17" Type="http://schemas.openxmlformats.org/officeDocument/2006/relationships/hyperlink" Target="mailto:angiena4@gmail.com" TargetMode="External"/><Relationship Id="rId25" Type="http://schemas.openxmlformats.org/officeDocument/2006/relationships/hyperlink" Target="mailto:silviak.martinezg@gmail.com" TargetMode="External"/><Relationship Id="rId33" Type="http://schemas.openxmlformats.org/officeDocument/2006/relationships/hyperlink" Target="mailto:bounces-co@email.emagister.com" TargetMode="External"/><Relationship Id="rId38" Type="http://schemas.openxmlformats.org/officeDocument/2006/relationships/hyperlink" Target="mailto:andreamiramag12@gmail.com" TargetMode="External"/><Relationship Id="rId46" Type="http://schemas.openxmlformats.org/officeDocument/2006/relationships/hyperlink" Target="mailto:seguritel.bogota@gmail.com" TargetMode="External"/><Relationship Id="rId59" Type="http://schemas.openxmlformats.org/officeDocument/2006/relationships/hyperlink" Target="mailto:dctorresm@correo.udistrital.edu.co" TargetMode="External"/><Relationship Id="rId67" Type="http://schemas.openxmlformats.org/officeDocument/2006/relationships/hyperlink" Target="mailto:williamballen@gmail.com" TargetMode="External"/><Relationship Id="rId20" Type="http://schemas.openxmlformats.org/officeDocument/2006/relationships/hyperlink" Target="mailto:PABLOESCORCIA5323@GMAIL.COM" TargetMode="External"/><Relationship Id="rId41" Type="http://schemas.openxmlformats.org/officeDocument/2006/relationships/hyperlink" Target="mailto:cabarcash7@gmail.com" TargetMode="External"/><Relationship Id="rId54" Type="http://schemas.openxmlformats.org/officeDocument/2006/relationships/hyperlink" Target="mailto:alfredericksen@gmail.com" TargetMode="External"/><Relationship Id="rId62" Type="http://schemas.openxmlformats.org/officeDocument/2006/relationships/hyperlink" Target="mailto:procesosjudiciales@procuraduria.gov.co" TargetMode="External"/><Relationship Id="rId70" Type="http://schemas.openxmlformats.org/officeDocument/2006/relationships/hyperlink" Target="mailto:kapia117@gmail.com" TargetMode="External"/><Relationship Id="rId75" Type="http://schemas.openxmlformats.org/officeDocument/2006/relationships/hyperlink" Target="mailto:jehikro@gmail.com" TargetMode="External"/><Relationship Id="rId83" Type="http://schemas.openxmlformats.org/officeDocument/2006/relationships/hyperlink" Target="mailto:afcalderon12@gmail.com" TargetMode="External"/><Relationship Id="rId1" Type="http://schemas.openxmlformats.org/officeDocument/2006/relationships/hyperlink" Target="mailto:jmzeafino1986@gmail.com" TargetMode="External"/><Relationship Id="rId6" Type="http://schemas.openxmlformats.org/officeDocument/2006/relationships/hyperlink" Target="mailto:jacombarizac@unal.edu.co" TargetMode="External"/><Relationship Id="rId15" Type="http://schemas.openxmlformats.org/officeDocument/2006/relationships/hyperlink" Target="mailto:JEGUERREROC180@GMAIL.COM" TargetMode="External"/><Relationship Id="rId23" Type="http://schemas.openxmlformats.org/officeDocument/2006/relationships/hyperlink" Target="mailto:ROBERT.PINZ@GMAIL.COM" TargetMode="External"/><Relationship Id="rId28" Type="http://schemas.openxmlformats.org/officeDocument/2006/relationships/hyperlink" Target="mailto:gloria.mancera.silva@gmail.com" TargetMode="External"/><Relationship Id="rId36" Type="http://schemas.openxmlformats.org/officeDocument/2006/relationships/hyperlink" Target="mailto:maherosa1974@hotmail.com" TargetMode="External"/><Relationship Id="rId49" Type="http://schemas.openxmlformats.org/officeDocument/2006/relationships/hyperlink" Target="mailto:nestor.fabian.ruiz@gmail.com" TargetMode="External"/><Relationship Id="rId57" Type="http://schemas.openxmlformats.org/officeDocument/2006/relationships/hyperlink" Target="mailto:gestionciudadanadenuncia@hotmail.com" TargetMode="External"/><Relationship Id="rId10" Type="http://schemas.openxmlformats.org/officeDocument/2006/relationships/hyperlink" Target="mailto:asluna7@hotmail.com" TargetMode="External"/><Relationship Id="rId31" Type="http://schemas.openxmlformats.org/officeDocument/2006/relationships/hyperlink" Target="mailto:alvarobernal84@gmail.com" TargetMode="External"/><Relationship Id="rId44" Type="http://schemas.openxmlformats.org/officeDocument/2006/relationships/hyperlink" Target="mailto:jcuartar@eafit.edu.co" TargetMode="External"/><Relationship Id="rId52" Type="http://schemas.openxmlformats.org/officeDocument/2006/relationships/hyperlink" Target="mailto:nestor.fabian.ruiz@gmail.com" TargetMode="External"/><Relationship Id="rId60" Type="http://schemas.openxmlformats.org/officeDocument/2006/relationships/hyperlink" Target="mailto:sarayglvs@gmail.com" TargetMode="External"/><Relationship Id="rId65" Type="http://schemas.openxmlformats.org/officeDocument/2006/relationships/hyperlink" Target="mailto:grupoasesoresiset@gmail.com" TargetMode="External"/><Relationship Id="rId73" Type="http://schemas.openxmlformats.org/officeDocument/2006/relationships/hyperlink" Target="mailto:f.g.zafra99@gmail.com" TargetMode="External"/><Relationship Id="rId78" Type="http://schemas.openxmlformats.org/officeDocument/2006/relationships/hyperlink" Target="mailto:mendoza.santiago.andres@hotmail.com" TargetMode="External"/><Relationship Id="rId81" Type="http://schemas.openxmlformats.org/officeDocument/2006/relationships/hyperlink" Target="mailto:katherine.bolanos@caroycuervo.gov.co" TargetMode="External"/><Relationship Id="rId4" Type="http://schemas.openxmlformats.org/officeDocument/2006/relationships/hyperlink" Target="mailto:rjnietos@gmail.com" TargetMode="External"/><Relationship Id="rId9" Type="http://schemas.openxmlformats.org/officeDocument/2006/relationships/hyperlink" Target="mailto:talento.humano@caroycuervo.gov.co" TargetMode="External"/><Relationship Id="rId13" Type="http://schemas.openxmlformats.org/officeDocument/2006/relationships/hyperlink" Target="mailto:paulasanabria9@gmail.com" TargetMode="External"/><Relationship Id="rId18" Type="http://schemas.openxmlformats.org/officeDocument/2006/relationships/hyperlink" Target="mailto:jdramirez1019@gmail.com" TargetMode="External"/><Relationship Id="rId39" Type="http://schemas.openxmlformats.org/officeDocument/2006/relationships/hyperlink" Target="mailto:399269@certificado.4-72.com.co" TargetMode="External"/><Relationship Id="rId34" Type="http://schemas.openxmlformats.org/officeDocument/2006/relationships/hyperlink" Target="mailto:MARTHA.BORBON@CUNDINAMARCA.GOV.co" TargetMode="External"/><Relationship Id="rId50" Type="http://schemas.openxmlformats.org/officeDocument/2006/relationships/hyperlink" Target="mailto:nestor.fabian.ruiz@gmail.com" TargetMode="External"/><Relationship Id="rId55" Type="http://schemas.openxmlformats.org/officeDocument/2006/relationships/hyperlink" Target="mailto:ritoantoniotorres@hotmail.com" TargetMode="External"/><Relationship Id="rId76" Type="http://schemas.openxmlformats.org/officeDocument/2006/relationships/hyperlink" Target="mailto:feelm7058@gmail.com" TargetMode="External"/><Relationship Id="rId7" Type="http://schemas.openxmlformats.org/officeDocument/2006/relationships/hyperlink" Target="mailto:nelson_albor@hotmail.com" TargetMode="External"/><Relationship Id="rId71" Type="http://schemas.openxmlformats.org/officeDocument/2006/relationships/hyperlink" Target="mailto:samuelsandovaltextos@gmail.com" TargetMode="External"/><Relationship Id="rId2" Type="http://schemas.openxmlformats.org/officeDocument/2006/relationships/hyperlink" Target="mailto:silviak.martinezg@gmail.com" TargetMode="External"/><Relationship Id="rId29" Type="http://schemas.openxmlformats.org/officeDocument/2006/relationships/hyperlink" Target="mailto:marcela.jotaf@gmail.com" TargetMode="External"/><Relationship Id="rId24" Type="http://schemas.openxmlformats.org/officeDocument/2006/relationships/hyperlink" Target="mailto:lilimartinez@cafam.edu.co" TargetMode="External"/><Relationship Id="rId40" Type="http://schemas.openxmlformats.org/officeDocument/2006/relationships/hyperlink" Target="mailto:susanarudasll@gmail.com" TargetMode="External"/><Relationship Id="rId45" Type="http://schemas.openxmlformats.org/officeDocument/2006/relationships/hyperlink" Target="mailto:claudia.prieto@caroycuervo.gov.co" TargetMode="External"/><Relationship Id="rId66" Type="http://schemas.openxmlformats.org/officeDocument/2006/relationships/hyperlink" Target="mailto:vegavenuss@gmail.com"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funcionpublica.gov.co/eva/gestornormativo/norma.php?i=321" TargetMode="External"/><Relationship Id="rId7" Type="http://schemas.openxmlformats.org/officeDocument/2006/relationships/printerSettings" Target="../printerSettings/printerSettings6.bin"/><Relationship Id="rId2" Type="http://schemas.openxmlformats.org/officeDocument/2006/relationships/hyperlink" Target="https://www.funcionpublica.gov.co/eva/gestornormativo/norma.php?i=73593" TargetMode="External"/><Relationship Id="rId1" Type="http://schemas.openxmlformats.org/officeDocument/2006/relationships/hyperlink" Target="https://www.funcionpublica.gov.co/eva/gestornormativo/norma.php?i=56882" TargetMode="External"/><Relationship Id="rId6" Type="http://schemas.openxmlformats.org/officeDocument/2006/relationships/hyperlink" Target="https://www.caroycuervo.gov.co/publicaciones/2022/06/Informe-de-peticiones-quejas-reclamos-sugerencias-y-denuncias-PQRSD-SEGUNDO-TRIMESTRE-2023-FINAL.pdf" TargetMode="External"/><Relationship Id="rId5" Type="http://schemas.openxmlformats.org/officeDocument/2006/relationships/hyperlink" Target="https://www.caroycuervo.gov.co/publicaciones/2022/06/Informe-de-peticiones-quejas-reclamos-sugerencias-y-denuncias-PQRSD-PRIMER-TRIMESTRE-2023-Autoguardado.pdf" TargetMode="External"/><Relationship Id="rId4" Type="http://schemas.openxmlformats.org/officeDocument/2006/relationships/hyperlink" Target="https://www.funcionpublica.gov.co/eva/gestornormativo/norma.php?i=1533"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bonospensionales.gov.co/Cetil/proceso/EntidadesCertificadoras?accion=DetalleCertificacionExpedida&amp;solicitud=20230000043779" TargetMode="External"/><Relationship Id="rId18" Type="http://schemas.openxmlformats.org/officeDocument/2006/relationships/hyperlink" Target="https://www.bonospensionales.gov.co/Cetil/proceso/EntidadesSolicitantes?accion=DetalleSolicitud&amp;solicitud=20230000007263&amp;origen=T&amp;pantallaOrigen=CertificacionesExpedidas" TargetMode="External"/><Relationship Id="rId26" Type="http://schemas.openxmlformats.org/officeDocument/2006/relationships/hyperlink" Target="https://www.bonospensionales.gov.co/Cetil/proceso/EntidadesSolicitantes?accion=DetalleSolicitud&amp;solicitud=20220000186809&amp;origen=T&amp;pantallaOrigen=CertificacionesExpedidas" TargetMode="External"/><Relationship Id="rId3" Type="http://schemas.openxmlformats.org/officeDocument/2006/relationships/hyperlink" Target="https://www.bonospensionales.gov.co/Cetil/proceso/EntidadesSolicitantes?accion=DetalleSolicitud&amp;solicitud=20230000060269&amp;origen=T&amp;pantallaOrigen=CertificacionesExpedidas" TargetMode="External"/><Relationship Id="rId21" Type="http://schemas.openxmlformats.org/officeDocument/2006/relationships/hyperlink" Target="https://www.bonospensionales.gov.co/Cetil/proceso/EntidadesCertificadoras?accion=DetalleCertificacionExpedida&amp;solicitud=20230000026019" TargetMode="External"/><Relationship Id="rId34" Type="http://schemas.openxmlformats.org/officeDocument/2006/relationships/drawing" Target="../drawings/drawing4.xml"/><Relationship Id="rId7" Type="http://schemas.openxmlformats.org/officeDocument/2006/relationships/hyperlink" Target="https://www.bonospensionales.gov.co/Cetil/proceso/EntidadesCertificadoras?accion=DetalleCertificacionExpedida&amp;solicitud=20230000010898" TargetMode="External"/><Relationship Id="rId12" Type="http://schemas.openxmlformats.org/officeDocument/2006/relationships/hyperlink" Target="https://www.bonospensionales.gov.co/Cetil/proceso/EntidadesSolicitantes?accion=DetalleSolicitud&amp;solicitud=20230000043779&amp;origen=T&amp;pantallaOrigen=CertificacionesExpedidas" TargetMode="External"/><Relationship Id="rId17" Type="http://schemas.openxmlformats.org/officeDocument/2006/relationships/hyperlink" Target="https://www.bonospensionales.gov.co/Cetil/proceso/EntidadesCertificadoras?accion=DetalleCertificacionExpedida&amp;solicitud=20220000181651" TargetMode="External"/><Relationship Id="rId25" Type="http://schemas.openxmlformats.org/officeDocument/2006/relationships/hyperlink" Target="https://www.bonospensionales.gov.co/Cetil/proceso/EntidadesCertificadoras?accion=DetalleCertificacionExpedida&amp;solicitud=20230000000899" TargetMode="External"/><Relationship Id="rId33" Type="http://schemas.openxmlformats.org/officeDocument/2006/relationships/printerSettings" Target="../printerSettings/printerSettings7.bin"/><Relationship Id="rId2" Type="http://schemas.openxmlformats.org/officeDocument/2006/relationships/hyperlink" Target="https://www.bonospensionales.gov.co/Cetil/proceso/EntidadesCertificadoras?accion=DetalleCertificacionExpedida&amp;solicitud=20230000061600" TargetMode="External"/><Relationship Id="rId16" Type="http://schemas.openxmlformats.org/officeDocument/2006/relationships/hyperlink" Target="https://www.bonospensionales.gov.co/Cetil/proceso/EntidadesSolicitantes?accion=DetalleSolicitud&amp;solicitud=20220000181651&amp;origen=T&amp;pantallaOrigen=CertificacionesExpedidas" TargetMode="External"/><Relationship Id="rId20" Type="http://schemas.openxmlformats.org/officeDocument/2006/relationships/hyperlink" Target="https://www.bonospensionales.gov.co/Cetil/proceso/EntidadesSolicitantes?accion=DetalleSolicitud&amp;solicitud=20230000026019&amp;origen=T&amp;pantallaOrigen=CertificacionesExpedidas" TargetMode="External"/><Relationship Id="rId29" Type="http://schemas.openxmlformats.org/officeDocument/2006/relationships/hyperlink" Target="https://www.bonospensionales.gov.co/Cetil/proceso/EntidadesCertificadoras?accion=DetalleCertificacionExpedida&amp;solicitud=20220000180222" TargetMode="External"/><Relationship Id="rId1" Type="http://schemas.openxmlformats.org/officeDocument/2006/relationships/hyperlink" Target="https://www.bonospensionales.gov.co/Cetil/proceso/EntidadesSolicitantes?accion=DetalleSolicitud&amp;solicitud=20230000061600&amp;origen=T&amp;pantallaOrigen=CertificacionesExpedidas" TargetMode="External"/><Relationship Id="rId6" Type="http://schemas.openxmlformats.org/officeDocument/2006/relationships/hyperlink" Target="https://www.bonospensionales.gov.co/Cetil/proceso/EntidadesSolicitantes?accion=DetalleSolicitud&amp;solicitud=20230000010898&amp;origen=T&amp;pantallaOrigen=CertificacionesExpedidas" TargetMode="External"/><Relationship Id="rId11" Type="http://schemas.openxmlformats.org/officeDocument/2006/relationships/hyperlink" Target="https://www.bonospensionales.gov.co/Cetil/proceso/EntidadesCertificadoras?accion=DetalleCertificacionExpedida&amp;solicitud=20230000048747" TargetMode="External"/><Relationship Id="rId24" Type="http://schemas.openxmlformats.org/officeDocument/2006/relationships/hyperlink" Target="https://www.bonospensionales.gov.co/Cetil/proceso/EntidadesSolicitantes?accion=DetalleSolicitud&amp;solicitud=20230000000899&amp;origen=T&amp;pantallaOrigen=CertificacionesExpedidas" TargetMode="External"/><Relationship Id="rId32" Type="http://schemas.openxmlformats.org/officeDocument/2006/relationships/hyperlink" Target="https://www.bonospensionales.gov.co/Cetil/proceso/EntidadesSolicitantes?accion=DetalleSolicitud&amp;solicitud=20230000061600&amp;origen=T&amp;pantallaOrigen=CertificacionesExpedidas" TargetMode="External"/><Relationship Id="rId5" Type="http://schemas.openxmlformats.org/officeDocument/2006/relationships/hyperlink" Target="https://www.bonospensionales.gov.co/Cetil/proceso/EntidadesCertificadoras?accion=DetalleCertificacionExpedida&amp;solicitud=20220000203233" TargetMode="External"/><Relationship Id="rId15" Type="http://schemas.openxmlformats.org/officeDocument/2006/relationships/hyperlink" Target="https://www.bonospensionales.gov.co/Cetil/proceso/EntidadesCertificadoras?accion=DetalleCertificacionExpedida&amp;solicitud=20230000007576" TargetMode="External"/><Relationship Id="rId23" Type="http://schemas.openxmlformats.org/officeDocument/2006/relationships/hyperlink" Target="https://www.bonospensionales.gov.co/Cetil/proceso/EntidadesCertificadoras?accion=DetalleCertificacionExpedida&amp;solicitud=20230000018358" TargetMode="External"/><Relationship Id="rId28" Type="http://schemas.openxmlformats.org/officeDocument/2006/relationships/hyperlink" Target="https://www.bonospensionales.gov.co/Cetil/proceso/EntidadesSolicitantes?accion=DetalleSolicitud&amp;solicitud=20220000180222&amp;origen=T&amp;pantallaOrigen=CertificacionesExpedidas" TargetMode="External"/><Relationship Id="rId10" Type="http://schemas.openxmlformats.org/officeDocument/2006/relationships/hyperlink" Target="https://www.bonospensionales.gov.co/Cetil/proceso/EntidadesSolicitantes?accion=DetalleSolicitud&amp;solicitud=20230000048747&amp;origen=T&amp;pantallaOrigen=CertificacionesExpedidas" TargetMode="External"/><Relationship Id="rId19" Type="http://schemas.openxmlformats.org/officeDocument/2006/relationships/hyperlink" Target="https://www.bonospensionales.gov.co/Cetil/proceso/EntidadesCertificadoras?accion=DetalleCertificacionExpedida&amp;solicitud=20230000007263" TargetMode="External"/><Relationship Id="rId31" Type="http://schemas.openxmlformats.org/officeDocument/2006/relationships/hyperlink" Target="https://www.bonospensionales.gov.co/Cetil/proceso/EntidadesCertificadoras?accion=DetalleCertificacionExpedida&amp;solicitud=20220000171252" TargetMode="External"/><Relationship Id="rId4" Type="http://schemas.openxmlformats.org/officeDocument/2006/relationships/hyperlink" Target="https://www.bonospensionales.gov.co/Cetil/proceso/EntidadesSolicitantes?accion=DetalleSolicitud&amp;solicitud=20220000203233&amp;origen=T&amp;pantallaOrigen=CertificacionesExpedidas" TargetMode="External"/><Relationship Id="rId9" Type="http://schemas.openxmlformats.org/officeDocument/2006/relationships/hyperlink" Target="https://www.bonospensionales.gov.co/Cetil/proceso/EntidadesCertificadoras?accion=DetalleCertificacionExpedida&amp;solicitud=20230000042542" TargetMode="External"/><Relationship Id="rId14" Type="http://schemas.openxmlformats.org/officeDocument/2006/relationships/hyperlink" Target="https://www.bonospensionales.gov.co/Cetil/proceso/EntidadesSolicitantes?accion=DetalleSolicitud&amp;solicitud=20230000007576&amp;origen=T&amp;pantallaOrigen=CertificacionesExpedidas" TargetMode="External"/><Relationship Id="rId22" Type="http://schemas.openxmlformats.org/officeDocument/2006/relationships/hyperlink" Target="https://www.bonospensionales.gov.co/Cetil/proceso/EntidadesSolicitantes?accion=DetalleSolicitud&amp;solicitud=20230000018358&amp;origen=T&amp;pantallaOrigen=CertificacionesExpedidas" TargetMode="External"/><Relationship Id="rId27" Type="http://schemas.openxmlformats.org/officeDocument/2006/relationships/hyperlink" Target="https://www.bonospensionales.gov.co/Cetil/proceso/EntidadesCertificadoras?accion=DetalleCertificacionExpedida&amp;solicitud=20220000186809" TargetMode="External"/><Relationship Id="rId30" Type="http://schemas.openxmlformats.org/officeDocument/2006/relationships/hyperlink" Target="https://www.bonospensionales.gov.co/Cetil/proceso/EntidadesSolicitantes?accion=DetalleSolicitud&amp;solicitud=20220000171252&amp;origen=T&amp;pantallaOrigen=CertificacionesExpedidas" TargetMode="External"/><Relationship Id="rId8" Type="http://schemas.openxmlformats.org/officeDocument/2006/relationships/hyperlink" Target="https://www.bonospensionales.gov.co/Cetil/proceso/EntidadesSolicitantes?accion=DetalleSolicitud&amp;solicitud=20230000042542&amp;origen=T&amp;pantallaOrigen=CertificacionesExpedida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2:L31"/>
  <sheetViews>
    <sheetView workbookViewId="0">
      <selection activeCell="I24" sqref="I24"/>
    </sheetView>
  </sheetViews>
  <sheetFormatPr baseColWidth="10" defaultColWidth="11.42578125" defaultRowHeight="16.5" x14ac:dyDescent="0.3"/>
  <cols>
    <col min="1" max="1" width="5.28515625" style="4" customWidth="1"/>
    <col min="2" max="16384" width="11.42578125" style="4"/>
  </cols>
  <sheetData>
    <row r="2" spans="1:12" x14ac:dyDescent="0.3">
      <c r="A2" s="274" t="s">
        <v>0</v>
      </c>
      <c r="B2" s="274"/>
      <c r="C2" s="274"/>
      <c r="D2" s="274"/>
      <c r="E2" s="274"/>
      <c r="F2" s="274"/>
      <c r="G2" s="274"/>
      <c r="H2" s="274"/>
      <c r="I2" s="274"/>
      <c r="J2" s="274"/>
      <c r="K2" s="274"/>
      <c r="L2" s="274"/>
    </row>
    <row r="3" spans="1:12" x14ac:dyDescent="0.3">
      <c r="A3" s="5"/>
      <c r="B3" s="5"/>
      <c r="C3" s="5"/>
      <c r="D3" s="5"/>
      <c r="E3" s="6"/>
      <c r="F3" s="5"/>
      <c r="G3" s="5"/>
      <c r="H3" s="5"/>
      <c r="I3" s="5"/>
      <c r="J3" s="5"/>
      <c r="K3" s="5"/>
      <c r="L3" s="5"/>
    </row>
    <row r="4" spans="1:12" x14ac:dyDescent="0.3">
      <c r="A4" s="274" t="s">
        <v>1</v>
      </c>
      <c r="B4" s="274"/>
      <c r="C4" s="274"/>
      <c r="D4" s="274"/>
      <c r="E4" s="274"/>
      <c r="F4" s="274"/>
      <c r="G4" s="274"/>
      <c r="H4" s="274"/>
      <c r="I4" s="274"/>
      <c r="J4" s="274"/>
      <c r="K4" s="274"/>
      <c r="L4" s="274"/>
    </row>
    <row r="8" spans="1:12" x14ac:dyDescent="0.3">
      <c r="A8" s="273" t="s">
        <v>2</v>
      </c>
      <c r="B8" s="273"/>
      <c r="C8" s="273"/>
      <c r="D8" s="273"/>
      <c r="E8" s="273"/>
      <c r="F8" s="273"/>
      <c r="G8" s="273"/>
      <c r="H8" s="273"/>
      <c r="I8" s="273"/>
      <c r="J8" s="273"/>
      <c r="K8" s="273"/>
      <c r="L8" s="273"/>
    </row>
    <row r="9" spans="1:12" x14ac:dyDescent="0.3">
      <c r="A9" s="272" t="s">
        <v>3</v>
      </c>
      <c r="B9" s="272"/>
      <c r="C9" s="272"/>
      <c r="D9" s="272"/>
      <c r="E9" s="272"/>
      <c r="F9" s="272"/>
      <c r="G9" s="272"/>
      <c r="H9" s="272"/>
      <c r="I9" s="272"/>
      <c r="J9" s="272"/>
      <c r="K9" s="272"/>
      <c r="L9" s="272"/>
    </row>
    <row r="13" spans="1:12" x14ac:dyDescent="0.3">
      <c r="A13" s="7" t="s">
        <v>4</v>
      </c>
    </row>
    <row r="15" spans="1:12" x14ac:dyDescent="0.3">
      <c r="B15" s="8" t="s">
        <v>5</v>
      </c>
    </row>
    <row r="16" spans="1:12" x14ac:dyDescent="0.3">
      <c r="B16" s="8" t="s">
        <v>6</v>
      </c>
    </row>
    <row r="17" spans="1:12" x14ac:dyDescent="0.3">
      <c r="B17" s="8" t="s">
        <v>7</v>
      </c>
    </row>
    <row r="18" spans="1:12" x14ac:dyDescent="0.3">
      <c r="B18" s="8" t="s">
        <v>8</v>
      </c>
    </row>
    <row r="19" spans="1:12" x14ac:dyDescent="0.3">
      <c r="B19" s="8" t="s">
        <v>9</v>
      </c>
    </row>
    <row r="20" spans="1:12" x14ac:dyDescent="0.3">
      <c r="B20" s="8" t="s">
        <v>10</v>
      </c>
    </row>
    <row r="21" spans="1:12" x14ac:dyDescent="0.3">
      <c r="B21" s="8" t="s">
        <v>11</v>
      </c>
    </row>
    <row r="22" spans="1:12" x14ac:dyDescent="0.3">
      <c r="B22" s="8" t="s">
        <v>12</v>
      </c>
    </row>
    <row r="23" spans="1:12" x14ac:dyDescent="0.3">
      <c r="B23" s="8" t="s">
        <v>13</v>
      </c>
    </row>
    <row r="24" spans="1:12" x14ac:dyDescent="0.3">
      <c r="B24" s="8" t="s">
        <v>14</v>
      </c>
    </row>
    <row r="25" spans="1:12" x14ac:dyDescent="0.3">
      <c r="B25" s="8" t="s">
        <v>15</v>
      </c>
    </row>
    <row r="29" spans="1:12" x14ac:dyDescent="0.3">
      <c r="A29" s="272" t="s">
        <v>16</v>
      </c>
      <c r="B29" s="272"/>
      <c r="C29" s="272"/>
      <c r="D29" s="272"/>
      <c r="E29" s="272"/>
      <c r="F29" s="272"/>
      <c r="G29" s="272"/>
      <c r="H29" s="272"/>
      <c r="I29" s="272"/>
      <c r="J29" s="272"/>
      <c r="K29" s="272"/>
      <c r="L29" s="272"/>
    </row>
    <row r="30" spans="1:12" x14ac:dyDescent="0.3">
      <c r="A30" s="272" t="s">
        <v>17</v>
      </c>
      <c r="B30" s="272"/>
      <c r="C30" s="272"/>
      <c r="D30" s="272"/>
      <c r="E30" s="272"/>
      <c r="F30" s="272"/>
      <c r="G30" s="272"/>
      <c r="H30" s="272"/>
      <c r="I30" s="272"/>
      <c r="J30" s="272"/>
      <c r="K30" s="272"/>
      <c r="L30" s="272"/>
    </row>
    <row r="31" spans="1:12" x14ac:dyDescent="0.3">
      <c r="A31" s="272" t="s">
        <v>18</v>
      </c>
      <c r="B31" s="272"/>
      <c r="C31" s="272"/>
      <c r="D31" s="272"/>
      <c r="E31" s="272"/>
      <c r="F31" s="272"/>
      <c r="G31" s="272"/>
      <c r="H31" s="272"/>
      <c r="I31" s="272"/>
      <c r="J31" s="272"/>
      <c r="K31" s="272"/>
      <c r="L31" s="272"/>
    </row>
  </sheetData>
  <mergeCells count="7">
    <mergeCell ref="A31:L31"/>
    <mergeCell ref="A8:L8"/>
    <mergeCell ref="A2:L2"/>
    <mergeCell ref="A4:L4"/>
    <mergeCell ref="A9:L9"/>
    <mergeCell ref="A29:L29"/>
    <mergeCell ref="A30:L30"/>
  </mergeCells>
  <hyperlinks>
    <hyperlink ref="B15" location="REFERENTES" display="1.   Referentes Normativos" xr:uid="{AF1BE944-B3F7-4D4C-9D90-B763DA51E7BF}"/>
    <hyperlink ref="B16" location="CRITERIOS" display="2.   Criterios de Evaluación" xr:uid="{7F37E8B0-82A1-477A-BF69-22CB1F81A84B}"/>
    <hyperlink ref="B17" location="ESTADISTICA" display="3.   Estadisticas" xr:uid="{86FEE17F-E89E-4C63-AA1E-561EFF41A108}"/>
    <hyperlink ref="B18" location="MUESTRA" display="4.   Muestra" xr:uid="{C4228C72-9344-42BE-86C2-4D6C680D54EE}"/>
    <hyperlink ref="B24" location="SINRTA" display="5.   Detalle de las PQRSD sin evidenia de respuesta" xr:uid="{D259EE42-3750-4FC6-90F7-A6EBD4949282}"/>
    <hyperlink ref="B20" location="INFORMES" display="6.   Revisión Informes Trimestrales de PQRSD" xr:uid="{A38E4ED9-C2F1-4D0D-B0EB-26A9E6F1B87D}"/>
    <hyperlink ref="B21" location="CETIL" display="7.   Cetil" xr:uid="{6FD8AA38-6A80-4786-8571-A7EB3BC00764}"/>
    <hyperlink ref="B22" location="DISCIPLINARIO" display="8.   Control Disciplinario" xr:uid="{9390FA12-C508-42B6-8CCC-AA23975FC95A}"/>
    <hyperlink ref="B25" location="RECOMENDACIONES" display="10. Recomendaciones" xr:uid="{5C9D2317-A255-487E-A738-4149D927D509}"/>
    <hyperlink ref="B19" location="NOAPLI" display="5.  Tipo de Peticiones No Aplica" xr:uid="{37C12954-0085-4C70-BD27-3CC14310E88B}"/>
    <hyperlink ref="B23" location="OPORTUNIDAD" display="9.   Oportunidades de Mejora" xr:uid="{2FB87509-5080-4BB3-9C79-34FE7AE75E5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6CFC4-9CBF-4647-95B9-27FFFF8F2A5A}">
  <dimension ref="A1:L55"/>
  <sheetViews>
    <sheetView zoomScaleNormal="100" workbookViewId="0">
      <selection activeCell="I44" sqref="I44"/>
    </sheetView>
  </sheetViews>
  <sheetFormatPr baseColWidth="10" defaultColWidth="11.42578125" defaultRowHeight="16.5" x14ac:dyDescent="0.3"/>
  <cols>
    <col min="1" max="7" width="11.42578125" style="4"/>
    <col min="8" max="8" width="19.140625" style="85" customWidth="1"/>
    <col min="9" max="9" width="75.28515625" style="85" customWidth="1"/>
    <col min="10" max="10" width="13.42578125" style="4" customWidth="1"/>
    <col min="11" max="11" width="11.42578125" style="4"/>
    <col min="12" max="12" width="24" style="4" customWidth="1"/>
    <col min="13" max="16384" width="11.42578125" style="4"/>
  </cols>
  <sheetData>
    <row r="1" spans="1:12" x14ac:dyDescent="0.3">
      <c r="A1" s="310" t="s">
        <v>19</v>
      </c>
      <c r="B1" s="310"/>
      <c r="C1" s="310"/>
      <c r="D1" s="310"/>
      <c r="E1" s="310"/>
      <c r="F1" s="310"/>
      <c r="G1" s="310"/>
      <c r="H1" s="310"/>
      <c r="I1" s="310"/>
      <c r="J1" s="53" t="s">
        <v>20</v>
      </c>
    </row>
    <row r="2" spans="1:12" x14ac:dyDescent="0.3">
      <c r="A2" s="310" t="s">
        <v>856</v>
      </c>
      <c r="B2" s="310"/>
      <c r="C2" s="310"/>
      <c r="D2" s="310"/>
      <c r="E2" s="310"/>
      <c r="F2" s="310"/>
      <c r="G2" s="310"/>
      <c r="H2" s="310"/>
      <c r="I2" s="310"/>
    </row>
    <row r="3" spans="1:12" x14ac:dyDescent="0.3">
      <c r="A3" s="310" t="s">
        <v>92</v>
      </c>
      <c r="B3" s="310"/>
      <c r="C3" s="310"/>
      <c r="D3" s="310"/>
      <c r="E3" s="310"/>
      <c r="F3" s="310"/>
      <c r="G3" s="310"/>
      <c r="H3" s="310"/>
      <c r="I3" s="310"/>
    </row>
    <row r="5" spans="1:12" ht="22.5" customHeight="1" x14ac:dyDescent="0.3">
      <c r="A5" s="311" t="s">
        <v>71</v>
      </c>
      <c r="B5" s="311"/>
      <c r="C5" s="311"/>
      <c r="D5" s="311"/>
      <c r="E5" s="311"/>
      <c r="F5" s="311"/>
      <c r="G5" s="311"/>
      <c r="H5" s="241" t="s">
        <v>857</v>
      </c>
      <c r="I5" s="241" t="s">
        <v>123</v>
      </c>
    </row>
    <row r="6" spans="1:12" x14ac:dyDescent="0.3">
      <c r="A6" s="305" t="s">
        <v>858</v>
      </c>
      <c r="B6" s="305"/>
      <c r="C6" s="305"/>
      <c r="D6" s="305"/>
      <c r="E6" s="305"/>
      <c r="F6" s="305"/>
      <c r="G6" s="305"/>
      <c r="H6" s="144"/>
      <c r="I6" s="144"/>
    </row>
    <row r="7" spans="1:12" ht="59.25" customHeight="1" x14ac:dyDescent="0.3">
      <c r="A7" s="306" t="s">
        <v>859</v>
      </c>
      <c r="B7" s="306"/>
      <c r="C7" s="306"/>
      <c r="D7" s="306"/>
      <c r="E7" s="306"/>
      <c r="F7" s="306"/>
      <c r="G7" s="306"/>
      <c r="H7" s="145">
        <v>23</v>
      </c>
      <c r="I7" s="146" t="s">
        <v>860</v>
      </c>
      <c r="J7" s="55"/>
      <c r="K7" s="55"/>
      <c r="L7" s="55"/>
    </row>
    <row r="8" spans="1:12" ht="52.5" customHeight="1" x14ac:dyDescent="0.3">
      <c r="A8" s="306" t="s">
        <v>861</v>
      </c>
      <c r="B8" s="306"/>
      <c r="C8" s="306"/>
      <c r="D8" s="306"/>
      <c r="E8" s="306"/>
      <c r="F8" s="306"/>
      <c r="G8" s="306"/>
      <c r="H8" s="145">
        <v>2</v>
      </c>
      <c r="I8" s="147" t="s">
        <v>862</v>
      </c>
    </row>
    <row r="9" spans="1:12" ht="76.5" x14ac:dyDescent="0.3">
      <c r="A9" s="306" t="s">
        <v>863</v>
      </c>
      <c r="B9" s="306"/>
      <c r="C9" s="306"/>
      <c r="D9" s="306"/>
      <c r="E9" s="306"/>
      <c r="F9" s="306"/>
      <c r="G9" s="306"/>
      <c r="H9" s="145">
        <v>53</v>
      </c>
      <c r="I9" s="146" t="s">
        <v>864</v>
      </c>
    </row>
    <row r="10" spans="1:12" ht="70.5" customHeight="1" x14ac:dyDescent="0.3">
      <c r="A10" s="306" t="s">
        <v>865</v>
      </c>
      <c r="B10" s="306"/>
      <c r="C10" s="306"/>
      <c r="D10" s="306"/>
      <c r="E10" s="306"/>
      <c r="F10" s="306"/>
      <c r="G10" s="306"/>
      <c r="H10" s="145">
        <v>1</v>
      </c>
      <c r="I10" s="146">
        <v>1060039</v>
      </c>
    </row>
    <row r="11" spans="1:12" ht="72" customHeight="1" x14ac:dyDescent="0.3">
      <c r="A11" s="306" t="s">
        <v>866</v>
      </c>
      <c r="B11" s="306"/>
      <c r="C11" s="306"/>
      <c r="D11" s="306"/>
      <c r="E11" s="306"/>
      <c r="F11" s="306"/>
      <c r="G11" s="306"/>
      <c r="H11" s="145">
        <v>6</v>
      </c>
      <c r="I11" s="146" t="s">
        <v>867</v>
      </c>
    </row>
    <row r="12" spans="1:12" ht="76.5" x14ac:dyDescent="0.3">
      <c r="A12" s="306" t="s">
        <v>868</v>
      </c>
      <c r="B12" s="306"/>
      <c r="C12" s="306"/>
      <c r="D12" s="306"/>
      <c r="E12" s="306"/>
      <c r="F12" s="306"/>
      <c r="G12" s="306"/>
      <c r="H12" s="148" t="s">
        <v>869</v>
      </c>
      <c r="I12" s="149" t="s">
        <v>870</v>
      </c>
    </row>
    <row r="13" spans="1:12" x14ac:dyDescent="0.3">
      <c r="A13" s="305" t="s">
        <v>871</v>
      </c>
      <c r="B13" s="305"/>
      <c r="C13" s="305"/>
      <c r="D13" s="305"/>
      <c r="E13" s="305"/>
      <c r="F13" s="305"/>
      <c r="G13" s="305"/>
      <c r="H13" s="144"/>
      <c r="I13" s="144"/>
    </row>
    <row r="14" spans="1:12" ht="36.75" customHeight="1" x14ac:dyDescent="0.3">
      <c r="A14" s="306" t="s">
        <v>872</v>
      </c>
      <c r="B14" s="306"/>
      <c r="C14" s="306"/>
      <c r="D14" s="306"/>
      <c r="E14" s="306"/>
      <c r="F14" s="306"/>
      <c r="G14" s="306"/>
      <c r="H14" s="145">
        <v>3</v>
      </c>
      <c r="I14" s="146" t="s">
        <v>873</v>
      </c>
    </row>
    <row r="15" spans="1:12" ht="28.5" customHeight="1" x14ac:dyDescent="0.3">
      <c r="A15" s="306" t="s">
        <v>874</v>
      </c>
      <c r="B15" s="306"/>
      <c r="C15" s="306"/>
      <c r="D15" s="306"/>
      <c r="E15" s="306"/>
      <c r="F15" s="306"/>
      <c r="G15" s="306"/>
      <c r="H15" s="145">
        <v>3</v>
      </c>
      <c r="I15" s="146" t="s">
        <v>875</v>
      </c>
    </row>
    <row r="16" spans="1:12" ht="50.25" customHeight="1" x14ac:dyDescent="0.3">
      <c r="A16" s="306" t="s">
        <v>876</v>
      </c>
      <c r="B16" s="306"/>
      <c r="C16" s="306"/>
      <c r="D16" s="306"/>
      <c r="E16" s="306"/>
      <c r="F16" s="306"/>
      <c r="G16" s="306"/>
      <c r="H16" s="145">
        <v>7</v>
      </c>
      <c r="I16" s="146" t="s">
        <v>877</v>
      </c>
    </row>
    <row r="17" spans="1:10" ht="53.25" customHeight="1" x14ac:dyDescent="0.3">
      <c r="A17" s="306" t="s">
        <v>878</v>
      </c>
      <c r="B17" s="306"/>
      <c r="C17" s="306"/>
      <c r="D17" s="306"/>
      <c r="E17" s="306"/>
      <c r="F17" s="306"/>
      <c r="G17" s="306"/>
      <c r="H17" s="145">
        <v>1</v>
      </c>
      <c r="I17" s="146">
        <v>1270159</v>
      </c>
    </row>
    <row r="18" spans="1:10" ht="39" customHeight="1" x14ac:dyDescent="0.3">
      <c r="A18" s="306" t="s">
        <v>879</v>
      </c>
      <c r="B18" s="306"/>
      <c r="C18" s="306"/>
      <c r="D18" s="306"/>
      <c r="E18" s="306"/>
      <c r="F18" s="306"/>
      <c r="G18" s="306"/>
      <c r="H18" s="145">
        <v>2</v>
      </c>
      <c r="I18" s="146" t="s">
        <v>880</v>
      </c>
    </row>
    <row r="19" spans="1:10" ht="34.5" customHeight="1" x14ac:dyDescent="0.3">
      <c r="A19" s="306" t="s">
        <v>881</v>
      </c>
      <c r="B19" s="306"/>
      <c r="C19" s="306"/>
      <c r="D19" s="306"/>
      <c r="E19" s="306"/>
      <c r="F19" s="306"/>
      <c r="G19" s="306"/>
      <c r="H19" s="145">
        <v>2</v>
      </c>
      <c r="I19" s="146" t="s">
        <v>882</v>
      </c>
    </row>
    <row r="20" spans="1:10" ht="62.25" customHeight="1" x14ac:dyDescent="0.3">
      <c r="A20" s="306" t="s">
        <v>883</v>
      </c>
      <c r="B20" s="306"/>
      <c r="C20" s="306"/>
      <c r="D20" s="306"/>
      <c r="E20" s="306"/>
      <c r="F20" s="306"/>
      <c r="G20" s="306"/>
      <c r="H20" s="145">
        <v>2</v>
      </c>
      <c r="I20" s="146" t="s">
        <v>882</v>
      </c>
    </row>
    <row r="21" spans="1:10" ht="38.25" customHeight="1" x14ac:dyDescent="0.3">
      <c r="A21" s="306" t="s">
        <v>884</v>
      </c>
      <c r="B21" s="306"/>
      <c r="C21" s="306"/>
      <c r="D21" s="306"/>
      <c r="E21" s="306"/>
      <c r="F21" s="306"/>
      <c r="G21" s="306"/>
      <c r="H21" s="145">
        <v>2</v>
      </c>
      <c r="I21" s="146" t="s">
        <v>885</v>
      </c>
    </row>
    <row r="22" spans="1:10" ht="90.75" customHeight="1" x14ac:dyDescent="0.3">
      <c r="A22" s="306" t="s">
        <v>886</v>
      </c>
      <c r="B22" s="306"/>
      <c r="C22" s="306"/>
      <c r="D22" s="306"/>
      <c r="E22" s="306"/>
      <c r="F22" s="306"/>
      <c r="G22" s="306"/>
      <c r="H22" s="145">
        <v>5</v>
      </c>
      <c r="I22" s="146" t="s">
        <v>887</v>
      </c>
    </row>
    <row r="23" spans="1:10" ht="84.75" customHeight="1" x14ac:dyDescent="0.3">
      <c r="A23" s="306" t="s">
        <v>888</v>
      </c>
      <c r="B23" s="306"/>
      <c r="C23" s="306"/>
      <c r="D23" s="306"/>
      <c r="E23" s="306"/>
      <c r="F23" s="306"/>
      <c r="G23" s="306"/>
      <c r="H23" s="145">
        <v>2</v>
      </c>
      <c r="I23" s="146" t="s">
        <v>889</v>
      </c>
    </row>
    <row r="24" spans="1:10" ht="45" customHeight="1" x14ac:dyDescent="0.3">
      <c r="A24" s="306" t="s">
        <v>890</v>
      </c>
      <c r="B24" s="306"/>
      <c r="C24" s="306"/>
      <c r="D24" s="306"/>
      <c r="E24" s="306"/>
      <c r="F24" s="306"/>
      <c r="G24" s="306"/>
      <c r="H24" s="145">
        <v>2</v>
      </c>
      <c r="I24" s="146" t="s">
        <v>891</v>
      </c>
    </row>
    <row r="25" spans="1:10" ht="69.75" customHeight="1" x14ac:dyDescent="0.3">
      <c r="A25" s="306" t="s">
        <v>892</v>
      </c>
      <c r="B25" s="306"/>
      <c r="C25" s="306"/>
      <c r="D25" s="306"/>
      <c r="E25" s="306"/>
      <c r="F25" s="306"/>
      <c r="G25" s="306"/>
      <c r="H25" s="145">
        <v>4</v>
      </c>
      <c r="I25" s="146" t="s">
        <v>893</v>
      </c>
    </row>
    <row r="26" spans="1:10" ht="71.25" customHeight="1" x14ac:dyDescent="0.3">
      <c r="A26" s="306" t="s">
        <v>894</v>
      </c>
      <c r="B26" s="306"/>
      <c r="C26" s="306"/>
      <c r="D26" s="306"/>
      <c r="E26" s="306"/>
      <c r="F26" s="306"/>
      <c r="G26" s="306"/>
      <c r="H26" s="145">
        <v>52</v>
      </c>
      <c r="I26" s="146" t="s">
        <v>895</v>
      </c>
    </row>
    <row r="27" spans="1:10" ht="58.5" customHeight="1" x14ac:dyDescent="0.3">
      <c r="A27" s="306" t="s">
        <v>896</v>
      </c>
      <c r="B27" s="306"/>
      <c r="C27" s="306"/>
      <c r="D27" s="306"/>
      <c r="E27" s="306"/>
      <c r="F27" s="306"/>
      <c r="G27" s="306"/>
      <c r="H27" s="145"/>
      <c r="I27" s="240" t="s">
        <v>897</v>
      </c>
    </row>
    <row r="28" spans="1:10" x14ac:dyDescent="0.3">
      <c r="A28" s="305" t="s">
        <v>898</v>
      </c>
      <c r="B28" s="305"/>
      <c r="C28" s="305"/>
      <c r="D28" s="305"/>
      <c r="E28" s="305"/>
      <c r="F28" s="305"/>
      <c r="G28" s="305"/>
      <c r="H28" s="144"/>
      <c r="I28" s="144"/>
    </row>
    <row r="29" spans="1:10" ht="37.5" customHeight="1" x14ac:dyDescent="0.3">
      <c r="A29" s="307" t="s">
        <v>899</v>
      </c>
      <c r="B29" s="308"/>
      <c r="C29" s="308"/>
      <c r="D29" s="308"/>
      <c r="E29" s="308"/>
      <c r="F29" s="308"/>
      <c r="G29" s="309"/>
      <c r="H29" s="145">
        <v>215</v>
      </c>
      <c r="I29" s="239" t="s">
        <v>900</v>
      </c>
      <c r="J29" s="54"/>
    </row>
    <row r="30" spans="1:10" ht="136.5" customHeight="1" x14ac:dyDescent="0.3">
      <c r="A30" s="307" t="s">
        <v>901</v>
      </c>
      <c r="B30" s="308"/>
      <c r="C30" s="308"/>
      <c r="D30" s="308"/>
      <c r="E30" s="308"/>
      <c r="F30" s="308"/>
      <c r="G30" s="309"/>
      <c r="H30" s="145">
        <v>23</v>
      </c>
      <c r="I30" s="239" t="s">
        <v>902</v>
      </c>
    </row>
    <row r="31" spans="1:10" x14ac:dyDescent="0.3">
      <c r="A31" s="305" t="s">
        <v>903</v>
      </c>
      <c r="B31" s="305"/>
      <c r="C31" s="305"/>
      <c r="D31" s="305"/>
      <c r="E31" s="305"/>
      <c r="F31" s="305"/>
      <c r="G31" s="305"/>
      <c r="H31" s="144"/>
      <c r="I31" s="144"/>
    </row>
    <row r="32" spans="1:10" ht="41.25" customHeight="1" x14ac:dyDescent="0.3">
      <c r="A32" s="306" t="s">
        <v>904</v>
      </c>
      <c r="B32" s="306"/>
      <c r="C32" s="306"/>
      <c r="D32" s="306"/>
      <c r="E32" s="306"/>
      <c r="F32" s="306"/>
      <c r="G32" s="306"/>
      <c r="H32" s="145">
        <v>4</v>
      </c>
      <c r="I32" s="146" t="s">
        <v>905</v>
      </c>
    </row>
    <row r="33" spans="1:9" ht="18" customHeight="1" x14ac:dyDescent="0.3">
      <c r="A33" s="305" t="s">
        <v>906</v>
      </c>
      <c r="B33" s="305"/>
      <c r="C33" s="305"/>
      <c r="D33" s="305"/>
      <c r="E33" s="305"/>
      <c r="F33" s="305"/>
      <c r="G33" s="305"/>
      <c r="H33" s="144"/>
      <c r="I33" s="144"/>
    </row>
    <row r="34" spans="1:9" ht="153.75" customHeight="1" x14ac:dyDescent="0.3">
      <c r="A34" s="306" t="s">
        <v>907</v>
      </c>
      <c r="B34" s="306"/>
      <c r="C34" s="306"/>
      <c r="D34" s="306"/>
      <c r="E34" s="306"/>
      <c r="F34" s="306"/>
      <c r="G34" s="306"/>
      <c r="H34" s="145">
        <v>2</v>
      </c>
      <c r="I34" s="195" t="s">
        <v>908</v>
      </c>
    </row>
    <row r="35" spans="1:9" x14ac:dyDescent="0.3">
      <c r="A35" s="305" t="s">
        <v>909</v>
      </c>
      <c r="B35" s="305"/>
      <c r="C35" s="305"/>
      <c r="D35" s="305"/>
      <c r="E35" s="305"/>
      <c r="F35" s="305"/>
      <c r="G35" s="305"/>
      <c r="H35" s="144"/>
      <c r="I35" s="144"/>
    </row>
    <row r="36" spans="1:9" ht="88.5" customHeight="1" x14ac:dyDescent="0.3">
      <c r="A36" s="306" t="s">
        <v>910</v>
      </c>
      <c r="B36" s="306"/>
      <c r="C36" s="306"/>
      <c r="D36" s="306"/>
      <c r="E36" s="306"/>
      <c r="F36" s="306"/>
      <c r="G36" s="306"/>
      <c r="H36" s="145">
        <v>17</v>
      </c>
      <c r="I36" s="195" t="s">
        <v>911</v>
      </c>
    </row>
    <row r="37" spans="1:9" x14ac:dyDescent="0.3">
      <c r="A37" s="305" t="s">
        <v>912</v>
      </c>
      <c r="B37" s="305"/>
      <c r="C37" s="305"/>
      <c r="D37" s="305"/>
      <c r="E37" s="305"/>
      <c r="F37" s="305"/>
      <c r="G37" s="305"/>
      <c r="H37" s="144"/>
      <c r="I37" s="144"/>
    </row>
    <row r="38" spans="1:9" ht="40.5" customHeight="1" x14ac:dyDescent="0.3">
      <c r="A38" s="306" t="s">
        <v>913</v>
      </c>
      <c r="B38" s="306"/>
      <c r="C38" s="306"/>
      <c r="D38" s="306"/>
      <c r="E38" s="306"/>
      <c r="F38" s="306"/>
      <c r="G38" s="306"/>
      <c r="H38" s="205">
        <v>5</v>
      </c>
      <c r="I38" s="195" t="s">
        <v>914</v>
      </c>
    </row>
    <row r="39" spans="1:9" x14ac:dyDescent="0.3">
      <c r="A39" s="305" t="s">
        <v>915</v>
      </c>
      <c r="B39" s="305"/>
      <c r="C39" s="305"/>
      <c r="D39" s="305"/>
      <c r="E39" s="305"/>
      <c r="F39" s="305"/>
      <c r="G39" s="305"/>
      <c r="H39" s="144"/>
      <c r="I39" s="144"/>
    </row>
    <row r="40" spans="1:9" ht="103.5" customHeight="1" x14ac:dyDescent="0.3">
      <c r="A40" s="306" t="s">
        <v>916</v>
      </c>
      <c r="B40" s="306"/>
      <c r="C40" s="306"/>
      <c r="D40" s="306"/>
      <c r="E40" s="306"/>
      <c r="F40" s="306"/>
      <c r="G40" s="306"/>
      <c r="H40" s="205">
        <v>29</v>
      </c>
      <c r="I40" s="195" t="s">
        <v>917</v>
      </c>
    </row>
    <row r="43" spans="1:9" x14ac:dyDescent="0.3">
      <c r="H43" s="4"/>
      <c r="I43" s="4"/>
    </row>
    <row r="44" spans="1:9" x14ac:dyDescent="0.3">
      <c r="H44" s="4"/>
      <c r="I44" s="4"/>
    </row>
    <row r="45" spans="1:9" x14ac:dyDescent="0.3">
      <c r="H45" s="4"/>
      <c r="I45" s="4"/>
    </row>
    <row r="46" spans="1:9" x14ac:dyDescent="0.3">
      <c r="H46" s="4"/>
      <c r="I46" s="4"/>
    </row>
    <row r="47" spans="1:9" x14ac:dyDescent="0.3">
      <c r="H47" s="4"/>
      <c r="I47" s="4"/>
    </row>
    <row r="48" spans="1:9" x14ac:dyDescent="0.3">
      <c r="H48" s="4"/>
      <c r="I48" s="4"/>
    </row>
    <row r="49" s="4" customFormat="1" x14ac:dyDescent="0.3"/>
    <row r="50" s="4" customFormat="1" x14ac:dyDescent="0.3"/>
    <row r="51" s="4" customFormat="1" x14ac:dyDescent="0.3"/>
    <row r="52" s="4" customFormat="1" x14ac:dyDescent="0.3"/>
    <row r="53" s="4" customFormat="1" x14ac:dyDescent="0.3"/>
    <row r="54" s="4" customFormat="1" x14ac:dyDescent="0.3"/>
    <row r="55" s="4" customFormat="1" x14ac:dyDescent="0.3"/>
  </sheetData>
  <mergeCells count="39">
    <mergeCell ref="A7:G7"/>
    <mergeCell ref="A5:G5"/>
    <mergeCell ref="A6:G6"/>
    <mergeCell ref="A8:G8"/>
    <mergeCell ref="A9:G9"/>
    <mergeCell ref="A1:I1"/>
    <mergeCell ref="A2:I2"/>
    <mergeCell ref="A3:I3"/>
    <mergeCell ref="A28:G28"/>
    <mergeCell ref="A30:G30"/>
    <mergeCell ref="A27:G27"/>
    <mergeCell ref="A17:G17"/>
    <mergeCell ref="A10:G10"/>
    <mergeCell ref="A26:G26"/>
    <mergeCell ref="A24:G24"/>
    <mergeCell ref="A23:G23"/>
    <mergeCell ref="A22:G22"/>
    <mergeCell ref="A25:G25"/>
    <mergeCell ref="A16:G16"/>
    <mergeCell ref="A18:G18"/>
    <mergeCell ref="A19:G19"/>
    <mergeCell ref="A20:G20"/>
    <mergeCell ref="A21:G21"/>
    <mergeCell ref="A11:G11"/>
    <mergeCell ref="A31:G31"/>
    <mergeCell ref="A32:G32"/>
    <mergeCell ref="A29:G29"/>
    <mergeCell ref="A14:G14"/>
    <mergeCell ref="A15:G15"/>
    <mergeCell ref="A12:G12"/>
    <mergeCell ref="A13:G13"/>
    <mergeCell ref="A33:G33"/>
    <mergeCell ref="A34:G34"/>
    <mergeCell ref="A39:G39"/>
    <mergeCell ref="A40:G40"/>
    <mergeCell ref="A35:G35"/>
    <mergeCell ref="A36:G36"/>
    <mergeCell ref="A37:G37"/>
    <mergeCell ref="A38:G38"/>
  </mergeCells>
  <conditionalFormatting sqref="H7:H12">
    <cfRule type="dataBar" priority="9">
      <dataBar>
        <cfvo type="min"/>
        <cfvo type="max"/>
        <color rgb="FF638EC6"/>
      </dataBar>
      <extLst>
        <ext xmlns:x14="http://schemas.microsoft.com/office/spreadsheetml/2009/9/main" uri="{B025F937-C7B1-47D3-B67F-A62EFF666E3E}">
          <x14:id>{6F08A8C6-475D-440D-B668-7753BA076CE1}</x14:id>
        </ext>
      </extLst>
    </cfRule>
  </conditionalFormatting>
  <conditionalFormatting sqref="H25">
    <cfRule type="dataBar" priority="21">
      <dataBar>
        <cfvo type="min"/>
        <cfvo type="max"/>
        <color rgb="FF638EC6"/>
      </dataBar>
      <extLst>
        <ext xmlns:x14="http://schemas.microsoft.com/office/spreadsheetml/2009/9/main" uri="{B025F937-C7B1-47D3-B67F-A62EFF666E3E}">
          <x14:id>{458D80A6-8F33-4F93-B1AE-D189D844F166}</x14:id>
        </ext>
      </extLst>
    </cfRule>
  </conditionalFormatting>
  <conditionalFormatting sqref="H23">
    <cfRule type="dataBar" priority="20">
      <dataBar>
        <cfvo type="min"/>
        <cfvo type="max"/>
        <color rgb="FF638EC6"/>
      </dataBar>
      <extLst>
        <ext xmlns:x14="http://schemas.microsoft.com/office/spreadsheetml/2009/9/main" uri="{B025F937-C7B1-47D3-B67F-A62EFF666E3E}">
          <x14:id>{426BD699-7CBE-47B7-BA39-1A3FDA72272D}</x14:id>
        </ext>
      </extLst>
    </cfRule>
  </conditionalFormatting>
  <conditionalFormatting sqref="H32">
    <cfRule type="dataBar" priority="18">
      <dataBar>
        <cfvo type="min"/>
        <cfvo type="max"/>
        <color rgb="FF638EC6"/>
      </dataBar>
      <extLst>
        <ext xmlns:x14="http://schemas.microsoft.com/office/spreadsheetml/2009/9/main" uri="{B025F937-C7B1-47D3-B67F-A62EFF666E3E}">
          <x14:id>{8926D9C7-C020-4285-9878-E6D491114733}</x14:id>
        </ext>
      </extLst>
    </cfRule>
  </conditionalFormatting>
  <conditionalFormatting sqref="H34">
    <cfRule type="dataBar" priority="17">
      <dataBar>
        <cfvo type="min"/>
        <cfvo type="max"/>
        <color rgb="FF638EC6"/>
      </dataBar>
      <extLst>
        <ext xmlns:x14="http://schemas.microsoft.com/office/spreadsheetml/2009/9/main" uri="{B025F937-C7B1-47D3-B67F-A62EFF666E3E}">
          <x14:id>{C6DD49BC-29CE-4D39-B5F5-9539C83EF0E2}</x14:id>
        </ext>
      </extLst>
    </cfRule>
  </conditionalFormatting>
  <conditionalFormatting sqref="H36">
    <cfRule type="dataBar" priority="16">
      <dataBar>
        <cfvo type="min"/>
        <cfvo type="max"/>
        <color rgb="FF638EC6"/>
      </dataBar>
      <extLst>
        <ext xmlns:x14="http://schemas.microsoft.com/office/spreadsheetml/2009/9/main" uri="{B025F937-C7B1-47D3-B67F-A62EFF666E3E}">
          <x14:id>{DFD38565-3182-4285-86C7-D6599CB77EF6}</x14:id>
        </ext>
      </extLst>
    </cfRule>
  </conditionalFormatting>
  <conditionalFormatting sqref="H38">
    <cfRule type="dataBar" priority="15">
      <dataBar>
        <cfvo type="min"/>
        <cfvo type="max"/>
        <color rgb="FF638EC6"/>
      </dataBar>
      <extLst>
        <ext xmlns:x14="http://schemas.microsoft.com/office/spreadsheetml/2009/9/main" uri="{B025F937-C7B1-47D3-B67F-A62EFF666E3E}">
          <x14:id>{7DE6707E-A538-4D6D-B351-45A07AE60F1C}</x14:id>
        </ext>
      </extLst>
    </cfRule>
  </conditionalFormatting>
  <conditionalFormatting sqref="I38">
    <cfRule type="dataBar" priority="14">
      <dataBar>
        <cfvo type="min"/>
        <cfvo type="max"/>
        <color rgb="FF638EC6"/>
      </dataBar>
      <extLst>
        <ext xmlns:x14="http://schemas.microsoft.com/office/spreadsheetml/2009/9/main" uri="{B025F937-C7B1-47D3-B67F-A62EFF666E3E}">
          <x14:id>{6B67CC24-6D24-48DC-96B2-A06D802BF341}</x14:id>
        </ext>
      </extLst>
    </cfRule>
  </conditionalFormatting>
  <conditionalFormatting sqref="H29">
    <cfRule type="dataBar" priority="13">
      <dataBar>
        <cfvo type="min"/>
        <cfvo type="max"/>
        <color rgb="FF638EC6"/>
      </dataBar>
      <extLst>
        <ext xmlns:x14="http://schemas.microsoft.com/office/spreadsheetml/2009/9/main" uri="{B025F937-C7B1-47D3-B67F-A62EFF666E3E}">
          <x14:id>{87D8E0D8-D071-42B6-9B6D-FDAC4CF006CC}</x14:id>
        </ext>
      </extLst>
    </cfRule>
  </conditionalFormatting>
  <conditionalFormatting sqref="H14:H27">
    <cfRule type="dataBar" priority="79">
      <dataBar>
        <cfvo type="min"/>
        <cfvo type="max"/>
        <color rgb="FF638EC6"/>
      </dataBar>
      <extLst>
        <ext xmlns:x14="http://schemas.microsoft.com/office/spreadsheetml/2009/9/main" uri="{B025F937-C7B1-47D3-B67F-A62EFF666E3E}">
          <x14:id>{53F8745A-2A6F-421E-BB7E-8053BDDDBBBC}</x14:id>
        </ext>
      </extLst>
    </cfRule>
  </conditionalFormatting>
  <conditionalFormatting sqref="I34">
    <cfRule type="dataBar" priority="8">
      <dataBar>
        <cfvo type="min"/>
        <cfvo type="max"/>
        <color rgb="FF638EC6"/>
      </dataBar>
      <extLst>
        <ext xmlns:x14="http://schemas.microsoft.com/office/spreadsheetml/2009/9/main" uri="{B025F937-C7B1-47D3-B67F-A62EFF666E3E}">
          <x14:id>{9EA87743-576B-47E7-8FDC-CB0F6CDF63D2}</x14:id>
        </ext>
      </extLst>
    </cfRule>
  </conditionalFormatting>
  <conditionalFormatting sqref="H26:H27 H14:H22 H24">
    <cfRule type="dataBar" priority="83">
      <dataBar>
        <cfvo type="min"/>
        <cfvo type="max"/>
        <color rgb="FF638EC6"/>
      </dataBar>
      <extLst>
        <ext xmlns:x14="http://schemas.microsoft.com/office/spreadsheetml/2009/9/main" uri="{B025F937-C7B1-47D3-B67F-A62EFF666E3E}">
          <x14:id>{38DADCB3-75CA-4FE4-83CA-E274F6C51A23}</x14:id>
        </ext>
      </extLst>
    </cfRule>
  </conditionalFormatting>
  <conditionalFormatting sqref="H30">
    <cfRule type="dataBar" priority="5">
      <dataBar>
        <cfvo type="min"/>
        <cfvo type="max"/>
        <color rgb="FF638EC6"/>
      </dataBar>
      <extLst>
        <ext xmlns:x14="http://schemas.microsoft.com/office/spreadsheetml/2009/9/main" uri="{B025F937-C7B1-47D3-B67F-A62EFF666E3E}">
          <x14:id>{DD0813B4-E908-4BE8-869D-EFDF47F93A19}</x14:id>
        </ext>
      </extLst>
    </cfRule>
  </conditionalFormatting>
  <conditionalFormatting sqref="I36">
    <cfRule type="dataBar" priority="3">
      <dataBar>
        <cfvo type="min"/>
        <cfvo type="max"/>
        <color rgb="FF638EC6"/>
      </dataBar>
      <extLst>
        <ext xmlns:x14="http://schemas.microsoft.com/office/spreadsheetml/2009/9/main" uri="{B025F937-C7B1-47D3-B67F-A62EFF666E3E}">
          <x14:id>{5CC5113B-FDBB-44A3-8581-74B532B7FDEE}</x14:id>
        </ext>
      </extLst>
    </cfRule>
  </conditionalFormatting>
  <conditionalFormatting sqref="H40">
    <cfRule type="dataBar" priority="2">
      <dataBar>
        <cfvo type="min"/>
        <cfvo type="max"/>
        <color rgb="FF638EC6"/>
      </dataBar>
      <extLst>
        <ext xmlns:x14="http://schemas.microsoft.com/office/spreadsheetml/2009/9/main" uri="{B025F937-C7B1-47D3-B67F-A62EFF666E3E}">
          <x14:id>{4E67C712-4915-4411-926A-BF9811CC53C5}</x14:id>
        </ext>
      </extLst>
    </cfRule>
  </conditionalFormatting>
  <conditionalFormatting sqref="I40">
    <cfRule type="dataBar" priority="1">
      <dataBar>
        <cfvo type="min"/>
        <cfvo type="max"/>
        <color rgb="FF638EC6"/>
      </dataBar>
      <extLst>
        <ext xmlns:x14="http://schemas.microsoft.com/office/spreadsheetml/2009/9/main" uri="{B025F937-C7B1-47D3-B67F-A62EFF666E3E}">
          <x14:id>{469E878B-6E05-48C5-B1D4-6494437DD94D}</x14:id>
        </ext>
      </extLst>
    </cfRule>
  </conditionalFormatting>
  <hyperlinks>
    <hyperlink ref="J1" location="INICIO" display="Regresar" xr:uid="{6BD0DD6B-1A6A-4007-B0C1-D1B6D6185E33}"/>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6F08A8C6-475D-440D-B668-7753BA076CE1}">
            <x14:dataBar minLength="0" maxLength="100" border="1" negativeBarBorderColorSameAsPositive="0">
              <x14:cfvo type="autoMin"/>
              <x14:cfvo type="autoMax"/>
              <x14:borderColor rgb="FF638EC6"/>
              <x14:negativeFillColor rgb="FFFF0000"/>
              <x14:negativeBorderColor rgb="FFFF0000"/>
              <x14:axisColor rgb="FF000000"/>
            </x14:dataBar>
          </x14:cfRule>
          <xm:sqref>H7:H12</xm:sqref>
        </x14:conditionalFormatting>
        <x14:conditionalFormatting xmlns:xm="http://schemas.microsoft.com/office/excel/2006/main">
          <x14:cfRule type="dataBar" id="{458D80A6-8F33-4F93-B1AE-D189D844F166}">
            <x14:dataBar minLength="0" maxLength="100" border="1" negativeBarBorderColorSameAsPositive="0">
              <x14:cfvo type="autoMin"/>
              <x14:cfvo type="autoMax"/>
              <x14:borderColor rgb="FF638EC6"/>
              <x14:negativeFillColor rgb="FFFF0000"/>
              <x14:negativeBorderColor rgb="FFFF0000"/>
              <x14:axisColor rgb="FF000000"/>
            </x14:dataBar>
          </x14:cfRule>
          <xm:sqref>H25</xm:sqref>
        </x14:conditionalFormatting>
        <x14:conditionalFormatting xmlns:xm="http://schemas.microsoft.com/office/excel/2006/main">
          <x14:cfRule type="dataBar" id="{426BD699-7CBE-47B7-BA39-1A3FDA72272D}">
            <x14:dataBar minLength="0" maxLength="100" border="1" negativeBarBorderColorSameAsPositive="0">
              <x14:cfvo type="autoMin"/>
              <x14:cfvo type="autoMax"/>
              <x14:borderColor rgb="FF638EC6"/>
              <x14:negativeFillColor rgb="FFFF0000"/>
              <x14:negativeBorderColor rgb="FFFF0000"/>
              <x14:axisColor rgb="FF000000"/>
            </x14:dataBar>
          </x14:cfRule>
          <xm:sqref>H23</xm:sqref>
        </x14:conditionalFormatting>
        <x14:conditionalFormatting xmlns:xm="http://schemas.microsoft.com/office/excel/2006/main">
          <x14:cfRule type="dataBar" id="{8926D9C7-C020-4285-9878-E6D491114733}">
            <x14:dataBar minLength="0" maxLength="100" border="1" negativeBarBorderColorSameAsPositive="0">
              <x14:cfvo type="autoMin"/>
              <x14:cfvo type="autoMax"/>
              <x14:borderColor rgb="FF638EC6"/>
              <x14:negativeFillColor rgb="FFFF0000"/>
              <x14:negativeBorderColor rgb="FFFF0000"/>
              <x14:axisColor rgb="FF000000"/>
            </x14:dataBar>
          </x14:cfRule>
          <xm:sqref>H32</xm:sqref>
        </x14:conditionalFormatting>
        <x14:conditionalFormatting xmlns:xm="http://schemas.microsoft.com/office/excel/2006/main">
          <x14:cfRule type="dataBar" id="{C6DD49BC-29CE-4D39-B5F5-9539C83EF0E2}">
            <x14:dataBar minLength="0" maxLength="100" border="1" negativeBarBorderColorSameAsPositive="0">
              <x14:cfvo type="autoMin"/>
              <x14:cfvo type="autoMax"/>
              <x14:borderColor rgb="FF638EC6"/>
              <x14:negativeFillColor rgb="FFFF0000"/>
              <x14:negativeBorderColor rgb="FFFF0000"/>
              <x14:axisColor rgb="FF000000"/>
            </x14:dataBar>
          </x14:cfRule>
          <xm:sqref>H34</xm:sqref>
        </x14:conditionalFormatting>
        <x14:conditionalFormatting xmlns:xm="http://schemas.microsoft.com/office/excel/2006/main">
          <x14:cfRule type="dataBar" id="{DFD38565-3182-4285-86C7-D6599CB77EF6}">
            <x14:dataBar minLength="0" maxLength="100" border="1" negativeBarBorderColorSameAsPositive="0">
              <x14:cfvo type="autoMin"/>
              <x14:cfvo type="autoMax"/>
              <x14:borderColor rgb="FF638EC6"/>
              <x14:negativeFillColor rgb="FFFF0000"/>
              <x14:negativeBorderColor rgb="FFFF0000"/>
              <x14:axisColor rgb="FF000000"/>
            </x14:dataBar>
          </x14:cfRule>
          <xm:sqref>H36</xm:sqref>
        </x14:conditionalFormatting>
        <x14:conditionalFormatting xmlns:xm="http://schemas.microsoft.com/office/excel/2006/main">
          <x14:cfRule type="dataBar" id="{7DE6707E-A538-4D6D-B351-45A07AE60F1C}">
            <x14:dataBar minLength="0" maxLength="100" border="1" negativeBarBorderColorSameAsPositive="0">
              <x14:cfvo type="autoMin"/>
              <x14:cfvo type="autoMax"/>
              <x14:borderColor rgb="FF638EC6"/>
              <x14:negativeFillColor rgb="FFFF0000"/>
              <x14:negativeBorderColor rgb="FFFF0000"/>
              <x14:axisColor rgb="FF000000"/>
            </x14:dataBar>
          </x14:cfRule>
          <xm:sqref>H38</xm:sqref>
        </x14:conditionalFormatting>
        <x14:conditionalFormatting xmlns:xm="http://schemas.microsoft.com/office/excel/2006/main">
          <x14:cfRule type="dataBar" id="{6B67CC24-6D24-48DC-96B2-A06D802BF341}">
            <x14:dataBar minLength="0" maxLength="100" border="1" negativeBarBorderColorSameAsPositive="0">
              <x14:cfvo type="autoMin"/>
              <x14:cfvo type="autoMax"/>
              <x14:borderColor rgb="FF638EC6"/>
              <x14:negativeFillColor rgb="FFFF0000"/>
              <x14:negativeBorderColor rgb="FFFF0000"/>
              <x14:axisColor rgb="FF000000"/>
            </x14:dataBar>
          </x14:cfRule>
          <xm:sqref>I38</xm:sqref>
        </x14:conditionalFormatting>
        <x14:conditionalFormatting xmlns:xm="http://schemas.microsoft.com/office/excel/2006/main">
          <x14:cfRule type="dataBar" id="{87D8E0D8-D071-42B6-9B6D-FDAC4CF006CC}">
            <x14:dataBar minLength="0" maxLength="100" border="1" negativeBarBorderColorSameAsPositive="0">
              <x14:cfvo type="autoMin"/>
              <x14:cfvo type="autoMax"/>
              <x14:borderColor rgb="FF638EC6"/>
              <x14:negativeFillColor rgb="FFFF0000"/>
              <x14:negativeBorderColor rgb="FFFF0000"/>
              <x14:axisColor rgb="FF000000"/>
            </x14:dataBar>
          </x14:cfRule>
          <xm:sqref>H29</xm:sqref>
        </x14:conditionalFormatting>
        <x14:conditionalFormatting xmlns:xm="http://schemas.microsoft.com/office/excel/2006/main">
          <x14:cfRule type="dataBar" id="{53F8745A-2A6F-421E-BB7E-8053BDDDBBBC}">
            <x14:dataBar minLength="0" maxLength="100" border="1" negativeBarBorderColorSameAsPositive="0">
              <x14:cfvo type="autoMin"/>
              <x14:cfvo type="autoMax"/>
              <x14:borderColor rgb="FF638EC6"/>
              <x14:negativeFillColor rgb="FFFF0000"/>
              <x14:negativeBorderColor rgb="FFFF0000"/>
              <x14:axisColor rgb="FF000000"/>
            </x14:dataBar>
          </x14:cfRule>
          <xm:sqref>H14:H27</xm:sqref>
        </x14:conditionalFormatting>
        <x14:conditionalFormatting xmlns:xm="http://schemas.microsoft.com/office/excel/2006/main">
          <x14:cfRule type="dataBar" id="{9EA87743-576B-47E7-8FDC-CB0F6CDF63D2}">
            <x14:dataBar minLength="0" maxLength="100" border="1" negativeBarBorderColorSameAsPositive="0">
              <x14:cfvo type="autoMin"/>
              <x14:cfvo type="autoMax"/>
              <x14:borderColor rgb="FF638EC6"/>
              <x14:negativeFillColor rgb="FFFF0000"/>
              <x14:negativeBorderColor rgb="FFFF0000"/>
              <x14:axisColor rgb="FF000000"/>
            </x14:dataBar>
          </x14:cfRule>
          <xm:sqref>I34</xm:sqref>
        </x14:conditionalFormatting>
        <x14:conditionalFormatting xmlns:xm="http://schemas.microsoft.com/office/excel/2006/main">
          <x14:cfRule type="dataBar" id="{38DADCB3-75CA-4FE4-83CA-E274F6C51A23}">
            <x14:dataBar minLength="0" maxLength="100" border="1" negativeBarBorderColorSameAsPositive="0">
              <x14:cfvo type="autoMin"/>
              <x14:cfvo type="autoMax"/>
              <x14:borderColor rgb="FF638EC6"/>
              <x14:negativeFillColor rgb="FFFF0000"/>
              <x14:negativeBorderColor rgb="FFFF0000"/>
              <x14:axisColor rgb="FF000000"/>
            </x14:dataBar>
          </x14:cfRule>
          <xm:sqref>H26:H27 H14:H22 H24</xm:sqref>
        </x14:conditionalFormatting>
        <x14:conditionalFormatting xmlns:xm="http://schemas.microsoft.com/office/excel/2006/main">
          <x14:cfRule type="dataBar" id="{DD0813B4-E908-4BE8-869D-EFDF47F93A19}">
            <x14:dataBar minLength="0" maxLength="100" border="1" negativeBarBorderColorSameAsPositive="0">
              <x14:cfvo type="autoMin"/>
              <x14:cfvo type="autoMax"/>
              <x14:borderColor rgb="FF638EC6"/>
              <x14:negativeFillColor rgb="FFFF0000"/>
              <x14:negativeBorderColor rgb="FFFF0000"/>
              <x14:axisColor rgb="FF000000"/>
            </x14:dataBar>
          </x14:cfRule>
          <xm:sqref>H30</xm:sqref>
        </x14:conditionalFormatting>
        <x14:conditionalFormatting xmlns:xm="http://schemas.microsoft.com/office/excel/2006/main">
          <x14:cfRule type="dataBar" id="{5CC5113B-FDBB-44A3-8581-74B532B7FDEE}">
            <x14:dataBar minLength="0" maxLength="100" border="1" negativeBarBorderColorSameAsPositive="0">
              <x14:cfvo type="autoMin"/>
              <x14:cfvo type="autoMax"/>
              <x14:borderColor rgb="FF638EC6"/>
              <x14:negativeFillColor rgb="FFFF0000"/>
              <x14:negativeBorderColor rgb="FFFF0000"/>
              <x14:axisColor rgb="FF000000"/>
            </x14:dataBar>
          </x14:cfRule>
          <xm:sqref>I36</xm:sqref>
        </x14:conditionalFormatting>
        <x14:conditionalFormatting xmlns:xm="http://schemas.microsoft.com/office/excel/2006/main">
          <x14:cfRule type="dataBar" id="{4E67C712-4915-4411-926A-BF9811CC53C5}">
            <x14:dataBar minLength="0" maxLength="100" border="1" negativeBarBorderColorSameAsPositive="0">
              <x14:cfvo type="autoMin"/>
              <x14:cfvo type="autoMax"/>
              <x14:borderColor rgb="FF638EC6"/>
              <x14:negativeFillColor rgb="FFFF0000"/>
              <x14:negativeBorderColor rgb="FFFF0000"/>
              <x14:axisColor rgb="FF000000"/>
            </x14:dataBar>
          </x14:cfRule>
          <xm:sqref>H40</xm:sqref>
        </x14:conditionalFormatting>
        <x14:conditionalFormatting xmlns:xm="http://schemas.microsoft.com/office/excel/2006/main">
          <x14:cfRule type="dataBar" id="{469E878B-6E05-48C5-B1D4-6494437DD94D}">
            <x14:dataBar minLength="0" maxLength="100" border="1" negativeBarBorderColorSameAsPositive="0">
              <x14:cfvo type="autoMin"/>
              <x14:cfvo type="autoMax"/>
              <x14:borderColor rgb="FF638EC6"/>
              <x14:negativeFillColor rgb="FFFF0000"/>
              <x14:negativeBorderColor rgb="FFFF0000"/>
              <x14:axisColor rgb="FF000000"/>
            </x14:dataBar>
          </x14:cfRule>
          <xm:sqref>I40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822F-5964-46D0-83B1-C93441078356}">
  <dimension ref="A1:I108"/>
  <sheetViews>
    <sheetView zoomScale="85" zoomScaleNormal="85" workbookViewId="0">
      <selection activeCell="K17" sqref="K17"/>
    </sheetView>
  </sheetViews>
  <sheetFormatPr baseColWidth="10" defaultColWidth="11.42578125" defaultRowHeight="15" x14ac:dyDescent="0.25"/>
  <cols>
    <col min="1" max="1" width="5.7109375" style="177" customWidth="1"/>
    <col min="2" max="2" width="20.7109375" style="177" customWidth="1"/>
    <col min="3" max="3" width="13.140625" style="177" customWidth="1"/>
    <col min="4" max="4" width="19.28515625" style="177" customWidth="1"/>
    <col min="5" max="5" width="22.28515625" style="177" customWidth="1"/>
    <col min="6" max="6" width="64.7109375" style="177" customWidth="1"/>
    <col min="7" max="7" width="46" style="177" customWidth="1"/>
    <col min="8" max="8" width="15.7109375" style="177" customWidth="1"/>
    <col min="9" max="16384" width="11.42578125" style="177"/>
  </cols>
  <sheetData>
    <row r="1" spans="1:9" ht="15.75" x14ac:dyDescent="0.25">
      <c r="A1" s="313" t="s">
        <v>19</v>
      </c>
      <c r="B1" s="313"/>
      <c r="C1" s="313"/>
      <c r="D1" s="313"/>
      <c r="E1" s="313"/>
      <c r="F1" s="313"/>
      <c r="G1" s="313"/>
      <c r="H1" s="313"/>
      <c r="I1" s="176" t="s">
        <v>20</v>
      </c>
    </row>
    <row r="2" spans="1:9" ht="15.75" x14ac:dyDescent="0.25">
      <c r="A2" s="313" t="s">
        <v>918</v>
      </c>
      <c r="B2" s="313"/>
      <c r="C2" s="313"/>
      <c r="D2" s="313"/>
      <c r="E2" s="313"/>
      <c r="F2" s="313"/>
      <c r="G2" s="313"/>
      <c r="H2" s="313"/>
    </row>
    <row r="3" spans="1:9" ht="15.75" x14ac:dyDescent="0.25">
      <c r="A3" s="313" t="s">
        <v>92</v>
      </c>
      <c r="B3" s="313"/>
      <c r="C3" s="313"/>
      <c r="D3" s="313"/>
      <c r="E3" s="313"/>
      <c r="F3" s="313"/>
      <c r="G3" s="313"/>
      <c r="H3" s="313"/>
    </row>
    <row r="6" spans="1:9" s="178" customFormat="1" x14ac:dyDescent="0.25">
      <c r="B6" s="178" t="s">
        <v>919</v>
      </c>
    </row>
    <row r="8" spans="1:9" ht="30" x14ac:dyDescent="0.25">
      <c r="B8" s="179" t="s">
        <v>920</v>
      </c>
      <c r="C8" s="179" t="s">
        <v>921</v>
      </c>
      <c r="D8" s="179" t="s">
        <v>922</v>
      </c>
      <c r="E8" s="179" t="s">
        <v>190</v>
      </c>
      <c r="F8" s="179" t="s">
        <v>923</v>
      </c>
      <c r="G8" s="179" t="s">
        <v>203</v>
      </c>
    </row>
    <row r="9" spans="1:9" ht="90" x14ac:dyDescent="0.25">
      <c r="B9" s="180" t="s">
        <v>924</v>
      </c>
      <c r="C9" s="181">
        <v>44932</v>
      </c>
      <c r="D9" s="182" t="s">
        <v>925</v>
      </c>
      <c r="E9" s="182" t="s">
        <v>926</v>
      </c>
      <c r="F9" s="183" t="s">
        <v>927</v>
      </c>
      <c r="G9" s="242" t="s">
        <v>928</v>
      </c>
    </row>
    <row r="10" spans="1:9" ht="60" customHeight="1" x14ac:dyDescent="0.25">
      <c r="B10" s="180" t="s">
        <v>403</v>
      </c>
      <c r="C10" s="181">
        <v>44958</v>
      </c>
      <c r="D10" s="182" t="s">
        <v>925</v>
      </c>
      <c r="E10" s="182" t="s">
        <v>926</v>
      </c>
      <c r="F10" s="184" t="s">
        <v>929</v>
      </c>
      <c r="G10" s="242" t="s">
        <v>930</v>
      </c>
    </row>
    <row r="11" spans="1:9" ht="101.25" customHeight="1" x14ac:dyDescent="0.25">
      <c r="B11" s="180" t="s">
        <v>931</v>
      </c>
      <c r="C11" s="186">
        <v>45008</v>
      </c>
      <c r="D11" s="187" t="s">
        <v>86</v>
      </c>
      <c r="E11" s="182" t="s">
        <v>926</v>
      </c>
      <c r="F11" s="185" t="s">
        <v>932</v>
      </c>
      <c r="G11" s="242" t="s">
        <v>933</v>
      </c>
    </row>
    <row r="14" spans="1:9" x14ac:dyDescent="0.25">
      <c r="B14" s="178" t="s">
        <v>934</v>
      </c>
    </row>
    <row r="16" spans="1:9" ht="30" x14ac:dyDescent="0.25">
      <c r="B16" s="179" t="s">
        <v>920</v>
      </c>
      <c r="C16" s="179" t="s">
        <v>921</v>
      </c>
      <c r="D16" s="179" t="s">
        <v>922</v>
      </c>
      <c r="E16" s="179" t="s">
        <v>190</v>
      </c>
      <c r="F16" s="179" t="s">
        <v>923</v>
      </c>
      <c r="G16" s="179" t="s">
        <v>203</v>
      </c>
    </row>
    <row r="17" spans="2:7" ht="109.5" customHeight="1" x14ac:dyDescent="0.25">
      <c r="B17" s="180" t="s">
        <v>339</v>
      </c>
      <c r="C17" s="181">
        <v>44944</v>
      </c>
      <c r="D17" s="182" t="s">
        <v>925</v>
      </c>
      <c r="E17" s="182" t="s">
        <v>926</v>
      </c>
      <c r="F17" s="185" t="s">
        <v>935</v>
      </c>
      <c r="G17" s="242" t="s">
        <v>936</v>
      </c>
    </row>
    <row r="18" spans="2:7" ht="195" x14ac:dyDescent="0.25">
      <c r="B18" s="180" t="s">
        <v>452</v>
      </c>
      <c r="C18" s="181">
        <v>45010</v>
      </c>
      <c r="D18" s="182" t="s">
        <v>103</v>
      </c>
      <c r="E18" s="182" t="s">
        <v>120</v>
      </c>
      <c r="F18" s="185" t="s">
        <v>937</v>
      </c>
      <c r="G18" s="242" t="s">
        <v>938</v>
      </c>
    </row>
    <row r="19" spans="2:7" ht="141.75" customHeight="1" x14ac:dyDescent="0.25">
      <c r="B19" s="180" t="s">
        <v>517</v>
      </c>
      <c r="C19" s="181">
        <v>45090</v>
      </c>
      <c r="D19" s="182" t="s">
        <v>100</v>
      </c>
      <c r="E19" s="182" t="s">
        <v>926</v>
      </c>
      <c r="F19" s="185" t="s">
        <v>518</v>
      </c>
      <c r="G19" s="242" t="s">
        <v>939</v>
      </c>
    </row>
    <row r="22" spans="2:7" x14ac:dyDescent="0.25">
      <c r="B22" s="178" t="s">
        <v>940</v>
      </c>
    </row>
    <row r="24" spans="2:7" ht="30" x14ac:dyDescent="0.25">
      <c r="B24" s="179" t="s">
        <v>920</v>
      </c>
      <c r="C24" s="179" t="s">
        <v>941</v>
      </c>
      <c r="D24" s="179" t="s">
        <v>942</v>
      </c>
      <c r="E24" s="179" t="s">
        <v>943</v>
      </c>
      <c r="F24" s="179" t="s">
        <v>923</v>
      </c>
      <c r="G24" s="179" t="s">
        <v>944</v>
      </c>
    </row>
    <row r="25" spans="2:7" ht="30" x14ac:dyDescent="0.25">
      <c r="B25" s="188" t="s">
        <v>306</v>
      </c>
      <c r="C25" s="186">
        <v>44939</v>
      </c>
      <c r="D25" s="186">
        <v>44957</v>
      </c>
      <c r="E25" s="189" t="s">
        <v>945</v>
      </c>
      <c r="F25" s="190" t="s">
        <v>946</v>
      </c>
      <c r="G25" s="243">
        <v>12</v>
      </c>
    </row>
    <row r="26" spans="2:7" ht="56.25" customHeight="1" x14ac:dyDescent="0.25">
      <c r="B26" s="188" t="s">
        <v>329</v>
      </c>
      <c r="C26" s="186">
        <v>44943</v>
      </c>
      <c r="D26" s="186">
        <v>44972</v>
      </c>
      <c r="E26" s="189" t="s">
        <v>945</v>
      </c>
      <c r="F26" s="185" t="s">
        <v>330</v>
      </c>
      <c r="G26" s="243">
        <v>21</v>
      </c>
    </row>
    <row r="27" spans="2:7" ht="104.25" customHeight="1" x14ac:dyDescent="0.25">
      <c r="B27" s="188" t="s">
        <v>380</v>
      </c>
      <c r="C27" s="186">
        <v>44953</v>
      </c>
      <c r="D27" s="186">
        <v>45009</v>
      </c>
      <c r="E27" s="189" t="s">
        <v>945</v>
      </c>
      <c r="F27" s="191" t="s">
        <v>947</v>
      </c>
      <c r="G27" s="243">
        <v>39</v>
      </c>
    </row>
    <row r="28" spans="2:7" ht="60" x14ac:dyDescent="0.25">
      <c r="B28" s="188" t="s">
        <v>393</v>
      </c>
      <c r="C28" s="186">
        <v>44957</v>
      </c>
      <c r="D28" s="186">
        <v>44973</v>
      </c>
      <c r="E28" s="189" t="s">
        <v>948</v>
      </c>
      <c r="F28" s="191" t="s">
        <v>394</v>
      </c>
      <c r="G28" s="243">
        <v>12</v>
      </c>
    </row>
    <row r="29" spans="2:7" ht="75.75" customHeight="1" x14ac:dyDescent="0.25">
      <c r="B29" s="188" t="s">
        <v>413</v>
      </c>
      <c r="C29" s="186">
        <v>44973</v>
      </c>
      <c r="D29" s="186">
        <v>45034</v>
      </c>
      <c r="E29" s="189" t="s">
        <v>948</v>
      </c>
      <c r="F29" s="191" t="s">
        <v>949</v>
      </c>
      <c r="G29" s="243">
        <v>40</v>
      </c>
    </row>
    <row r="30" spans="2:7" ht="62.25" customHeight="1" x14ac:dyDescent="0.25">
      <c r="B30" s="188" t="s">
        <v>418</v>
      </c>
      <c r="C30" s="186">
        <v>44980</v>
      </c>
      <c r="D30" s="186">
        <v>45034</v>
      </c>
      <c r="E30" s="189" t="s">
        <v>950</v>
      </c>
      <c r="F30" s="191" t="s">
        <v>419</v>
      </c>
      <c r="G30" s="243">
        <v>35</v>
      </c>
    </row>
    <row r="31" spans="2:7" ht="364.5" customHeight="1" x14ac:dyDescent="0.25">
      <c r="B31" s="188" t="s">
        <v>436</v>
      </c>
      <c r="C31" s="186">
        <v>44993</v>
      </c>
      <c r="D31" s="186">
        <v>45016</v>
      </c>
      <c r="E31" s="189" t="s">
        <v>950</v>
      </c>
      <c r="F31" s="191" t="s">
        <v>951</v>
      </c>
      <c r="G31" s="243">
        <v>16</v>
      </c>
    </row>
    <row r="34" spans="2:8" x14ac:dyDescent="0.25">
      <c r="B34" s="178" t="s">
        <v>952</v>
      </c>
    </row>
    <row r="36" spans="2:8" ht="30" x14ac:dyDescent="0.25">
      <c r="B36" s="192" t="s">
        <v>570</v>
      </c>
      <c r="C36" s="192" t="s">
        <v>921</v>
      </c>
      <c r="D36" s="179" t="s">
        <v>922</v>
      </c>
      <c r="E36" s="179" t="s">
        <v>190</v>
      </c>
      <c r="F36" s="179" t="s">
        <v>923</v>
      </c>
      <c r="G36" s="179" t="s">
        <v>203</v>
      </c>
    </row>
    <row r="37" spans="2:8" ht="240" x14ac:dyDescent="0.25">
      <c r="B37" s="188" t="s">
        <v>380</v>
      </c>
      <c r="C37" s="186">
        <v>44953</v>
      </c>
      <c r="D37" s="187" t="s">
        <v>953</v>
      </c>
      <c r="E37" s="187" t="s">
        <v>926</v>
      </c>
      <c r="F37" s="185" t="s">
        <v>954</v>
      </c>
      <c r="G37" s="244" t="s">
        <v>955</v>
      </c>
    </row>
    <row r="40" spans="2:8" x14ac:dyDescent="0.25">
      <c r="B40" s="312" t="s">
        <v>956</v>
      </c>
      <c r="C40" s="312"/>
      <c r="D40" s="312"/>
      <c r="E40" s="312"/>
      <c r="F40" s="312"/>
      <c r="G40" s="312"/>
      <c r="H40" s="312"/>
    </row>
    <row r="42" spans="2:8" ht="30" x14ac:dyDescent="0.25">
      <c r="B42" s="192" t="s">
        <v>570</v>
      </c>
      <c r="C42" s="192" t="s">
        <v>921</v>
      </c>
      <c r="D42" s="179" t="s">
        <v>922</v>
      </c>
      <c r="E42" s="179" t="s">
        <v>190</v>
      </c>
      <c r="F42" s="179" t="s">
        <v>923</v>
      </c>
      <c r="G42" s="179" t="s">
        <v>203</v>
      </c>
    </row>
    <row r="43" spans="2:8" ht="93.75" customHeight="1" x14ac:dyDescent="0.25">
      <c r="B43" s="188" t="s">
        <v>373</v>
      </c>
      <c r="C43" s="193">
        <v>44953</v>
      </c>
      <c r="D43" s="187" t="s">
        <v>953</v>
      </c>
      <c r="E43" s="187" t="s">
        <v>926</v>
      </c>
      <c r="F43" s="194" t="s">
        <v>374</v>
      </c>
      <c r="G43" s="242" t="s">
        <v>957</v>
      </c>
    </row>
    <row r="44" spans="2:8" ht="108.75" customHeight="1" x14ac:dyDescent="0.25">
      <c r="B44" s="188" t="s">
        <v>397</v>
      </c>
      <c r="C44" s="193">
        <v>44958</v>
      </c>
      <c r="D44" s="187" t="s">
        <v>953</v>
      </c>
      <c r="E44" s="187" t="s">
        <v>121</v>
      </c>
      <c r="F44" s="194" t="s">
        <v>958</v>
      </c>
      <c r="G44" s="242" t="s">
        <v>959</v>
      </c>
    </row>
    <row r="47" spans="2:8" x14ac:dyDescent="0.25">
      <c r="B47" s="178" t="s">
        <v>960</v>
      </c>
    </row>
    <row r="49" spans="2:7" ht="30" x14ac:dyDescent="0.25">
      <c r="B49" s="179" t="s">
        <v>570</v>
      </c>
      <c r="C49" s="179" t="s">
        <v>921</v>
      </c>
      <c r="D49" s="179" t="s">
        <v>922</v>
      </c>
      <c r="E49" s="179" t="s">
        <v>190</v>
      </c>
      <c r="F49" s="179" t="s">
        <v>923</v>
      </c>
      <c r="G49" s="179" t="s">
        <v>203</v>
      </c>
    </row>
    <row r="50" spans="2:7" ht="95.25" customHeight="1" x14ac:dyDescent="0.25">
      <c r="B50" s="188" t="s">
        <v>961</v>
      </c>
      <c r="C50" s="193">
        <v>44973</v>
      </c>
      <c r="D50" s="182" t="s">
        <v>99</v>
      </c>
      <c r="E50" s="187" t="s">
        <v>120</v>
      </c>
      <c r="F50" s="185" t="s">
        <v>962</v>
      </c>
      <c r="G50" s="242" t="s">
        <v>963</v>
      </c>
    </row>
    <row r="51" spans="2:7" ht="76.5" customHeight="1" x14ac:dyDescent="0.25">
      <c r="B51" s="188" t="s">
        <v>964</v>
      </c>
      <c r="C51" s="193">
        <v>44980</v>
      </c>
      <c r="D51" s="182" t="s">
        <v>102</v>
      </c>
      <c r="E51" s="187" t="s">
        <v>120</v>
      </c>
      <c r="F51" s="185" t="s">
        <v>419</v>
      </c>
      <c r="G51" s="242" t="s">
        <v>965</v>
      </c>
    </row>
    <row r="54" spans="2:7" x14ac:dyDescent="0.25">
      <c r="B54" s="178" t="s">
        <v>966</v>
      </c>
    </row>
    <row r="56" spans="2:7" ht="30" x14ac:dyDescent="0.25">
      <c r="B56" s="179" t="s">
        <v>570</v>
      </c>
      <c r="C56" s="179" t="s">
        <v>921</v>
      </c>
      <c r="D56" s="179" t="s">
        <v>922</v>
      </c>
      <c r="E56" s="179" t="s">
        <v>190</v>
      </c>
      <c r="F56" s="179" t="s">
        <v>923</v>
      </c>
      <c r="G56" s="179" t="s">
        <v>203</v>
      </c>
    </row>
    <row r="57" spans="2:7" ht="90" x14ac:dyDescent="0.25">
      <c r="B57" s="188" t="s">
        <v>961</v>
      </c>
      <c r="C57" s="193">
        <v>44973</v>
      </c>
      <c r="D57" s="182" t="s">
        <v>99</v>
      </c>
      <c r="E57" s="187" t="s">
        <v>120</v>
      </c>
      <c r="F57" s="185" t="s">
        <v>962</v>
      </c>
      <c r="G57" s="242" t="s">
        <v>967</v>
      </c>
    </row>
    <row r="58" spans="2:7" ht="66.75" customHeight="1" x14ac:dyDescent="0.25">
      <c r="B58" s="188" t="s">
        <v>964</v>
      </c>
      <c r="C58" s="193">
        <v>44980</v>
      </c>
      <c r="D58" s="182" t="s">
        <v>102</v>
      </c>
      <c r="E58" s="187" t="s">
        <v>120</v>
      </c>
      <c r="F58" s="185" t="s">
        <v>419</v>
      </c>
      <c r="G58" s="242" t="s">
        <v>968</v>
      </c>
    </row>
    <row r="61" spans="2:7" x14ac:dyDescent="0.25">
      <c r="B61" s="178" t="s">
        <v>969</v>
      </c>
    </row>
    <row r="63" spans="2:7" ht="30" x14ac:dyDescent="0.25">
      <c r="B63" s="179" t="s">
        <v>570</v>
      </c>
      <c r="C63" s="179" t="s">
        <v>921</v>
      </c>
      <c r="D63" s="179" t="s">
        <v>922</v>
      </c>
      <c r="E63" s="179" t="s">
        <v>190</v>
      </c>
      <c r="F63" s="179" t="s">
        <v>923</v>
      </c>
      <c r="G63" s="179" t="s">
        <v>203</v>
      </c>
    </row>
    <row r="64" spans="2:7" ht="153" customHeight="1" x14ac:dyDescent="0.25">
      <c r="B64" s="188" t="s">
        <v>248</v>
      </c>
      <c r="C64" s="193">
        <v>44930</v>
      </c>
      <c r="D64" s="182" t="s">
        <v>925</v>
      </c>
      <c r="E64" s="187" t="s">
        <v>221</v>
      </c>
      <c r="F64" s="185" t="s">
        <v>249</v>
      </c>
      <c r="G64" s="242" t="s">
        <v>970</v>
      </c>
    </row>
    <row r="65" spans="2:7" ht="90.75" customHeight="1" x14ac:dyDescent="0.25">
      <c r="B65" s="188" t="s">
        <v>445</v>
      </c>
      <c r="C65" s="193">
        <v>45007</v>
      </c>
      <c r="D65" s="182" t="s">
        <v>103</v>
      </c>
      <c r="E65" s="187" t="s">
        <v>120</v>
      </c>
      <c r="F65" s="185" t="s">
        <v>971</v>
      </c>
      <c r="G65" s="242" t="s">
        <v>972</v>
      </c>
    </row>
    <row r="68" spans="2:7" x14ac:dyDescent="0.25">
      <c r="B68" s="178" t="s">
        <v>973</v>
      </c>
    </row>
    <row r="70" spans="2:7" ht="30" x14ac:dyDescent="0.25">
      <c r="B70" s="179" t="s">
        <v>570</v>
      </c>
      <c r="C70" s="179" t="s">
        <v>921</v>
      </c>
      <c r="D70" s="179" t="s">
        <v>922</v>
      </c>
      <c r="E70" s="179" t="s">
        <v>190</v>
      </c>
      <c r="F70" s="179" t="s">
        <v>923</v>
      </c>
      <c r="G70" s="179" t="s">
        <v>203</v>
      </c>
    </row>
    <row r="71" spans="2:7" ht="378.75" customHeight="1" x14ac:dyDescent="0.25">
      <c r="B71" s="188" t="s">
        <v>426</v>
      </c>
      <c r="C71" s="193">
        <v>44992</v>
      </c>
      <c r="D71" s="182" t="s">
        <v>102</v>
      </c>
      <c r="E71" s="187" t="s">
        <v>120</v>
      </c>
      <c r="F71" s="185" t="s">
        <v>427</v>
      </c>
      <c r="G71" s="242" t="s">
        <v>974</v>
      </c>
    </row>
    <row r="72" spans="2:7" ht="189" customHeight="1" x14ac:dyDescent="0.25">
      <c r="B72" s="188" t="s">
        <v>434</v>
      </c>
      <c r="C72" s="193">
        <v>44993</v>
      </c>
      <c r="D72" s="182" t="s">
        <v>102</v>
      </c>
      <c r="E72" s="187" t="s">
        <v>120</v>
      </c>
      <c r="F72" s="314" t="s">
        <v>435</v>
      </c>
      <c r="G72" s="242" t="s">
        <v>975</v>
      </c>
    </row>
    <row r="73" spans="2:7" ht="175.5" customHeight="1" x14ac:dyDescent="0.25">
      <c r="B73" s="188" t="s">
        <v>436</v>
      </c>
      <c r="C73" s="193">
        <v>44993</v>
      </c>
      <c r="D73" s="182" t="s">
        <v>102</v>
      </c>
      <c r="E73" s="187" t="s">
        <v>120</v>
      </c>
      <c r="F73" s="315"/>
      <c r="G73" s="242" t="s">
        <v>976</v>
      </c>
    </row>
    <row r="74" spans="2:7" ht="122.25" customHeight="1" x14ac:dyDescent="0.25">
      <c r="B74" s="188" t="s">
        <v>443</v>
      </c>
      <c r="C74" s="193">
        <v>44998</v>
      </c>
      <c r="D74" s="182" t="s">
        <v>103</v>
      </c>
      <c r="E74" s="187" t="s">
        <v>120</v>
      </c>
      <c r="F74" s="185" t="s">
        <v>444</v>
      </c>
      <c r="G74" s="242" t="s">
        <v>977</v>
      </c>
    </row>
    <row r="75" spans="2:7" ht="80.25" customHeight="1" x14ac:dyDescent="0.25">
      <c r="B75" s="188" t="s">
        <v>445</v>
      </c>
      <c r="C75" s="193">
        <v>45007</v>
      </c>
      <c r="D75" s="182" t="s">
        <v>103</v>
      </c>
      <c r="E75" s="187" t="s">
        <v>120</v>
      </c>
      <c r="F75" s="185" t="s">
        <v>446</v>
      </c>
      <c r="G75" s="242" t="s">
        <v>978</v>
      </c>
    </row>
    <row r="79" spans="2:7" x14ac:dyDescent="0.25">
      <c r="B79" s="178" t="s">
        <v>979</v>
      </c>
    </row>
    <row r="81" spans="2:7" ht="30" x14ac:dyDescent="0.25">
      <c r="B81" s="179" t="s">
        <v>570</v>
      </c>
      <c r="C81" s="179" t="s">
        <v>921</v>
      </c>
      <c r="D81" s="179" t="s">
        <v>922</v>
      </c>
      <c r="E81" s="179" t="s">
        <v>190</v>
      </c>
      <c r="F81" s="179" t="s">
        <v>923</v>
      </c>
      <c r="G81" s="179" t="s">
        <v>203</v>
      </c>
    </row>
    <row r="82" spans="2:7" ht="248.25" customHeight="1" x14ac:dyDescent="0.25">
      <c r="B82" s="188" t="s">
        <v>541</v>
      </c>
      <c r="C82" s="193">
        <v>45103</v>
      </c>
      <c r="D82" s="182" t="s">
        <v>103</v>
      </c>
      <c r="E82" s="187" t="s">
        <v>120</v>
      </c>
      <c r="F82" s="185" t="s">
        <v>980</v>
      </c>
      <c r="G82" s="242" t="s">
        <v>981</v>
      </c>
    </row>
    <row r="83" spans="2:7" ht="150" x14ac:dyDescent="0.25">
      <c r="B83" s="188" t="s">
        <v>426</v>
      </c>
      <c r="C83" s="193">
        <v>44992</v>
      </c>
      <c r="D83" s="182" t="s">
        <v>102</v>
      </c>
      <c r="E83" s="187" t="s">
        <v>120</v>
      </c>
      <c r="F83" s="185" t="s">
        <v>982</v>
      </c>
      <c r="G83" s="242" t="s">
        <v>983</v>
      </c>
    </row>
    <row r="86" spans="2:7" x14ac:dyDescent="0.25">
      <c r="B86" s="178" t="s">
        <v>984</v>
      </c>
    </row>
    <row r="88" spans="2:7" ht="30" x14ac:dyDescent="0.25">
      <c r="B88" s="179" t="s">
        <v>570</v>
      </c>
      <c r="C88" s="179" t="s">
        <v>921</v>
      </c>
      <c r="D88" s="179" t="s">
        <v>922</v>
      </c>
      <c r="E88" s="179" t="s">
        <v>190</v>
      </c>
      <c r="F88" s="179" t="s">
        <v>923</v>
      </c>
      <c r="G88" s="179" t="s">
        <v>203</v>
      </c>
    </row>
    <row r="89" spans="2:7" ht="75" x14ac:dyDescent="0.25">
      <c r="B89" s="188" t="s">
        <v>447</v>
      </c>
      <c r="C89" s="193">
        <v>45008</v>
      </c>
      <c r="D89" s="182" t="s">
        <v>86</v>
      </c>
      <c r="E89" s="187" t="s">
        <v>985</v>
      </c>
      <c r="F89" s="185" t="s">
        <v>986</v>
      </c>
      <c r="G89" s="242" t="s">
        <v>987</v>
      </c>
    </row>
    <row r="90" spans="2:7" ht="75" x14ac:dyDescent="0.25">
      <c r="B90" s="188" t="s">
        <v>988</v>
      </c>
      <c r="C90" s="193">
        <v>45008</v>
      </c>
      <c r="D90" s="182" t="s">
        <v>86</v>
      </c>
      <c r="E90" s="187" t="s">
        <v>985</v>
      </c>
      <c r="F90" s="185" t="s">
        <v>986</v>
      </c>
      <c r="G90" s="242" t="s">
        <v>987</v>
      </c>
    </row>
    <row r="93" spans="2:7" x14ac:dyDescent="0.25">
      <c r="B93" s="178" t="s">
        <v>989</v>
      </c>
    </row>
    <row r="95" spans="2:7" ht="30" x14ac:dyDescent="0.25">
      <c r="B95" s="179" t="s">
        <v>570</v>
      </c>
      <c r="C95" s="179" t="s">
        <v>921</v>
      </c>
      <c r="D95" s="179" t="s">
        <v>922</v>
      </c>
      <c r="E95" s="179" t="s">
        <v>190</v>
      </c>
      <c r="F95" s="179" t="s">
        <v>923</v>
      </c>
      <c r="G95" s="179" t="s">
        <v>203</v>
      </c>
    </row>
    <row r="96" spans="2:7" ht="30" x14ac:dyDescent="0.25">
      <c r="B96" s="188" t="s">
        <v>248</v>
      </c>
      <c r="C96" s="193">
        <v>44930</v>
      </c>
      <c r="D96" s="182" t="s">
        <v>98</v>
      </c>
      <c r="E96" s="187" t="s">
        <v>221</v>
      </c>
      <c r="F96" s="185" t="s">
        <v>249</v>
      </c>
      <c r="G96" s="242" t="s">
        <v>990</v>
      </c>
    </row>
    <row r="97" spans="2:7" ht="45" x14ac:dyDescent="0.25">
      <c r="B97" s="188" t="s">
        <v>262</v>
      </c>
      <c r="C97" s="193">
        <v>44931</v>
      </c>
      <c r="D97" s="182" t="s">
        <v>98</v>
      </c>
      <c r="E97" s="187" t="s">
        <v>221</v>
      </c>
      <c r="F97" s="185" t="s">
        <v>263</v>
      </c>
      <c r="G97" s="242" t="s">
        <v>990</v>
      </c>
    </row>
    <row r="98" spans="2:7" ht="45" x14ac:dyDescent="0.25">
      <c r="B98" s="188" t="s">
        <v>473</v>
      </c>
      <c r="C98" s="193">
        <v>45056</v>
      </c>
      <c r="D98" s="182" t="s">
        <v>100</v>
      </c>
      <c r="E98" s="187" t="s">
        <v>221</v>
      </c>
      <c r="F98" s="185" t="s">
        <v>474</v>
      </c>
      <c r="G98" s="242" t="s">
        <v>990</v>
      </c>
    </row>
    <row r="99" spans="2:7" ht="30" x14ac:dyDescent="0.25">
      <c r="B99" s="188" t="s">
        <v>561</v>
      </c>
      <c r="C99" s="193">
        <v>45107</v>
      </c>
      <c r="D99" s="182" t="s">
        <v>100</v>
      </c>
      <c r="E99" s="187" t="s">
        <v>221</v>
      </c>
      <c r="F99" s="185" t="s">
        <v>562</v>
      </c>
      <c r="G99" s="242" t="s">
        <v>990</v>
      </c>
    </row>
    <row r="102" spans="2:7" x14ac:dyDescent="0.25">
      <c r="B102" s="178" t="s">
        <v>991</v>
      </c>
    </row>
    <row r="104" spans="2:7" ht="30" x14ac:dyDescent="0.25">
      <c r="B104" s="179" t="s">
        <v>570</v>
      </c>
      <c r="C104" s="179" t="s">
        <v>921</v>
      </c>
      <c r="D104" s="179" t="s">
        <v>922</v>
      </c>
      <c r="E104" s="179" t="s">
        <v>190</v>
      </c>
      <c r="F104" s="179" t="s">
        <v>923</v>
      </c>
      <c r="G104" s="179" t="s">
        <v>203</v>
      </c>
    </row>
    <row r="105" spans="2:7" ht="45" x14ac:dyDescent="0.25">
      <c r="B105" s="188" t="s">
        <v>329</v>
      </c>
      <c r="C105" s="193">
        <v>44943</v>
      </c>
      <c r="D105" s="187" t="s">
        <v>98</v>
      </c>
      <c r="E105" s="187" t="s">
        <v>121</v>
      </c>
      <c r="F105" s="185" t="s">
        <v>330</v>
      </c>
      <c r="G105" s="242" t="s">
        <v>992</v>
      </c>
    </row>
    <row r="106" spans="2:7" ht="45" x14ac:dyDescent="0.25">
      <c r="B106" s="188" t="s">
        <v>373</v>
      </c>
      <c r="C106" s="193">
        <v>44953</v>
      </c>
      <c r="D106" s="187" t="s">
        <v>98</v>
      </c>
      <c r="E106" s="187" t="s">
        <v>221</v>
      </c>
      <c r="F106" s="185" t="s">
        <v>374</v>
      </c>
      <c r="G106" s="242" t="s">
        <v>993</v>
      </c>
    </row>
    <row r="107" spans="2:7" ht="105" x14ac:dyDescent="0.25">
      <c r="B107" s="188" t="s">
        <v>380</v>
      </c>
      <c r="C107" s="193">
        <v>44953</v>
      </c>
      <c r="D107" s="187" t="s">
        <v>98</v>
      </c>
      <c r="E107" s="187" t="s">
        <v>221</v>
      </c>
      <c r="F107" s="185" t="s">
        <v>994</v>
      </c>
      <c r="G107" s="242" t="s">
        <v>995</v>
      </c>
    </row>
    <row r="108" spans="2:7" ht="60" x14ac:dyDescent="0.25">
      <c r="B108" s="188" t="s">
        <v>393</v>
      </c>
      <c r="C108" s="193">
        <v>44957</v>
      </c>
      <c r="D108" s="187" t="s">
        <v>99</v>
      </c>
      <c r="E108" s="187" t="s">
        <v>120</v>
      </c>
      <c r="F108" s="185" t="s">
        <v>394</v>
      </c>
      <c r="G108" s="242" t="s">
        <v>996</v>
      </c>
    </row>
  </sheetData>
  <mergeCells count="5">
    <mergeCell ref="B40:H40"/>
    <mergeCell ref="A1:H1"/>
    <mergeCell ref="A2:H2"/>
    <mergeCell ref="A3:H3"/>
    <mergeCell ref="F72:F73"/>
  </mergeCells>
  <hyperlinks>
    <hyperlink ref="I1" location="INICIO" display="Regresar" xr:uid="{A20BEE44-5748-4718-B75E-3075178E1BA9}"/>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5"/>
  <sheetViews>
    <sheetView tabSelected="1" zoomScale="85" zoomScaleNormal="85" workbookViewId="0">
      <selection activeCell="H15" sqref="H15"/>
    </sheetView>
  </sheetViews>
  <sheetFormatPr baseColWidth="10" defaultColWidth="11.42578125" defaultRowHeight="16.5" x14ac:dyDescent="0.3"/>
  <cols>
    <col min="1" max="1" width="8.28515625" style="4" customWidth="1"/>
    <col min="2" max="2" width="11" style="4" customWidth="1"/>
    <col min="3" max="3" width="42.28515625" style="4" customWidth="1"/>
    <col min="4" max="4" width="60.7109375" style="4" customWidth="1"/>
    <col min="5" max="5" width="58.140625" style="4" customWidth="1"/>
    <col min="6" max="6" width="30" style="7" customWidth="1"/>
    <col min="7" max="7" width="19.140625" style="4" customWidth="1"/>
    <col min="8" max="8" width="46" style="4" customWidth="1"/>
    <col min="9" max="16384" width="11.42578125" style="4"/>
  </cols>
  <sheetData>
    <row r="1" spans="1:9" ht="18.75" x14ac:dyDescent="0.3">
      <c r="A1" s="293" t="s">
        <v>997</v>
      </c>
      <c r="B1" s="293"/>
      <c r="C1" s="293"/>
      <c r="D1" s="293"/>
      <c r="E1" s="293"/>
      <c r="F1" s="293"/>
      <c r="G1" s="293"/>
      <c r="H1" s="293"/>
      <c r="I1" s="53" t="s">
        <v>20</v>
      </c>
    </row>
    <row r="2" spans="1:9" ht="18.75" x14ac:dyDescent="0.3">
      <c r="A2" s="293" t="s">
        <v>998</v>
      </c>
      <c r="B2" s="293"/>
      <c r="C2" s="293"/>
      <c r="D2" s="293"/>
      <c r="E2" s="293"/>
      <c r="F2" s="293"/>
      <c r="G2" s="293"/>
      <c r="H2" s="293"/>
    </row>
    <row r="3" spans="1:9" ht="18.75" x14ac:dyDescent="0.3">
      <c r="A3" s="293" t="s">
        <v>999</v>
      </c>
      <c r="B3" s="293"/>
      <c r="C3" s="293"/>
      <c r="D3" s="293"/>
      <c r="E3" s="293"/>
      <c r="F3" s="293"/>
      <c r="G3" s="293"/>
      <c r="H3" s="293"/>
    </row>
    <row r="7" spans="1:9" x14ac:dyDescent="0.3">
      <c r="G7" s="7"/>
    </row>
    <row r="8" spans="1:9" x14ac:dyDescent="0.3">
      <c r="G8" s="7"/>
    </row>
    <row r="9" spans="1:9" x14ac:dyDescent="0.3">
      <c r="G9" s="7"/>
    </row>
    <row r="10" spans="1:9" x14ac:dyDescent="0.3">
      <c r="G10" s="7"/>
    </row>
    <row r="11" spans="1:9" ht="18" x14ac:dyDescent="0.3">
      <c r="F11" s="316" t="s">
        <v>1000</v>
      </c>
      <c r="G11" s="317"/>
    </row>
    <row r="12" spans="1:9" ht="18.75" x14ac:dyDescent="0.3">
      <c r="F12" s="256" t="s">
        <v>1001</v>
      </c>
      <c r="G12" s="252">
        <v>7</v>
      </c>
    </row>
    <row r="13" spans="1:9" ht="18.75" x14ac:dyDescent="0.3">
      <c r="F13" s="256" t="s">
        <v>1002</v>
      </c>
      <c r="G13" s="253">
        <v>10</v>
      </c>
    </row>
    <row r="14" spans="1:9" ht="18.75" x14ac:dyDescent="0.3">
      <c r="F14" s="256" t="s">
        <v>1003</v>
      </c>
      <c r="G14" s="254">
        <v>6</v>
      </c>
    </row>
    <row r="15" spans="1:9" ht="18.75" x14ac:dyDescent="0.3">
      <c r="F15" s="256" t="s">
        <v>1004</v>
      </c>
      <c r="G15" s="255">
        <v>7</v>
      </c>
    </row>
    <row r="16" spans="1:9" ht="18.75" x14ac:dyDescent="0.3">
      <c r="F16" s="259" t="s">
        <v>166</v>
      </c>
      <c r="G16" s="259">
        <f>SUM(G12:G15)</f>
        <v>30</v>
      </c>
    </row>
    <row r="24" spans="2:8" s="245" customFormat="1" ht="18" x14ac:dyDescent="0.25">
      <c r="B24" s="246" t="s">
        <v>1005</v>
      </c>
      <c r="C24" s="246" t="s">
        <v>1006</v>
      </c>
      <c r="D24" s="246" t="s">
        <v>1007</v>
      </c>
      <c r="E24" s="246" t="s">
        <v>1008</v>
      </c>
      <c r="F24" s="246" t="s">
        <v>1009</v>
      </c>
      <c r="G24" s="247" t="s">
        <v>1010</v>
      </c>
      <c r="H24" s="247" t="s">
        <v>1011</v>
      </c>
    </row>
    <row r="25" spans="2:8" ht="54.75" customHeight="1" x14ac:dyDescent="0.3">
      <c r="B25" s="154">
        <v>1</v>
      </c>
      <c r="C25" s="155" t="s">
        <v>1012</v>
      </c>
      <c r="D25" s="155" t="s">
        <v>1013</v>
      </c>
      <c r="E25" s="160" t="s">
        <v>1014</v>
      </c>
      <c r="F25" s="159" t="s">
        <v>1015</v>
      </c>
      <c r="G25" s="248" t="s">
        <v>1001</v>
      </c>
      <c r="H25" s="217" t="s">
        <v>1016</v>
      </c>
    </row>
    <row r="26" spans="2:8" ht="119.25" customHeight="1" x14ac:dyDescent="0.3">
      <c r="B26" s="154">
        <v>2</v>
      </c>
      <c r="C26" s="155" t="s">
        <v>1017</v>
      </c>
      <c r="D26" s="155" t="s">
        <v>1018</v>
      </c>
      <c r="E26" s="161"/>
      <c r="F26" s="159" t="s">
        <v>1015</v>
      </c>
      <c r="G26" s="249" t="s">
        <v>1026</v>
      </c>
      <c r="H26" s="271" t="s">
        <v>1094</v>
      </c>
    </row>
    <row r="27" spans="2:8" ht="66" x14ac:dyDescent="0.3">
      <c r="B27" s="154">
        <v>3</v>
      </c>
      <c r="C27" s="155" t="s">
        <v>1019</v>
      </c>
      <c r="D27" s="155" t="s">
        <v>1020</v>
      </c>
      <c r="E27" s="160" t="s">
        <v>1014</v>
      </c>
      <c r="F27" s="159" t="s">
        <v>1015</v>
      </c>
      <c r="G27" s="248" t="s">
        <v>1001</v>
      </c>
      <c r="H27" s="217" t="s">
        <v>1016</v>
      </c>
    </row>
    <row r="28" spans="2:8" ht="158.25" customHeight="1" x14ac:dyDescent="0.3">
      <c r="B28" s="154">
        <v>4</v>
      </c>
      <c r="C28" s="155" t="s">
        <v>1021</v>
      </c>
      <c r="D28" s="155" t="s">
        <v>1022</v>
      </c>
      <c r="E28" s="170"/>
      <c r="F28" s="159" t="s">
        <v>1015</v>
      </c>
      <c r="G28" s="248" t="s">
        <v>1001</v>
      </c>
      <c r="H28" s="217" t="s">
        <v>1016</v>
      </c>
    </row>
    <row r="29" spans="2:8" ht="72" customHeight="1" x14ac:dyDescent="0.3">
      <c r="B29" s="320">
        <v>5</v>
      </c>
      <c r="C29" s="321" t="s">
        <v>1023</v>
      </c>
      <c r="D29" s="323" t="s">
        <v>1024</v>
      </c>
      <c r="E29" s="257" t="s">
        <v>1025</v>
      </c>
      <c r="F29" s="322" t="s">
        <v>1015</v>
      </c>
      <c r="G29" s="325" t="s">
        <v>1026</v>
      </c>
      <c r="H29" s="318" t="s">
        <v>1095</v>
      </c>
    </row>
    <row r="30" spans="2:8" ht="179.25" customHeight="1" x14ac:dyDescent="0.3">
      <c r="B30" s="320"/>
      <c r="C30" s="321"/>
      <c r="D30" s="324"/>
      <c r="E30" s="173" t="s">
        <v>1027</v>
      </c>
      <c r="F30" s="322"/>
      <c r="G30" s="325"/>
      <c r="H30" s="319"/>
    </row>
    <row r="31" spans="2:8" ht="127.5" customHeight="1" x14ac:dyDescent="0.3">
      <c r="B31" s="158">
        <v>6</v>
      </c>
      <c r="C31" s="155" t="s">
        <v>1028</v>
      </c>
      <c r="D31" s="162" t="s">
        <v>1029</v>
      </c>
      <c r="E31" s="163" t="s">
        <v>1030</v>
      </c>
      <c r="F31" s="159" t="s">
        <v>1015</v>
      </c>
      <c r="G31" s="249" t="s">
        <v>1026</v>
      </c>
      <c r="H31" s="219" t="s">
        <v>1031</v>
      </c>
    </row>
    <row r="32" spans="2:8" ht="122.25" customHeight="1" x14ac:dyDescent="0.3">
      <c r="B32" s="156">
        <v>7</v>
      </c>
      <c r="C32" s="159" t="s">
        <v>1032</v>
      </c>
      <c r="D32" s="164" t="s">
        <v>1033</v>
      </c>
      <c r="E32" s="160" t="s">
        <v>1025</v>
      </c>
      <c r="F32" s="165"/>
      <c r="G32" s="248" t="s">
        <v>1001</v>
      </c>
      <c r="H32" s="219" t="s">
        <v>1034</v>
      </c>
    </row>
    <row r="33" spans="2:8" ht="100.5" customHeight="1" x14ac:dyDescent="0.3">
      <c r="B33" s="157">
        <v>8</v>
      </c>
      <c r="C33" s="155" t="s">
        <v>1035</v>
      </c>
      <c r="D33" s="166" t="s">
        <v>1036</v>
      </c>
      <c r="E33" s="160" t="s">
        <v>1037</v>
      </c>
      <c r="F33" s="167" t="s">
        <v>1038</v>
      </c>
      <c r="G33" s="249" t="s">
        <v>1026</v>
      </c>
      <c r="H33" s="219" t="s">
        <v>1096</v>
      </c>
    </row>
    <row r="34" spans="2:8" ht="203.25" customHeight="1" x14ac:dyDescent="0.3">
      <c r="B34" s="156">
        <v>9</v>
      </c>
      <c r="C34" s="159" t="s">
        <v>1039</v>
      </c>
      <c r="D34" s="268" t="s">
        <v>1040</v>
      </c>
      <c r="E34" s="160" t="s">
        <v>1041</v>
      </c>
      <c r="F34" s="159" t="s">
        <v>1015</v>
      </c>
      <c r="G34" s="249" t="s">
        <v>1026</v>
      </c>
      <c r="H34" s="219" t="s">
        <v>1097</v>
      </c>
    </row>
    <row r="35" spans="2:8" ht="96.75" customHeight="1" x14ac:dyDescent="0.3">
      <c r="B35" s="154">
        <v>10</v>
      </c>
      <c r="C35" s="159" t="s">
        <v>1042</v>
      </c>
      <c r="D35" s="166" t="s">
        <v>1043</v>
      </c>
      <c r="E35" s="174" t="s">
        <v>1044</v>
      </c>
      <c r="F35" s="159" t="s">
        <v>1015</v>
      </c>
      <c r="G35" s="250" t="s">
        <v>1045</v>
      </c>
      <c r="H35" s="219" t="s">
        <v>1098</v>
      </c>
    </row>
    <row r="36" spans="2:8" ht="75.75" customHeight="1" x14ac:dyDescent="0.3">
      <c r="B36" s="154">
        <v>11</v>
      </c>
      <c r="C36" s="155" t="s">
        <v>1046</v>
      </c>
      <c r="D36" s="166" t="s">
        <v>1047</v>
      </c>
      <c r="E36" s="168" t="s">
        <v>1048</v>
      </c>
      <c r="F36" s="159" t="s">
        <v>1049</v>
      </c>
      <c r="G36" s="249" t="s">
        <v>1026</v>
      </c>
      <c r="H36" s="219" t="s">
        <v>1050</v>
      </c>
    </row>
    <row r="37" spans="2:8" ht="49.5" x14ac:dyDescent="0.3">
      <c r="B37" s="154">
        <v>12</v>
      </c>
      <c r="C37" s="155" t="s">
        <v>1051</v>
      </c>
      <c r="D37" s="166" t="s">
        <v>1052</v>
      </c>
      <c r="E37" s="258"/>
      <c r="F37" s="159" t="s">
        <v>1049</v>
      </c>
      <c r="G37" s="249" t="s">
        <v>1026</v>
      </c>
      <c r="H37" s="218" t="s">
        <v>1053</v>
      </c>
    </row>
    <row r="38" spans="2:8" ht="99" x14ac:dyDescent="0.3">
      <c r="B38" s="154">
        <v>13</v>
      </c>
      <c r="C38" s="155" t="s">
        <v>1054</v>
      </c>
      <c r="D38" s="166" t="s">
        <v>1055</v>
      </c>
      <c r="E38" s="168" t="s">
        <v>1048</v>
      </c>
      <c r="F38" s="159" t="s">
        <v>1049</v>
      </c>
      <c r="G38" s="249" t="s">
        <v>1026</v>
      </c>
      <c r="H38" s="219" t="s">
        <v>1099</v>
      </c>
    </row>
    <row r="39" spans="2:8" ht="113.25" customHeight="1" x14ac:dyDescent="0.3">
      <c r="B39" s="154">
        <v>14</v>
      </c>
      <c r="C39" s="155" t="s">
        <v>1056</v>
      </c>
      <c r="D39" s="166" t="s">
        <v>1057</v>
      </c>
      <c r="E39" s="168" t="s">
        <v>1048</v>
      </c>
      <c r="F39" s="159" t="s">
        <v>1049</v>
      </c>
      <c r="G39" s="250" t="s">
        <v>1045</v>
      </c>
      <c r="H39" s="217"/>
    </row>
    <row r="40" spans="2:8" ht="70.5" customHeight="1" x14ac:dyDescent="0.3">
      <c r="B40" s="154">
        <v>15</v>
      </c>
      <c r="C40" s="155" t="s">
        <v>1058</v>
      </c>
      <c r="D40" s="166" t="s">
        <v>1059</v>
      </c>
      <c r="E40" s="168" t="s">
        <v>1048</v>
      </c>
      <c r="F40" s="159" t="s">
        <v>130</v>
      </c>
      <c r="G40" s="250" t="s">
        <v>1045</v>
      </c>
      <c r="H40" s="217"/>
    </row>
    <row r="41" spans="2:8" ht="82.5" x14ac:dyDescent="0.3">
      <c r="B41" s="154">
        <v>16</v>
      </c>
      <c r="C41" s="155" t="s">
        <v>1060</v>
      </c>
      <c r="D41" s="169" t="s">
        <v>1061</v>
      </c>
      <c r="E41" s="160" t="s">
        <v>1041</v>
      </c>
      <c r="F41" s="159" t="s">
        <v>1062</v>
      </c>
      <c r="G41" s="250" t="s">
        <v>1045</v>
      </c>
      <c r="H41" s="219" t="s">
        <v>1063</v>
      </c>
    </row>
    <row r="42" spans="2:8" ht="108.75" customHeight="1" x14ac:dyDescent="0.3">
      <c r="B42" s="154">
        <v>17</v>
      </c>
      <c r="C42" s="155" t="s">
        <v>1064</v>
      </c>
      <c r="D42" s="169" t="s">
        <v>1065</v>
      </c>
      <c r="E42" s="170" t="s">
        <v>1066</v>
      </c>
      <c r="F42" s="159" t="s">
        <v>1062</v>
      </c>
      <c r="G42" s="250" t="s">
        <v>1045</v>
      </c>
      <c r="H42" s="217"/>
    </row>
    <row r="43" spans="2:8" ht="409.5" customHeight="1" x14ac:dyDescent="0.3">
      <c r="B43" s="154">
        <v>18</v>
      </c>
      <c r="C43" s="159" t="s">
        <v>1067</v>
      </c>
      <c r="D43" s="171" t="s">
        <v>1068</v>
      </c>
      <c r="E43" s="160" t="s">
        <v>1069</v>
      </c>
      <c r="F43" s="159" t="s">
        <v>1062</v>
      </c>
      <c r="G43" s="248" t="s">
        <v>1001</v>
      </c>
      <c r="H43" s="218" t="s">
        <v>1070</v>
      </c>
    </row>
    <row r="44" spans="2:8" ht="72.75" customHeight="1" x14ac:dyDescent="0.3">
      <c r="B44" s="154">
        <v>19</v>
      </c>
      <c r="C44" s="155" t="s">
        <v>1071</v>
      </c>
      <c r="D44" s="155" t="s">
        <v>1072</v>
      </c>
      <c r="E44" s="172" t="s">
        <v>1041</v>
      </c>
      <c r="F44" s="155" t="s">
        <v>1062</v>
      </c>
      <c r="G44" s="248" t="s">
        <v>1001</v>
      </c>
      <c r="H44" s="219" t="s">
        <v>1093</v>
      </c>
    </row>
    <row r="45" spans="2:8" ht="82.5" x14ac:dyDescent="0.3">
      <c r="B45" s="154">
        <v>20</v>
      </c>
      <c r="C45" s="155" t="s">
        <v>1073</v>
      </c>
      <c r="D45" s="166" t="s">
        <v>1074</v>
      </c>
      <c r="E45" s="170" t="s">
        <v>1066</v>
      </c>
      <c r="F45" s="170" t="s">
        <v>125</v>
      </c>
      <c r="G45" s="250" t="s">
        <v>1045</v>
      </c>
      <c r="H45" s="220" t="s">
        <v>1075</v>
      </c>
    </row>
    <row r="46" spans="2:8" ht="129.75" customHeight="1" x14ac:dyDescent="0.3">
      <c r="B46" s="154">
        <v>21</v>
      </c>
      <c r="C46" s="155" t="s">
        <v>1076</v>
      </c>
      <c r="D46" s="155" t="s">
        <v>1077</v>
      </c>
      <c r="E46" s="160" t="s">
        <v>1041</v>
      </c>
      <c r="F46" s="174" t="s">
        <v>126</v>
      </c>
      <c r="G46" s="248" t="s">
        <v>1001</v>
      </c>
      <c r="H46" s="219" t="s">
        <v>1100</v>
      </c>
    </row>
    <row r="47" spans="2:8" ht="138.75" customHeight="1" x14ac:dyDescent="0.3">
      <c r="B47" s="154">
        <v>22</v>
      </c>
      <c r="C47" s="159" t="s">
        <v>1078</v>
      </c>
      <c r="D47" s="267" t="s">
        <v>1079</v>
      </c>
      <c r="E47" s="159" t="s">
        <v>1080</v>
      </c>
      <c r="F47" s="159" t="s">
        <v>1081</v>
      </c>
      <c r="G47" s="249" t="s">
        <v>1002</v>
      </c>
      <c r="H47" s="218" t="s">
        <v>1101</v>
      </c>
    </row>
    <row r="48" spans="2:8" ht="82.5" x14ac:dyDescent="0.3">
      <c r="B48" s="154">
        <v>23</v>
      </c>
      <c r="C48" s="155" t="s">
        <v>1082</v>
      </c>
      <c r="D48" s="166" t="s">
        <v>1083</v>
      </c>
      <c r="E48" s="170" t="s">
        <v>1066</v>
      </c>
      <c r="F48" s="159" t="s">
        <v>1081</v>
      </c>
      <c r="G48" s="249" t="s">
        <v>1002</v>
      </c>
      <c r="H48" s="219" t="s">
        <v>1102</v>
      </c>
    </row>
    <row r="49" spans="2:8" ht="90" customHeight="1" x14ac:dyDescent="0.3">
      <c r="B49" s="154">
        <v>24</v>
      </c>
      <c r="C49" s="155" t="s">
        <v>1084</v>
      </c>
      <c r="D49" s="154"/>
      <c r="E49" s="154"/>
      <c r="F49" s="269" t="s">
        <v>130</v>
      </c>
      <c r="G49" s="251" t="s">
        <v>1004</v>
      </c>
      <c r="H49" s="154"/>
    </row>
    <row r="50" spans="2:8" ht="105" customHeight="1" x14ac:dyDescent="0.3">
      <c r="B50" s="154">
        <v>25</v>
      </c>
      <c r="C50" s="155" t="s">
        <v>1085</v>
      </c>
      <c r="D50" s="154"/>
      <c r="E50" s="154"/>
      <c r="F50" s="269" t="s">
        <v>130</v>
      </c>
      <c r="G50" s="251" t="s">
        <v>1004</v>
      </c>
      <c r="H50" s="154"/>
    </row>
    <row r="51" spans="2:8" ht="119.25" customHeight="1" x14ac:dyDescent="0.3">
      <c r="B51" s="154">
        <v>26</v>
      </c>
      <c r="C51" s="155" t="s">
        <v>1086</v>
      </c>
      <c r="D51" s="154"/>
      <c r="E51" s="154"/>
      <c r="F51" s="269" t="s">
        <v>130</v>
      </c>
      <c r="G51" s="251" t="s">
        <v>1004</v>
      </c>
      <c r="H51" s="154"/>
    </row>
    <row r="52" spans="2:8" ht="82.5" x14ac:dyDescent="0.3">
      <c r="B52" s="154">
        <v>27</v>
      </c>
      <c r="C52" s="155" t="s">
        <v>1087</v>
      </c>
      <c r="D52" s="154"/>
      <c r="E52" s="154"/>
      <c r="F52" s="269" t="s">
        <v>130</v>
      </c>
      <c r="G52" s="251" t="s">
        <v>1004</v>
      </c>
      <c r="H52" s="154"/>
    </row>
    <row r="53" spans="2:8" ht="82.5" x14ac:dyDescent="0.3">
      <c r="B53" s="154">
        <v>28</v>
      </c>
      <c r="C53" s="155" t="s">
        <v>1088</v>
      </c>
      <c r="D53" s="154"/>
      <c r="E53" s="154"/>
      <c r="F53" s="269" t="s">
        <v>130</v>
      </c>
      <c r="G53" s="251" t="s">
        <v>1004</v>
      </c>
      <c r="H53" s="154"/>
    </row>
    <row r="54" spans="2:8" ht="141" customHeight="1" x14ac:dyDescent="0.3">
      <c r="B54" s="154">
        <v>29</v>
      </c>
      <c r="C54" s="155" t="s">
        <v>1089</v>
      </c>
      <c r="D54" s="154"/>
      <c r="E54" s="154"/>
      <c r="F54" s="270" t="s">
        <v>1081</v>
      </c>
      <c r="G54" s="251" t="s">
        <v>1004</v>
      </c>
      <c r="H54" s="154"/>
    </row>
    <row r="55" spans="2:8" ht="114.75" customHeight="1" x14ac:dyDescent="0.3">
      <c r="B55" s="154">
        <v>30</v>
      </c>
      <c r="C55" s="155" t="s">
        <v>1090</v>
      </c>
      <c r="D55" s="154"/>
      <c r="E55" s="154"/>
      <c r="F55" s="270" t="s">
        <v>1081</v>
      </c>
      <c r="G55" s="251" t="s">
        <v>1004</v>
      </c>
      <c r="H55" s="154"/>
    </row>
  </sheetData>
  <autoFilter ref="A24:H55" xr:uid="{00000000-0001-0000-0900-000000000000}"/>
  <mergeCells count="10">
    <mergeCell ref="F11:G11"/>
    <mergeCell ref="A1:H1"/>
    <mergeCell ref="A2:H2"/>
    <mergeCell ref="A3:H3"/>
    <mergeCell ref="H29:H30"/>
    <mergeCell ref="B29:B30"/>
    <mergeCell ref="C29:C30"/>
    <mergeCell ref="F29:F30"/>
    <mergeCell ref="D29:D30"/>
    <mergeCell ref="G29:G30"/>
  </mergeCells>
  <hyperlinks>
    <hyperlink ref="I1" location="INICIO" display="Regresar" xr:uid="{DE7B2417-2810-4F94-953F-300DA1BF5FBD}"/>
    <hyperlink ref="E25" r:id="rId1" xr:uid="{D922C225-A5F2-4C1B-B3CA-10F81D894572}"/>
    <hyperlink ref="E27" r:id="rId2" xr:uid="{F1A8FF23-02C4-4459-82E2-7B42CB4CC55D}"/>
    <hyperlink ref="E29" r:id="rId3" xr:uid="{A88E6BBE-86AC-47A7-A5D4-A37FAAAC5EF8}"/>
    <hyperlink ref="E30" r:id="rId4" display="https://sig.caroycuervo.gov.co/DocumentosSIG/COM-P-1.2.pdf" xr:uid="{81B0EB32-DCC5-4843-B6A2-A91DCD28D7A7}"/>
    <hyperlink ref="E32" r:id="rId5" xr:uid="{F06E8D24-8F4C-467B-A6DC-B450145CA256}"/>
    <hyperlink ref="E33" r:id="rId6" display="../../../../../../../../../../:f:/g/personal/gestiondocumental_caroycuervo_gov_co/EtNji-mSPmJBkWolIZ5bZi0Brp3K1MSHT38GvPhcLlOX9g?e=3N8hSY" xr:uid="{D302DACA-2989-43A5-AE54-6DD18BCD77BB}"/>
    <hyperlink ref="E34" r:id="rId7" xr:uid="{22546EE6-1E84-405E-A214-42E0EF099E5F}"/>
    <hyperlink ref="E36" r:id="rId8" display="../../../../../../:f:/g/personal/jorge_sabogal_caroycuervo_gov_co/Eh2YyGh0NKxFi0n8MSyMp2gB7lutvavMwKpAJPj7jpGjzg?e=rUkq2z" xr:uid="{7C895657-3F36-4586-935E-6FF61E2594AA}"/>
    <hyperlink ref="E38" r:id="rId9" display="../../../../../../:f:/g/personal/jorge_sabogal_caroycuervo_gov_co/Eh2YyGh0NKxFi0n8MSyMp2gB7lutvavMwKpAJPj7jpGjzg?e=rUkq2z" xr:uid="{982868DF-C934-48AF-9823-65620D3A3B0F}"/>
    <hyperlink ref="E39" r:id="rId10" display="../../../../../../:f:/g/personal/jorge_sabogal_caroycuervo_gov_co/Eh2YyGh0NKxFi0n8MSyMp2gB7lutvavMwKpAJPj7jpGjzg?e=rUkq2z" xr:uid="{541D1AF0-8D75-475D-8F16-ECD191575907}"/>
    <hyperlink ref="E40" r:id="rId11" display="../../../../../../:f:/g/personal/jorge_sabogal_caroycuervo_gov_co/Eh2YyGh0NKxFi0n8MSyMp2gB7lutvavMwKpAJPj7jpGjzg?e=rUkq2z" xr:uid="{16528658-4239-4492-8726-58CBDC5E39D4}"/>
    <hyperlink ref="E41" r:id="rId12" xr:uid="{C967BB63-AA0B-4E85-953E-5F5FB3B09169}"/>
    <hyperlink ref="E43" r:id="rId13" display="../../../../../../../../../cristian_velandia_caroycuervo_gov_co/_layouts/15/onedrive.aspx?login_hint=cristian%2Evelandia%40caroycuervo%2Egov%2Eco&amp;id=%2Fpersonal%2Fplaneacion%5Fcaroycuervo%5Fgov%5Fco%2FDocuments%2F1%2E%20PLA%20TRD%2F2023%2F100%2E101%2E01%5FACTAS%2F100%2E101%2E01%2E06%5FCIGD%2FReunion%5FNo%5F10%5F%2826%2D07%2D2023%29&amp;listurl=%2Fpersonal%2Fplaneacion%5Fcaroycuervo%5Fgov%5Fco%2FDocuments&amp;remoteItem=%7B%22mp%22%3A%7B%22webAbsoluteUrl%22%3A%22https%3A%2F%2Fcaroycuervo%2Dmy%2Esharepoint%2Ecom%2Fpersonal%2Fcristian%5Fvelandia%5Fcaroycuervo%5Fgov%5Fco%22%2C%22listFullUrl%22%3A%22https%3A%2F%2Fcaroycuervo%2Dmy%2Esharepoint%2Ecom%2Fpersonal%2Fcristian%5Fvelandia%5Fcaroycuervo%5Fgov%5Fco%2FDocuments%22%2C%22rootFolder%22%3A%22%2Fpersonal%2Fcristian%5Fvelandia%5Fcaroycuervo%5Fgov%5Fco%2FDocuments%2F1%2E%20PLA%20TRD%22%7D%2C%22rsi%22%3A%7B%22listFullUrl%22%3A%22https%3A%2F%2Fcaroycuervo%2Dmy%2Esharepoint%2Ecom%2Fpersonal%2Fplaneacion%5Fcaroycuervo%5Fgov%5Fco%2FDocuments%22%2C%22rootFolder%22%3A%22%2Fpersonal%2Fplaneacion%5Fcaroycuervo%5Fgov%5Fco%2FDocuments%2F1%2E%20PLA%20TRD%2F2023%2F100%2E101%2E01%5FACTAS%2F100%2E101%2E01%2E06%5FCIGD%2FReunion%5FNo%5F10%5F%2826%2D07%2D2023%29%22%2C%22webAbsoluteUrl%22%3A%22https%3A%2F%2Fcaroycuervo%2Dmy%2Esharepoint%2Ecom%2Fpersonal%2Fplaneacion%5Fcaroycuervo%5Fgov%5Fco%22%7D%7D&amp;view=0" xr:uid="{5D736B5D-D1C7-460C-BFB2-6881C0171654}"/>
    <hyperlink ref="E44" r:id="rId14" xr:uid="{399C49FC-198F-418C-9EDF-1F823FC6F090}"/>
    <hyperlink ref="E46" r:id="rId15" xr:uid="{EB61C954-FE68-4D13-8E05-B969FBFE96A5}"/>
    <hyperlink ref="E31" r:id="rId16" display="https://www.youtube.com/watch?v=iKVl2zJXuYo_x000a_divulgado mediante Comunicación interna del 28/06/2023 ¡Échale ojo! n.° 22 - Socialización y promoción del uso del aplicativo de PQRSD (Peticiones, Quejas, Reclamos,Sugerencias y Denuncias)" xr:uid="{7F0CE2F7-5DE0-4AF1-80EE-D8FF49A2DF71}"/>
  </hyperlinks>
  <pageMargins left="0.7" right="0.7" top="0.75" bottom="0.75" header="0.3" footer="0.3"/>
  <pageSetup orientation="portrait" r:id="rId17"/>
  <drawing r:id="rId1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CC6E4-E8C6-4EC0-ADEF-7E758736EECA}">
  <dimension ref="B2:K26"/>
  <sheetViews>
    <sheetView workbookViewId="0">
      <selection activeCell="J30" sqref="J30"/>
    </sheetView>
  </sheetViews>
  <sheetFormatPr baseColWidth="10" defaultColWidth="11.42578125" defaultRowHeight="15" x14ac:dyDescent="0.25"/>
  <cols>
    <col min="1" max="16384" width="11.42578125" style="1"/>
  </cols>
  <sheetData>
    <row r="2" spans="11:11" x14ac:dyDescent="0.25">
      <c r="K2" s="3" t="s">
        <v>20</v>
      </c>
    </row>
    <row r="26" spans="2:2" x14ac:dyDescent="0.25">
      <c r="B26" s="77" t="s">
        <v>1091</v>
      </c>
    </row>
  </sheetData>
  <hyperlinks>
    <hyperlink ref="K2" location="categoria" display="Regresar" xr:uid="{AA5EDAB2-3F09-47BB-8730-551DFE067061}"/>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D533D-5C52-4B8B-946D-929AB89358A8}">
  <dimension ref="A1"/>
  <sheetViews>
    <sheetView workbookViewId="0">
      <selection activeCell="M23" sqref="M23"/>
    </sheetView>
  </sheetViews>
  <sheetFormatPr baseColWidth="10" defaultColWidth="11.42578125" defaultRowHeight="15" x14ac:dyDescent="0.25"/>
  <cols>
    <col min="1" max="16384" width="11.42578125" style="1"/>
  </cols>
  <sheetData>
    <row r="1" spans="1:1" x14ac:dyDescent="0.25">
      <c r="A1" s="2" t="s">
        <v>1092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7"/>
  <sheetViews>
    <sheetView workbookViewId="0">
      <selection activeCell="E1" sqref="E1"/>
    </sheetView>
  </sheetViews>
  <sheetFormatPr baseColWidth="10" defaultColWidth="11.42578125" defaultRowHeight="16.5" x14ac:dyDescent="0.3"/>
  <cols>
    <col min="1" max="1" width="4.28515625" style="4" customWidth="1"/>
    <col min="2" max="2" width="8.7109375" style="4" customWidth="1"/>
    <col min="3" max="3" width="46" style="4" customWidth="1"/>
    <col min="4" max="4" width="136.28515625" style="4" customWidth="1"/>
    <col min="5" max="16384" width="11.42578125" style="4"/>
  </cols>
  <sheetData>
    <row r="1" spans="1:14" ht="15.75" customHeight="1" x14ac:dyDescent="0.3">
      <c r="A1" s="274" t="s">
        <v>19</v>
      </c>
      <c r="B1" s="274"/>
      <c r="C1" s="274"/>
      <c r="D1" s="274"/>
      <c r="E1" s="3" t="s">
        <v>20</v>
      </c>
      <c r="F1" s="10"/>
      <c r="G1" s="10"/>
      <c r="H1" s="10"/>
      <c r="I1" s="10"/>
      <c r="J1" s="10"/>
      <c r="K1" s="10"/>
      <c r="L1" s="10"/>
      <c r="M1" s="10"/>
      <c r="N1" s="10"/>
    </row>
    <row r="2" spans="1:14" ht="15.75" customHeight="1" x14ac:dyDescent="0.3">
      <c r="A2" s="274" t="s">
        <v>21</v>
      </c>
      <c r="B2" s="274"/>
      <c r="C2" s="274"/>
      <c r="D2" s="274"/>
      <c r="E2" s="10"/>
      <c r="F2" s="10"/>
      <c r="G2" s="10"/>
      <c r="H2" s="10"/>
      <c r="I2" s="10"/>
      <c r="J2" s="10"/>
      <c r="K2" s="10"/>
      <c r="L2" s="10"/>
      <c r="M2" s="10"/>
      <c r="N2" s="10"/>
    </row>
    <row r="3" spans="1:14" ht="15.75" customHeight="1" x14ac:dyDescent="0.3">
      <c r="A3" s="274" t="s">
        <v>22</v>
      </c>
      <c r="B3" s="274"/>
      <c r="C3" s="274"/>
      <c r="D3" s="274"/>
      <c r="E3" s="10"/>
      <c r="F3" s="10"/>
      <c r="G3" s="10"/>
      <c r="H3" s="10"/>
      <c r="I3" s="10"/>
      <c r="J3" s="10"/>
      <c r="K3" s="10"/>
      <c r="L3" s="10"/>
      <c r="M3" s="10"/>
      <c r="N3" s="10"/>
    </row>
    <row r="5" spans="1:14" x14ac:dyDescent="0.3">
      <c r="B5" s="64" t="s">
        <v>23</v>
      </c>
      <c r="C5" s="64" t="s">
        <v>24</v>
      </c>
      <c r="D5" s="64" t="s">
        <v>25</v>
      </c>
    </row>
    <row r="6" spans="1:14" ht="102.75" customHeight="1" x14ac:dyDescent="0.3">
      <c r="B6" s="65">
        <v>1</v>
      </c>
      <c r="C6" s="66" t="s">
        <v>26</v>
      </c>
      <c r="D6" s="67" t="s">
        <v>27</v>
      </c>
    </row>
    <row r="7" spans="1:14" ht="113.25" customHeight="1" x14ac:dyDescent="0.3">
      <c r="B7" s="65">
        <v>2</v>
      </c>
      <c r="C7" s="68" t="s">
        <v>28</v>
      </c>
      <c r="D7" s="67" t="s">
        <v>29</v>
      </c>
    </row>
    <row r="8" spans="1:14" ht="148.5" customHeight="1" x14ac:dyDescent="0.3">
      <c r="B8" s="65">
        <v>3</v>
      </c>
      <c r="C8" s="66" t="s">
        <v>30</v>
      </c>
      <c r="D8" s="67" t="s">
        <v>31</v>
      </c>
    </row>
    <row r="9" spans="1:14" ht="105.75" customHeight="1" x14ac:dyDescent="0.3">
      <c r="B9" s="65">
        <v>4</v>
      </c>
      <c r="C9" s="66" t="s">
        <v>32</v>
      </c>
      <c r="D9" s="67" t="s">
        <v>33</v>
      </c>
    </row>
    <row r="10" spans="1:14" ht="216.75" x14ac:dyDescent="0.3">
      <c r="B10" s="276">
        <v>5</v>
      </c>
      <c r="C10" s="275" t="s">
        <v>34</v>
      </c>
      <c r="D10" s="67" t="s">
        <v>35</v>
      </c>
    </row>
    <row r="11" spans="1:14" ht="154.5" customHeight="1" x14ac:dyDescent="0.3">
      <c r="B11" s="276"/>
      <c r="C11" s="275"/>
      <c r="D11" s="67" t="s">
        <v>36</v>
      </c>
    </row>
    <row r="12" spans="1:14" ht="114" customHeight="1" x14ac:dyDescent="0.3">
      <c r="B12" s="276"/>
      <c r="C12" s="275"/>
      <c r="D12" s="67" t="s">
        <v>37</v>
      </c>
    </row>
    <row r="13" spans="1:14" ht="106.5" customHeight="1" x14ac:dyDescent="0.3">
      <c r="B13" s="276"/>
      <c r="C13" s="275"/>
      <c r="D13" s="67" t="s">
        <v>38</v>
      </c>
    </row>
    <row r="14" spans="1:14" ht="122.25" customHeight="1" x14ac:dyDescent="0.3">
      <c r="B14" s="65">
        <v>6</v>
      </c>
      <c r="C14" s="66" t="s">
        <v>39</v>
      </c>
      <c r="D14" s="67" t="s">
        <v>40</v>
      </c>
    </row>
    <row r="15" spans="1:14" ht="307.5" customHeight="1" x14ac:dyDescent="0.3">
      <c r="B15" s="276">
        <v>7</v>
      </c>
      <c r="C15" s="275" t="s">
        <v>41</v>
      </c>
      <c r="D15" s="69" t="s">
        <v>42</v>
      </c>
    </row>
    <row r="16" spans="1:14" ht="192.75" customHeight="1" x14ac:dyDescent="0.3">
      <c r="B16" s="276"/>
      <c r="C16" s="275"/>
      <c r="D16" s="69" t="s">
        <v>43</v>
      </c>
    </row>
    <row r="17" spans="2:4" ht="237.75" customHeight="1" x14ac:dyDescent="0.3">
      <c r="B17" s="276"/>
      <c r="C17" s="275"/>
      <c r="D17" s="67" t="s">
        <v>44</v>
      </c>
    </row>
    <row r="18" spans="2:4" ht="373.5" customHeight="1" x14ac:dyDescent="0.3">
      <c r="B18" s="276">
        <v>8</v>
      </c>
      <c r="C18" s="275" t="s">
        <v>45</v>
      </c>
      <c r="D18" s="67" t="s">
        <v>46</v>
      </c>
    </row>
    <row r="19" spans="2:4" ht="339.75" customHeight="1" x14ac:dyDescent="0.3">
      <c r="B19" s="276"/>
      <c r="C19" s="275"/>
      <c r="D19" s="69" t="s">
        <v>47</v>
      </c>
    </row>
    <row r="20" spans="2:4" ht="283.5" customHeight="1" x14ac:dyDescent="0.3">
      <c r="B20" s="65">
        <v>9</v>
      </c>
      <c r="C20" s="66" t="s">
        <v>48</v>
      </c>
      <c r="D20" s="69" t="s">
        <v>49</v>
      </c>
    </row>
    <row r="21" spans="2:4" ht="100.5" customHeight="1" x14ac:dyDescent="0.3">
      <c r="B21" s="65">
        <v>10</v>
      </c>
      <c r="C21" s="66" t="s">
        <v>50</v>
      </c>
      <c r="D21" s="70" t="s">
        <v>51</v>
      </c>
    </row>
    <row r="22" spans="2:4" ht="234" customHeight="1" x14ac:dyDescent="0.3">
      <c r="B22" s="65">
        <v>11</v>
      </c>
      <c r="C22" s="66" t="s">
        <v>52</v>
      </c>
      <c r="D22" s="69" t="s">
        <v>53</v>
      </c>
    </row>
    <row r="23" spans="2:4" ht="397.5" customHeight="1" x14ac:dyDescent="0.3">
      <c r="B23" s="65">
        <v>12</v>
      </c>
      <c r="C23" s="66" t="s">
        <v>54</v>
      </c>
      <c r="D23" s="69" t="s">
        <v>55</v>
      </c>
    </row>
    <row r="24" spans="2:4" ht="243.75" customHeight="1" x14ac:dyDescent="0.3">
      <c r="B24" s="65">
        <v>13</v>
      </c>
      <c r="C24" s="66" t="s">
        <v>56</v>
      </c>
      <c r="D24" s="69" t="s">
        <v>57</v>
      </c>
    </row>
    <row r="25" spans="2:4" ht="247.5" customHeight="1" x14ac:dyDescent="0.3">
      <c r="B25" s="65">
        <v>15</v>
      </c>
      <c r="C25" s="66" t="s">
        <v>58</v>
      </c>
      <c r="D25" s="67" t="s">
        <v>59</v>
      </c>
    </row>
    <row r="26" spans="2:4" ht="358.5" customHeight="1" x14ac:dyDescent="0.3">
      <c r="B26" s="65">
        <v>16</v>
      </c>
      <c r="C26" s="66" t="s">
        <v>60</v>
      </c>
      <c r="D26" s="69" t="s">
        <v>61</v>
      </c>
    </row>
    <row r="27" spans="2:4" ht="180" x14ac:dyDescent="0.3">
      <c r="B27" s="65">
        <v>17</v>
      </c>
      <c r="C27" s="66" t="s">
        <v>62</v>
      </c>
      <c r="D27" s="71" t="s">
        <v>63</v>
      </c>
    </row>
  </sheetData>
  <mergeCells count="9">
    <mergeCell ref="A1:D1"/>
    <mergeCell ref="A2:D2"/>
    <mergeCell ref="A3:D3"/>
    <mergeCell ref="C18:C19"/>
    <mergeCell ref="B18:B19"/>
    <mergeCell ref="C10:C13"/>
    <mergeCell ref="B10:B13"/>
    <mergeCell ref="C15:C17"/>
    <mergeCell ref="B15:B17"/>
  </mergeCells>
  <hyperlinks>
    <hyperlink ref="E1" location="INICIO" display="Regresar" xr:uid="{B8CA96F1-0968-49E5-847E-3AD9D1B7C572}"/>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5"/>
  <sheetViews>
    <sheetView workbookViewId="0">
      <selection activeCell="M1" sqref="M1"/>
    </sheetView>
  </sheetViews>
  <sheetFormatPr baseColWidth="10" defaultColWidth="11.42578125" defaultRowHeight="16.5" x14ac:dyDescent="0.3"/>
  <cols>
    <col min="1" max="1" width="11.42578125" style="4"/>
    <col min="2" max="2" width="23" style="4" customWidth="1"/>
    <col min="3" max="3" width="47.28515625" style="4" customWidth="1"/>
    <col min="4" max="4" width="19" style="4" customWidth="1"/>
    <col min="5" max="5" width="30.7109375" style="4" customWidth="1"/>
    <col min="6" max="16384" width="11.42578125" style="4"/>
  </cols>
  <sheetData>
    <row r="1" spans="1:13" x14ac:dyDescent="0.3">
      <c r="A1" s="279" t="s">
        <v>1</v>
      </c>
      <c r="B1" s="279"/>
      <c r="C1" s="279"/>
      <c r="D1" s="279"/>
      <c r="E1" s="279"/>
      <c r="F1" s="279"/>
      <c r="G1" s="279"/>
      <c r="H1" s="279"/>
      <c r="I1" s="279"/>
      <c r="J1" s="279"/>
      <c r="K1" s="279"/>
      <c r="L1" s="279"/>
      <c r="M1" s="3" t="s">
        <v>20</v>
      </c>
    </row>
    <row r="2" spans="1:13" x14ac:dyDescent="0.3">
      <c r="A2" s="279" t="s">
        <v>64</v>
      </c>
      <c r="B2" s="279"/>
      <c r="C2" s="279"/>
      <c r="D2" s="279"/>
      <c r="E2" s="279"/>
      <c r="F2" s="279"/>
      <c r="G2" s="279"/>
      <c r="H2" s="279"/>
      <c r="I2" s="279"/>
      <c r="J2" s="279"/>
      <c r="K2" s="279"/>
      <c r="L2" s="279"/>
    </row>
    <row r="3" spans="1:13" x14ac:dyDescent="0.3">
      <c r="A3" s="279" t="s">
        <v>65</v>
      </c>
      <c r="B3" s="279"/>
      <c r="C3" s="279"/>
      <c r="D3" s="279"/>
      <c r="E3" s="279"/>
      <c r="F3" s="279"/>
      <c r="G3" s="279"/>
      <c r="H3" s="279"/>
      <c r="I3" s="279"/>
      <c r="J3" s="279"/>
      <c r="K3" s="279"/>
      <c r="L3" s="279"/>
    </row>
    <row r="5" spans="1:13" ht="17.25" x14ac:dyDescent="0.3">
      <c r="A5" s="11" t="s">
        <v>66</v>
      </c>
      <c r="B5" s="12"/>
    </row>
    <row r="6" spans="1:13" ht="10.5" customHeight="1" x14ac:dyDescent="0.3">
      <c r="A6" s="13"/>
    </row>
    <row r="7" spans="1:13" ht="110.25" customHeight="1" x14ac:dyDescent="0.3">
      <c r="A7" s="278" t="s">
        <v>67</v>
      </c>
      <c r="B7" s="278"/>
      <c r="C7" s="278"/>
      <c r="D7" s="278"/>
      <c r="E7" s="278"/>
      <c r="F7" s="278"/>
      <c r="G7" s="278"/>
      <c r="H7" s="278"/>
      <c r="I7" s="278"/>
      <c r="J7" s="278"/>
      <c r="K7" s="278"/>
      <c r="L7" s="278"/>
    </row>
    <row r="8" spans="1:13" ht="39.75" customHeight="1" x14ac:dyDescent="0.3">
      <c r="A8" s="278" t="s">
        <v>68</v>
      </c>
      <c r="B8" s="278"/>
      <c r="C8" s="278"/>
      <c r="D8" s="278"/>
      <c r="E8" s="278"/>
      <c r="F8" s="278"/>
      <c r="G8" s="278"/>
      <c r="H8" s="278"/>
      <c r="I8" s="278"/>
      <c r="J8" s="278"/>
      <c r="K8" s="278"/>
      <c r="L8" s="278"/>
    </row>
    <row r="9" spans="1:13" ht="12" customHeight="1" x14ac:dyDescent="0.3">
      <c r="A9" s="13"/>
    </row>
    <row r="10" spans="1:13" ht="17.25" x14ac:dyDescent="0.3">
      <c r="C10" s="72" t="s">
        <v>69</v>
      </c>
      <c r="D10" s="72" t="s">
        <v>70</v>
      </c>
      <c r="E10" s="72" t="s">
        <v>71</v>
      </c>
    </row>
    <row r="11" spans="1:13" ht="37.5" customHeight="1" x14ac:dyDescent="0.3">
      <c r="C11" s="108" t="s">
        <v>72</v>
      </c>
      <c r="D11" s="73">
        <v>5</v>
      </c>
      <c r="E11" s="73" t="s">
        <v>73</v>
      </c>
      <c r="F11" s="175"/>
      <c r="G11" s="175"/>
      <c r="H11" s="175"/>
      <c r="I11" s="175"/>
      <c r="J11" s="175"/>
      <c r="K11" s="175"/>
      <c r="L11" s="175"/>
      <c r="M11" s="175"/>
    </row>
    <row r="12" spans="1:13" ht="17.25" x14ac:dyDescent="0.3">
      <c r="C12" s="108" t="s">
        <v>74</v>
      </c>
      <c r="D12" s="277">
        <v>10</v>
      </c>
      <c r="E12" s="277" t="s">
        <v>73</v>
      </c>
      <c r="F12" s="175"/>
      <c r="G12" s="175"/>
      <c r="H12" s="175"/>
      <c r="I12" s="175"/>
      <c r="J12" s="175"/>
      <c r="K12" s="175"/>
      <c r="L12" s="175"/>
      <c r="M12" s="175"/>
    </row>
    <row r="13" spans="1:13" ht="15.75" customHeight="1" x14ac:dyDescent="0.3">
      <c r="C13" s="108" t="s">
        <v>75</v>
      </c>
      <c r="D13" s="277"/>
      <c r="E13" s="277"/>
      <c r="F13" s="175" t="s">
        <v>76</v>
      </c>
      <c r="G13" s="175"/>
      <c r="H13" s="175"/>
      <c r="I13" s="175"/>
      <c r="J13" s="175"/>
      <c r="K13" s="175"/>
      <c r="L13" s="175"/>
      <c r="M13" s="175"/>
    </row>
    <row r="14" spans="1:13" ht="15.75" customHeight="1" x14ac:dyDescent="0.3">
      <c r="C14" s="108" t="s">
        <v>77</v>
      </c>
      <c r="D14" s="277"/>
      <c r="E14" s="277"/>
      <c r="F14" s="175"/>
      <c r="G14" s="175"/>
      <c r="H14" s="175"/>
      <c r="I14" s="175"/>
      <c r="J14" s="175"/>
      <c r="K14" s="175"/>
      <c r="L14" s="175"/>
      <c r="M14" s="175"/>
    </row>
    <row r="15" spans="1:13" ht="17.25" x14ac:dyDescent="0.3">
      <c r="C15" s="108" t="s">
        <v>78</v>
      </c>
      <c r="D15" s="277">
        <v>15</v>
      </c>
      <c r="E15" s="277" t="s">
        <v>73</v>
      </c>
      <c r="F15" s="175" t="s">
        <v>79</v>
      </c>
      <c r="G15" s="175"/>
      <c r="H15" s="175"/>
      <c r="I15" s="175"/>
      <c r="J15" s="175"/>
      <c r="K15" s="175"/>
      <c r="L15" s="175"/>
      <c r="M15" s="175"/>
    </row>
    <row r="16" spans="1:13" ht="17.25" x14ac:dyDescent="0.3">
      <c r="C16" s="108" t="s">
        <v>80</v>
      </c>
      <c r="D16" s="277"/>
      <c r="E16" s="277"/>
      <c r="F16" s="175"/>
      <c r="G16" s="175"/>
      <c r="H16" s="175"/>
      <c r="I16" s="175"/>
      <c r="J16" s="175"/>
      <c r="K16" s="175"/>
      <c r="L16" s="175"/>
      <c r="M16" s="175"/>
    </row>
    <row r="17" spans="1:13" ht="17.25" x14ac:dyDescent="0.3">
      <c r="C17" s="108" t="s">
        <v>81</v>
      </c>
      <c r="D17" s="277"/>
      <c r="E17" s="277"/>
      <c r="F17" s="175"/>
      <c r="G17" s="175" t="s">
        <v>82</v>
      </c>
      <c r="H17" s="175"/>
      <c r="I17" s="175"/>
      <c r="J17" s="175" t="s">
        <v>83</v>
      </c>
      <c r="K17" s="175"/>
      <c r="L17" s="175"/>
      <c r="M17" s="175"/>
    </row>
    <row r="18" spans="1:13" ht="17.25" x14ac:dyDescent="0.3">
      <c r="C18" s="108" t="s">
        <v>84</v>
      </c>
      <c r="D18" s="277"/>
      <c r="E18" s="277"/>
      <c r="F18" s="175" t="s">
        <v>85</v>
      </c>
      <c r="G18" s="175"/>
      <c r="H18" s="175"/>
      <c r="I18" s="175"/>
      <c r="J18" s="175"/>
      <c r="K18" s="175"/>
      <c r="L18" s="175"/>
      <c r="M18" s="175"/>
    </row>
    <row r="19" spans="1:13" ht="32.25" customHeight="1" x14ac:dyDescent="0.3">
      <c r="C19" s="108" t="s">
        <v>86</v>
      </c>
      <c r="D19" s="73">
        <v>30</v>
      </c>
      <c r="E19" s="73" t="s">
        <v>73</v>
      </c>
      <c r="F19" s="175"/>
      <c r="G19" s="175"/>
      <c r="H19" s="175"/>
      <c r="I19" s="175"/>
      <c r="J19" s="175"/>
      <c r="K19" s="175"/>
      <c r="L19" s="175"/>
      <c r="M19" s="175"/>
    </row>
    <row r="20" spans="1:13" x14ac:dyDescent="0.3">
      <c r="C20" s="4" t="s">
        <v>87</v>
      </c>
      <c r="D20" s="4">
        <v>5</v>
      </c>
    </row>
    <row r="22" spans="1:13" ht="17.25" x14ac:dyDescent="0.3">
      <c r="A22" s="11" t="s">
        <v>88</v>
      </c>
    </row>
    <row r="23" spans="1:13" ht="8.25" customHeight="1" x14ac:dyDescent="0.3"/>
    <row r="24" spans="1:13" ht="148.5" customHeight="1" x14ac:dyDescent="0.3">
      <c r="A24" s="280" t="s">
        <v>89</v>
      </c>
      <c r="B24" s="280"/>
      <c r="C24" s="280"/>
      <c r="D24" s="280"/>
      <c r="E24" s="280"/>
      <c r="F24" s="280"/>
      <c r="G24" s="280"/>
      <c r="H24" s="280"/>
      <c r="I24" s="280"/>
      <c r="J24" s="280"/>
      <c r="K24" s="280"/>
      <c r="L24" s="280"/>
    </row>
    <row r="26" spans="1:13" ht="17.25" x14ac:dyDescent="0.3">
      <c r="C26" s="72" t="s">
        <v>69</v>
      </c>
      <c r="D26" s="72" t="s">
        <v>70</v>
      </c>
      <c r="E26" s="72" t="s">
        <v>71</v>
      </c>
    </row>
    <row r="27" spans="1:13" ht="34.5" customHeight="1" x14ac:dyDescent="0.3">
      <c r="C27" s="74" t="s">
        <v>72</v>
      </c>
      <c r="D27" s="75">
        <v>5</v>
      </c>
      <c r="E27" s="73" t="s">
        <v>73</v>
      </c>
    </row>
    <row r="28" spans="1:13" ht="33" customHeight="1" x14ac:dyDescent="0.3">
      <c r="C28" s="76" t="s">
        <v>74</v>
      </c>
      <c r="D28" s="277">
        <v>20</v>
      </c>
      <c r="E28" s="277" t="s">
        <v>73</v>
      </c>
    </row>
    <row r="29" spans="1:13" ht="15.75" customHeight="1" x14ac:dyDescent="0.3">
      <c r="C29" s="76" t="s">
        <v>75</v>
      </c>
      <c r="D29" s="277"/>
      <c r="E29" s="277"/>
    </row>
    <row r="30" spans="1:13" ht="15.75" customHeight="1" x14ac:dyDescent="0.3">
      <c r="C30" s="76" t="s">
        <v>77</v>
      </c>
      <c r="D30" s="277"/>
      <c r="E30" s="277"/>
    </row>
    <row r="31" spans="1:13" ht="17.25" customHeight="1" x14ac:dyDescent="0.3">
      <c r="C31" s="76" t="s">
        <v>78</v>
      </c>
      <c r="D31" s="277">
        <v>30</v>
      </c>
      <c r="E31" s="277" t="s">
        <v>73</v>
      </c>
    </row>
    <row r="32" spans="1:13" ht="17.25" x14ac:dyDescent="0.3">
      <c r="C32" s="76" t="s">
        <v>80</v>
      </c>
      <c r="D32" s="277"/>
      <c r="E32" s="277"/>
    </row>
    <row r="33" spans="3:5" ht="17.25" x14ac:dyDescent="0.3">
      <c r="C33" s="76" t="s">
        <v>81</v>
      </c>
      <c r="D33" s="277"/>
      <c r="E33" s="277"/>
    </row>
    <row r="34" spans="3:5" ht="17.25" x14ac:dyDescent="0.3">
      <c r="C34" s="76" t="s">
        <v>90</v>
      </c>
      <c r="D34" s="277"/>
      <c r="E34" s="277"/>
    </row>
    <row r="35" spans="3:5" ht="30.75" customHeight="1" x14ac:dyDescent="0.3">
      <c r="C35" s="74" t="s">
        <v>86</v>
      </c>
      <c r="D35" s="75">
        <v>35</v>
      </c>
      <c r="E35" s="73" t="s">
        <v>73</v>
      </c>
    </row>
  </sheetData>
  <mergeCells count="14">
    <mergeCell ref="D31:D34"/>
    <mergeCell ref="A7:L7"/>
    <mergeCell ref="A8:L8"/>
    <mergeCell ref="A1:L1"/>
    <mergeCell ref="E12:E14"/>
    <mergeCell ref="E15:E18"/>
    <mergeCell ref="A24:L24"/>
    <mergeCell ref="E28:E30"/>
    <mergeCell ref="E31:E34"/>
    <mergeCell ref="D15:D18"/>
    <mergeCell ref="D12:D14"/>
    <mergeCell ref="D28:D30"/>
    <mergeCell ref="A2:L2"/>
    <mergeCell ref="A3:L3"/>
  </mergeCells>
  <hyperlinks>
    <hyperlink ref="M1" location="INICIO" display="Regresar" xr:uid="{87D5773E-F59D-4EF2-80B1-34D5091F3517}"/>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37"/>
  <sheetViews>
    <sheetView zoomScale="95" zoomScaleNormal="95" workbookViewId="0">
      <selection activeCell="P22" sqref="P22"/>
    </sheetView>
  </sheetViews>
  <sheetFormatPr baseColWidth="10" defaultColWidth="11.42578125" defaultRowHeight="16.5" x14ac:dyDescent="0.3"/>
  <cols>
    <col min="1" max="1" width="11.42578125" style="4"/>
    <col min="2" max="2" width="36.140625" style="4" customWidth="1"/>
    <col min="3" max="3" width="14.5703125" style="4" customWidth="1"/>
    <col min="4" max="4" width="13.42578125" style="4" customWidth="1"/>
    <col min="5" max="16384" width="11.42578125" style="4"/>
  </cols>
  <sheetData>
    <row r="1" spans="1:16" x14ac:dyDescent="0.3">
      <c r="A1" s="274" t="s">
        <v>19</v>
      </c>
      <c r="B1" s="274"/>
      <c r="C1" s="274"/>
      <c r="D1" s="274"/>
      <c r="E1" s="274"/>
      <c r="F1" s="274"/>
      <c r="G1" s="274"/>
      <c r="H1" s="274"/>
      <c r="I1" s="274"/>
      <c r="J1" s="274"/>
      <c r="K1" s="274"/>
      <c r="L1" s="274"/>
      <c r="M1" s="274"/>
      <c r="N1" s="274"/>
      <c r="O1" s="274"/>
      <c r="P1" s="3" t="s">
        <v>20</v>
      </c>
    </row>
    <row r="2" spans="1:16" x14ac:dyDescent="0.3">
      <c r="A2" s="274" t="s">
        <v>91</v>
      </c>
      <c r="B2" s="274"/>
      <c r="C2" s="274"/>
      <c r="D2" s="274"/>
      <c r="E2" s="274"/>
      <c r="F2" s="274"/>
      <c r="G2" s="274"/>
      <c r="H2" s="274"/>
      <c r="I2" s="274"/>
      <c r="J2" s="274"/>
      <c r="K2" s="274"/>
      <c r="L2" s="274"/>
      <c r="M2" s="274"/>
      <c r="N2" s="274"/>
      <c r="O2" s="274"/>
    </row>
    <row r="3" spans="1:16" x14ac:dyDescent="0.3">
      <c r="A3" s="274" t="s">
        <v>92</v>
      </c>
      <c r="B3" s="274"/>
      <c r="C3" s="274"/>
      <c r="D3" s="274"/>
      <c r="E3" s="274"/>
      <c r="F3" s="274"/>
      <c r="G3" s="274"/>
      <c r="H3" s="274"/>
      <c r="I3" s="274"/>
      <c r="J3" s="274"/>
      <c r="K3" s="274"/>
      <c r="L3" s="274"/>
      <c r="M3" s="274"/>
      <c r="N3" s="274"/>
      <c r="O3" s="274"/>
    </row>
    <row r="8" spans="1:16" s="41" customFormat="1" ht="18.75" x14ac:dyDescent="0.3">
      <c r="A8" s="40" t="s">
        <v>93</v>
      </c>
    </row>
    <row r="10" spans="1:16" x14ac:dyDescent="0.3">
      <c r="B10" s="283" t="s">
        <v>94</v>
      </c>
      <c r="C10" s="283"/>
    </row>
    <row r="11" spans="1:16" ht="45" customHeight="1" x14ac:dyDescent="0.3">
      <c r="B11" s="14" t="s">
        <v>95</v>
      </c>
      <c r="C11" s="14" t="s">
        <v>96</v>
      </c>
    </row>
    <row r="12" spans="1:16" x14ac:dyDescent="0.3">
      <c r="B12" s="80" t="s">
        <v>97</v>
      </c>
      <c r="C12" s="81">
        <v>321</v>
      </c>
    </row>
    <row r="13" spans="1:16" x14ac:dyDescent="0.3">
      <c r="B13" s="80" t="s">
        <v>98</v>
      </c>
      <c r="C13" s="81">
        <v>321</v>
      </c>
    </row>
    <row r="14" spans="1:16" x14ac:dyDescent="0.3">
      <c r="B14" s="80" t="s">
        <v>99</v>
      </c>
      <c r="C14" s="81">
        <v>189</v>
      </c>
    </row>
    <row r="15" spans="1:16" x14ac:dyDescent="0.3">
      <c r="B15" s="80" t="s">
        <v>100</v>
      </c>
      <c r="C15" s="81">
        <v>123</v>
      </c>
    </row>
    <row r="16" spans="1:16" x14ac:dyDescent="0.3">
      <c r="B16" s="80" t="s">
        <v>101</v>
      </c>
      <c r="C16" s="81">
        <v>11</v>
      </c>
    </row>
    <row r="17" spans="1:6" x14ac:dyDescent="0.3">
      <c r="A17" s="16"/>
      <c r="B17" s="80" t="s">
        <v>102</v>
      </c>
      <c r="C17" s="81">
        <v>6</v>
      </c>
    </row>
    <row r="18" spans="1:6" x14ac:dyDescent="0.3">
      <c r="B18" s="80" t="s">
        <v>103</v>
      </c>
      <c r="C18" s="81">
        <v>4</v>
      </c>
    </row>
    <row r="19" spans="1:6" x14ac:dyDescent="0.3">
      <c r="B19" s="80" t="s">
        <v>104</v>
      </c>
      <c r="C19" s="81">
        <v>3</v>
      </c>
    </row>
    <row r="20" spans="1:6" x14ac:dyDescent="0.3">
      <c r="B20" s="80" t="s">
        <v>105</v>
      </c>
      <c r="C20" s="81">
        <v>2</v>
      </c>
    </row>
    <row r="21" spans="1:6" x14ac:dyDescent="0.3">
      <c r="B21" s="80" t="s">
        <v>106</v>
      </c>
      <c r="C21" s="81">
        <v>1</v>
      </c>
    </row>
    <row r="22" spans="1:6" x14ac:dyDescent="0.3">
      <c r="B22" s="80" t="s">
        <v>107</v>
      </c>
      <c r="C22" s="81">
        <v>1</v>
      </c>
    </row>
    <row r="23" spans="1:6" x14ac:dyDescent="0.3">
      <c r="B23" s="17" t="s">
        <v>108</v>
      </c>
      <c r="C23" s="18">
        <f>SUM(C12:C22)</f>
        <v>982</v>
      </c>
    </row>
    <row r="24" spans="1:6" x14ac:dyDescent="0.3">
      <c r="B24" s="19" t="s">
        <v>109</v>
      </c>
      <c r="C24" s="20"/>
    </row>
    <row r="27" spans="1:6" x14ac:dyDescent="0.3">
      <c r="B27" s="284" t="s">
        <v>110</v>
      </c>
      <c r="C27" s="285"/>
      <c r="D27" s="285"/>
    </row>
    <row r="28" spans="1:6" x14ac:dyDescent="0.3">
      <c r="B28" s="14" t="s">
        <v>95</v>
      </c>
      <c r="C28" s="14" t="s">
        <v>111</v>
      </c>
      <c r="D28" s="14" t="s">
        <v>112</v>
      </c>
    </row>
    <row r="29" spans="1:6" x14ac:dyDescent="0.3">
      <c r="B29" s="80" t="s">
        <v>98</v>
      </c>
      <c r="C29" s="15">
        <v>321</v>
      </c>
      <c r="D29" s="21">
        <v>32</v>
      </c>
      <c r="F29" s="54"/>
    </row>
    <row r="30" spans="1:6" x14ac:dyDescent="0.3">
      <c r="B30" s="80" t="s">
        <v>99</v>
      </c>
      <c r="C30" s="15">
        <v>189</v>
      </c>
      <c r="D30" s="21">
        <v>20</v>
      </c>
      <c r="F30" s="54"/>
    </row>
    <row r="31" spans="1:6" x14ac:dyDescent="0.3">
      <c r="B31" s="80" t="s">
        <v>100</v>
      </c>
      <c r="C31" s="15">
        <v>123</v>
      </c>
      <c r="D31" s="21">
        <v>13</v>
      </c>
      <c r="F31" s="54"/>
    </row>
    <row r="32" spans="1:6" x14ac:dyDescent="0.3">
      <c r="B32" s="80" t="s">
        <v>101</v>
      </c>
      <c r="C32" s="15">
        <v>11</v>
      </c>
      <c r="D32" s="21">
        <v>2</v>
      </c>
      <c r="F32" s="54"/>
    </row>
    <row r="33" spans="1:13" x14ac:dyDescent="0.3">
      <c r="B33" s="80" t="s">
        <v>102</v>
      </c>
      <c r="C33" s="81">
        <v>6</v>
      </c>
      <c r="D33" s="81">
        <v>6</v>
      </c>
      <c r="F33" s="54"/>
    </row>
    <row r="34" spans="1:13" x14ac:dyDescent="0.3">
      <c r="B34" s="80" t="s">
        <v>103</v>
      </c>
      <c r="C34" s="81">
        <v>4</v>
      </c>
      <c r="D34" s="81">
        <v>4</v>
      </c>
      <c r="F34" s="54"/>
    </row>
    <row r="35" spans="1:13" x14ac:dyDescent="0.3">
      <c r="B35" s="80" t="s">
        <v>104</v>
      </c>
      <c r="C35" s="81">
        <v>3</v>
      </c>
      <c r="D35" s="81">
        <v>3</v>
      </c>
      <c r="F35" s="54"/>
    </row>
    <row r="36" spans="1:13" x14ac:dyDescent="0.3">
      <c r="B36" s="80" t="s">
        <v>105</v>
      </c>
      <c r="C36" s="81">
        <v>2</v>
      </c>
      <c r="D36" s="81">
        <v>2</v>
      </c>
      <c r="F36" s="54"/>
    </row>
    <row r="37" spans="1:13" x14ac:dyDescent="0.3">
      <c r="B37" s="80" t="s">
        <v>106</v>
      </c>
      <c r="C37" s="81">
        <v>1</v>
      </c>
      <c r="D37" s="81">
        <v>1</v>
      </c>
      <c r="F37" s="54"/>
    </row>
    <row r="38" spans="1:13" x14ac:dyDescent="0.3">
      <c r="B38" s="80" t="s">
        <v>107</v>
      </c>
      <c r="C38" s="81">
        <v>1</v>
      </c>
      <c r="D38" s="81">
        <v>1</v>
      </c>
      <c r="F38" s="54"/>
    </row>
    <row r="39" spans="1:13" x14ac:dyDescent="0.3">
      <c r="B39" s="17" t="s">
        <v>108</v>
      </c>
      <c r="C39" s="18">
        <f>SUM(C29:C38)</f>
        <v>661</v>
      </c>
      <c r="D39" s="18">
        <f>SUM(D29:D38)</f>
        <v>84</v>
      </c>
      <c r="E39" s="22" t="s">
        <v>113</v>
      </c>
    </row>
    <row r="40" spans="1:13" x14ac:dyDescent="0.3">
      <c r="B40" s="19" t="s">
        <v>114</v>
      </c>
      <c r="C40" s="20"/>
    </row>
    <row r="44" spans="1:13" ht="18.75" x14ac:dyDescent="0.3">
      <c r="A44" s="40" t="s">
        <v>115</v>
      </c>
    </row>
    <row r="45" spans="1:13" ht="18.75" x14ac:dyDescent="0.3">
      <c r="A45" s="23"/>
    </row>
    <row r="46" spans="1:13" x14ac:dyDescent="0.3">
      <c r="C46" s="286" t="s">
        <v>116</v>
      </c>
      <c r="D46" s="286"/>
      <c r="E46" s="286"/>
      <c r="F46" s="286"/>
      <c r="G46" s="286"/>
      <c r="H46" s="286" t="s">
        <v>117</v>
      </c>
      <c r="I46" s="286"/>
      <c r="J46" s="286"/>
      <c r="K46" s="286"/>
      <c r="L46" s="286"/>
    </row>
    <row r="47" spans="1:13" x14ac:dyDescent="0.3">
      <c r="B47" s="24" t="s">
        <v>118</v>
      </c>
      <c r="C47" s="196" t="s">
        <v>119</v>
      </c>
      <c r="D47" s="196" t="s">
        <v>120</v>
      </c>
      <c r="E47" s="196" t="s">
        <v>121</v>
      </c>
      <c r="F47" s="196" t="s">
        <v>122</v>
      </c>
      <c r="G47" s="24" t="s">
        <v>123</v>
      </c>
      <c r="H47" s="196" t="s">
        <v>119</v>
      </c>
      <c r="I47" s="196" t="s">
        <v>120</v>
      </c>
      <c r="J47" s="196" t="s">
        <v>121</v>
      </c>
      <c r="K47" s="196" t="s">
        <v>122</v>
      </c>
      <c r="L47" s="24" t="s">
        <v>123</v>
      </c>
      <c r="M47" s="150" t="s">
        <v>124</v>
      </c>
    </row>
    <row r="48" spans="1:13" x14ac:dyDescent="0.3">
      <c r="B48" s="197" t="s">
        <v>125</v>
      </c>
      <c r="C48" s="198">
        <v>125</v>
      </c>
      <c r="D48" s="198">
        <v>4</v>
      </c>
      <c r="E48" s="198">
        <v>4</v>
      </c>
      <c r="F48" s="198">
        <v>1</v>
      </c>
      <c r="G48" s="204">
        <f t="shared" ref="G48:G67" si="0">SUM(C48:F48)</f>
        <v>134</v>
      </c>
      <c r="H48" s="25">
        <v>169</v>
      </c>
      <c r="I48" s="25">
        <v>6</v>
      </c>
      <c r="J48" s="25">
        <v>1</v>
      </c>
      <c r="K48" s="198">
        <v>0</v>
      </c>
      <c r="L48" s="204">
        <f t="shared" ref="L48:L67" si="1">SUM(H48:K48)</f>
        <v>176</v>
      </c>
      <c r="M48" s="202">
        <f>+(G48/L48)-1</f>
        <v>-0.23863636363636365</v>
      </c>
    </row>
    <row r="49" spans="2:13" x14ac:dyDescent="0.3">
      <c r="B49" s="197" t="s">
        <v>126</v>
      </c>
      <c r="C49" s="198">
        <v>82</v>
      </c>
      <c r="D49" s="198">
        <v>34</v>
      </c>
      <c r="E49" s="198">
        <v>10</v>
      </c>
      <c r="F49" s="198">
        <v>0</v>
      </c>
      <c r="G49" s="204">
        <f t="shared" si="0"/>
        <v>126</v>
      </c>
      <c r="H49" s="25">
        <v>53</v>
      </c>
      <c r="I49" s="25">
        <v>3</v>
      </c>
      <c r="J49" s="25">
        <v>1</v>
      </c>
      <c r="K49" s="198">
        <v>0</v>
      </c>
      <c r="L49" s="204">
        <f t="shared" si="1"/>
        <v>57</v>
      </c>
      <c r="M49" s="201">
        <f t="shared" ref="M49:M67" si="2">+(G49/L49)-1</f>
        <v>1.2105263157894739</v>
      </c>
    </row>
    <row r="50" spans="2:13" x14ac:dyDescent="0.3">
      <c r="B50" s="197" t="s">
        <v>127</v>
      </c>
      <c r="C50" s="198">
        <v>31</v>
      </c>
      <c r="D50" s="198">
        <v>52</v>
      </c>
      <c r="E50" s="198">
        <v>0</v>
      </c>
      <c r="F50" s="198">
        <v>0</v>
      </c>
      <c r="G50" s="204">
        <f t="shared" si="0"/>
        <v>83</v>
      </c>
      <c r="H50" s="25">
        <v>41</v>
      </c>
      <c r="I50" s="25">
        <v>5</v>
      </c>
      <c r="J50" s="25">
        <v>0</v>
      </c>
      <c r="K50" s="198">
        <v>0</v>
      </c>
      <c r="L50" s="204">
        <f t="shared" si="1"/>
        <v>46</v>
      </c>
      <c r="M50" s="201">
        <f t="shared" si="2"/>
        <v>0.80434782608695654</v>
      </c>
    </row>
    <row r="51" spans="2:13" x14ac:dyDescent="0.3">
      <c r="B51" s="197" t="s">
        <v>128</v>
      </c>
      <c r="C51" s="198">
        <v>70</v>
      </c>
      <c r="D51" s="198">
        <v>3</v>
      </c>
      <c r="E51" s="198">
        <v>3</v>
      </c>
      <c r="F51" s="198">
        <v>0</v>
      </c>
      <c r="G51" s="204">
        <f t="shared" si="0"/>
        <v>76</v>
      </c>
      <c r="H51" s="25">
        <v>60</v>
      </c>
      <c r="I51" s="25">
        <v>1</v>
      </c>
      <c r="J51" s="25">
        <v>0</v>
      </c>
      <c r="K51" s="198">
        <v>0</v>
      </c>
      <c r="L51" s="204">
        <f t="shared" si="1"/>
        <v>61</v>
      </c>
      <c r="M51" s="201">
        <f t="shared" si="2"/>
        <v>0.24590163934426235</v>
      </c>
    </row>
    <row r="52" spans="2:13" x14ac:dyDescent="0.3">
      <c r="B52" s="197" t="s">
        <v>129</v>
      </c>
      <c r="C52" s="198">
        <v>28</v>
      </c>
      <c r="D52" s="198">
        <v>5</v>
      </c>
      <c r="E52" s="198">
        <v>1</v>
      </c>
      <c r="F52" s="198">
        <v>0</v>
      </c>
      <c r="G52" s="204">
        <f t="shared" si="0"/>
        <v>34</v>
      </c>
      <c r="H52" s="25">
        <v>14</v>
      </c>
      <c r="I52" s="25">
        <v>0</v>
      </c>
      <c r="J52" s="25">
        <v>0</v>
      </c>
      <c r="K52" s="198">
        <v>0</v>
      </c>
      <c r="L52" s="204">
        <f t="shared" si="1"/>
        <v>14</v>
      </c>
      <c r="M52" s="201">
        <f t="shared" si="2"/>
        <v>1.4285714285714284</v>
      </c>
    </row>
    <row r="53" spans="2:13" x14ac:dyDescent="0.3">
      <c r="B53" s="197" t="s">
        <v>130</v>
      </c>
      <c r="C53" s="198">
        <v>25</v>
      </c>
      <c r="D53" s="198">
        <v>3</v>
      </c>
      <c r="E53" s="198">
        <v>3</v>
      </c>
      <c r="F53" s="198">
        <v>0</v>
      </c>
      <c r="G53" s="204">
        <f t="shared" si="0"/>
        <v>31</v>
      </c>
      <c r="H53" s="198">
        <v>0</v>
      </c>
      <c r="I53" s="198">
        <v>0</v>
      </c>
      <c r="J53" s="198">
        <v>0</v>
      </c>
      <c r="K53" s="198">
        <v>0</v>
      </c>
      <c r="L53" s="204">
        <f t="shared" si="1"/>
        <v>0</v>
      </c>
      <c r="M53" s="203">
        <v>0</v>
      </c>
    </row>
    <row r="54" spans="2:13" x14ac:dyDescent="0.3">
      <c r="B54" s="197" t="s">
        <v>131</v>
      </c>
      <c r="C54" s="198">
        <v>20</v>
      </c>
      <c r="D54" s="198">
        <v>5</v>
      </c>
      <c r="E54" s="198">
        <v>2</v>
      </c>
      <c r="F54" s="198">
        <v>0</v>
      </c>
      <c r="G54" s="204">
        <f t="shared" si="0"/>
        <v>27</v>
      </c>
      <c r="H54" s="25">
        <v>2</v>
      </c>
      <c r="I54" s="25">
        <v>0</v>
      </c>
      <c r="J54" s="25">
        <v>0</v>
      </c>
      <c r="K54" s="198">
        <v>0</v>
      </c>
      <c r="L54" s="204">
        <f t="shared" si="1"/>
        <v>2</v>
      </c>
      <c r="M54" s="201">
        <f t="shared" si="2"/>
        <v>12.5</v>
      </c>
    </row>
    <row r="55" spans="2:13" x14ac:dyDescent="0.3">
      <c r="B55" s="197" t="s">
        <v>132</v>
      </c>
      <c r="C55" s="198">
        <v>24</v>
      </c>
      <c r="D55" s="198">
        <v>0</v>
      </c>
      <c r="E55" s="198">
        <v>0</v>
      </c>
      <c r="F55" s="198">
        <v>0</v>
      </c>
      <c r="G55" s="204">
        <f t="shared" si="0"/>
        <v>24</v>
      </c>
      <c r="H55" s="25">
        <v>22</v>
      </c>
      <c r="I55" s="25">
        <v>0</v>
      </c>
      <c r="J55" s="25">
        <v>0</v>
      </c>
      <c r="K55" s="198">
        <v>0</v>
      </c>
      <c r="L55" s="204">
        <f t="shared" si="1"/>
        <v>22</v>
      </c>
      <c r="M55" s="201">
        <f t="shared" si="2"/>
        <v>9.0909090909090828E-2</v>
      </c>
    </row>
    <row r="56" spans="2:13" x14ac:dyDescent="0.3">
      <c r="B56" s="197" t="s">
        <v>133</v>
      </c>
      <c r="C56" s="198">
        <v>21</v>
      </c>
      <c r="D56" s="198">
        <v>1</v>
      </c>
      <c r="E56" s="198">
        <v>0</v>
      </c>
      <c r="F56" s="198">
        <v>0</v>
      </c>
      <c r="G56" s="204">
        <f t="shared" si="0"/>
        <v>22</v>
      </c>
      <c r="H56" s="25">
        <v>25</v>
      </c>
      <c r="I56" s="25">
        <v>0</v>
      </c>
      <c r="J56" s="25">
        <v>0</v>
      </c>
      <c r="K56" s="198">
        <v>0</v>
      </c>
      <c r="L56" s="204">
        <f t="shared" si="1"/>
        <v>25</v>
      </c>
      <c r="M56" s="202">
        <f t="shared" si="2"/>
        <v>-0.12</v>
      </c>
    </row>
    <row r="57" spans="2:13" x14ac:dyDescent="0.3">
      <c r="B57" s="197" t="s">
        <v>134</v>
      </c>
      <c r="C57" s="198">
        <v>19</v>
      </c>
      <c r="D57" s="198">
        <v>1</v>
      </c>
      <c r="E57" s="198">
        <v>0</v>
      </c>
      <c r="F57" s="198">
        <v>0</v>
      </c>
      <c r="G57" s="204">
        <f t="shared" si="0"/>
        <v>20</v>
      </c>
      <c r="H57" s="25">
        <v>21</v>
      </c>
      <c r="I57" s="25">
        <v>0</v>
      </c>
      <c r="J57" s="25">
        <v>0</v>
      </c>
      <c r="K57" s="198">
        <v>0</v>
      </c>
      <c r="L57" s="204">
        <f t="shared" si="1"/>
        <v>21</v>
      </c>
      <c r="M57" s="202">
        <f t="shared" si="2"/>
        <v>-4.7619047619047672E-2</v>
      </c>
    </row>
    <row r="58" spans="2:13" x14ac:dyDescent="0.3">
      <c r="B58" s="197" t="s">
        <v>135</v>
      </c>
      <c r="C58" s="198">
        <v>13</v>
      </c>
      <c r="D58" s="198">
        <v>2</v>
      </c>
      <c r="E58" s="198">
        <v>0</v>
      </c>
      <c r="F58" s="198">
        <v>0</v>
      </c>
      <c r="G58" s="204">
        <f t="shared" si="0"/>
        <v>15</v>
      </c>
      <c r="H58" s="198">
        <v>0</v>
      </c>
      <c r="I58" s="198">
        <v>0</v>
      </c>
      <c r="J58" s="198">
        <v>0</v>
      </c>
      <c r="K58" s="198">
        <v>0</v>
      </c>
      <c r="L58" s="204">
        <f t="shared" si="1"/>
        <v>0</v>
      </c>
      <c r="M58" s="203">
        <v>0</v>
      </c>
    </row>
    <row r="59" spans="2:13" x14ac:dyDescent="0.3">
      <c r="B59" s="197" t="s">
        <v>136</v>
      </c>
      <c r="C59" s="198">
        <v>10</v>
      </c>
      <c r="D59" s="198">
        <v>2</v>
      </c>
      <c r="E59" s="198">
        <v>3</v>
      </c>
      <c r="F59" s="198"/>
      <c r="G59" s="204">
        <f t="shared" si="0"/>
        <v>15</v>
      </c>
      <c r="H59" s="25">
        <v>7</v>
      </c>
      <c r="I59" s="25">
        <v>0</v>
      </c>
      <c r="J59" s="25">
        <v>0</v>
      </c>
      <c r="K59" s="198">
        <v>0</v>
      </c>
      <c r="L59" s="204">
        <f t="shared" si="1"/>
        <v>7</v>
      </c>
      <c r="M59" s="201">
        <f t="shared" si="2"/>
        <v>1.1428571428571428</v>
      </c>
    </row>
    <row r="60" spans="2:13" x14ac:dyDescent="0.3">
      <c r="B60" s="197" t="s">
        <v>137</v>
      </c>
      <c r="C60" s="198">
        <v>9</v>
      </c>
      <c r="D60" s="198">
        <v>1</v>
      </c>
      <c r="E60" s="198">
        <v>0</v>
      </c>
      <c r="F60" s="198">
        <v>0</v>
      </c>
      <c r="G60" s="204">
        <f t="shared" si="0"/>
        <v>10</v>
      </c>
      <c r="H60" s="25">
        <v>2</v>
      </c>
      <c r="I60" s="25">
        <v>0</v>
      </c>
      <c r="J60" s="25">
        <v>0</v>
      </c>
      <c r="K60" s="198">
        <v>0</v>
      </c>
      <c r="L60" s="204">
        <f t="shared" si="1"/>
        <v>2</v>
      </c>
      <c r="M60" s="201">
        <f t="shared" si="2"/>
        <v>4</v>
      </c>
    </row>
    <row r="61" spans="2:13" x14ac:dyDescent="0.3">
      <c r="B61" s="197" t="s">
        <v>138</v>
      </c>
      <c r="C61" s="198">
        <v>8</v>
      </c>
      <c r="D61" s="198">
        <v>0</v>
      </c>
      <c r="E61" s="198">
        <v>1</v>
      </c>
      <c r="F61" s="198">
        <v>0</v>
      </c>
      <c r="G61" s="204">
        <f t="shared" si="0"/>
        <v>9</v>
      </c>
      <c r="H61" s="25">
        <v>29</v>
      </c>
      <c r="I61" s="25">
        <v>0</v>
      </c>
      <c r="J61" s="25">
        <v>0</v>
      </c>
      <c r="K61" s="198">
        <v>0</v>
      </c>
      <c r="L61" s="204">
        <f t="shared" si="1"/>
        <v>29</v>
      </c>
      <c r="M61" s="202">
        <f t="shared" si="2"/>
        <v>-0.68965517241379315</v>
      </c>
    </row>
    <row r="62" spans="2:13" x14ac:dyDescent="0.3">
      <c r="B62" s="197" t="s">
        <v>139</v>
      </c>
      <c r="C62" s="198">
        <v>8</v>
      </c>
      <c r="D62" s="198">
        <v>0</v>
      </c>
      <c r="E62" s="198">
        <v>0</v>
      </c>
      <c r="F62" s="198">
        <v>0</v>
      </c>
      <c r="G62" s="204">
        <f t="shared" si="0"/>
        <v>8</v>
      </c>
      <c r="H62" s="25">
        <v>3</v>
      </c>
      <c r="I62" s="25">
        <v>0</v>
      </c>
      <c r="J62" s="25">
        <v>0</v>
      </c>
      <c r="K62" s="198">
        <v>0</v>
      </c>
      <c r="L62" s="204">
        <f t="shared" si="1"/>
        <v>3</v>
      </c>
      <c r="M62" s="201">
        <f t="shared" si="2"/>
        <v>1.6666666666666665</v>
      </c>
    </row>
    <row r="63" spans="2:13" x14ac:dyDescent="0.3">
      <c r="B63" s="197" t="s">
        <v>140</v>
      </c>
      <c r="C63" s="198">
        <v>7</v>
      </c>
      <c r="D63" s="198">
        <v>0</v>
      </c>
      <c r="E63" s="198">
        <v>0</v>
      </c>
      <c r="F63" s="198">
        <v>0</v>
      </c>
      <c r="G63" s="204">
        <f t="shared" si="0"/>
        <v>7</v>
      </c>
      <c r="H63" s="25">
        <v>65</v>
      </c>
      <c r="I63" s="25">
        <v>2</v>
      </c>
      <c r="J63" s="25">
        <v>4</v>
      </c>
      <c r="K63" s="198">
        <v>0</v>
      </c>
      <c r="L63" s="204">
        <f t="shared" si="1"/>
        <v>71</v>
      </c>
      <c r="M63" s="202">
        <f t="shared" si="2"/>
        <v>-0.90140845070422537</v>
      </c>
    </row>
    <row r="64" spans="2:13" x14ac:dyDescent="0.3">
      <c r="B64" s="197" t="s">
        <v>141</v>
      </c>
      <c r="C64" s="198">
        <v>6</v>
      </c>
      <c r="D64" s="198">
        <v>1</v>
      </c>
      <c r="E64" s="198"/>
      <c r="F64" s="198">
        <v>0</v>
      </c>
      <c r="G64" s="204">
        <f t="shared" si="0"/>
        <v>7</v>
      </c>
      <c r="H64" s="25">
        <v>8</v>
      </c>
      <c r="I64" s="25">
        <v>0</v>
      </c>
      <c r="J64" s="25">
        <v>0</v>
      </c>
      <c r="K64" s="198">
        <v>0</v>
      </c>
      <c r="L64" s="204">
        <f t="shared" si="1"/>
        <v>8</v>
      </c>
      <c r="M64" s="202">
        <f t="shared" si="2"/>
        <v>-0.125</v>
      </c>
    </row>
    <row r="65" spans="1:13" x14ac:dyDescent="0.3">
      <c r="B65" s="197" t="s">
        <v>142</v>
      </c>
      <c r="C65" s="198">
        <v>4</v>
      </c>
      <c r="D65" s="198">
        <v>3</v>
      </c>
      <c r="E65" s="198">
        <v>0</v>
      </c>
      <c r="F65" s="198">
        <v>0</v>
      </c>
      <c r="G65" s="204">
        <f t="shared" si="0"/>
        <v>7</v>
      </c>
      <c r="H65" s="198">
        <v>0</v>
      </c>
      <c r="I65" s="198">
        <v>0</v>
      </c>
      <c r="J65" s="198">
        <v>0</v>
      </c>
      <c r="K65" s="198">
        <v>0</v>
      </c>
      <c r="L65" s="204">
        <f t="shared" si="1"/>
        <v>0</v>
      </c>
      <c r="M65" s="203">
        <v>0</v>
      </c>
    </row>
    <row r="66" spans="1:13" x14ac:dyDescent="0.3">
      <c r="B66" s="197" t="s">
        <v>143</v>
      </c>
      <c r="C66" s="198">
        <v>4</v>
      </c>
      <c r="D66" s="198">
        <v>1</v>
      </c>
      <c r="E66" s="198">
        <v>0</v>
      </c>
      <c r="F66" s="198">
        <v>0</v>
      </c>
      <c r="G66" s="204">
        <f t="shared" si="0"/>
        <v>5</v>
      </c>
      <c r="H66" s="198">
        <v>0</v>
      </c>
      <c r="I66" s="198">
        <v>0</v>
      </c>
      <c r="J66" s="198">
        <v>0</v>
      </c>
      <c r="K66" s="198">
        <v>0</v>
      </c>
      <c r="L66" s="204">
        <f t="shared" si="1"/>
        <v>0</v>
      </c>
      <c r="M66" s="203">
        <v>0</v>
      </c>
    </row>
    <row r="67" spans="1:13" x14ac:dyDescent="0.3">
      <c r="B67" s="197" t="s">
        <v>144</v>
      </c>
      <c r="C67" s="198">
        <v>1</v>
      </c>
      <c r="D67" s="198">
        <v>0</v>
      </c>
      <c r="E67" s="198">
        <v>0</v>
      </c>
      <c r="F67" s="198">
        <v>0</v>
      </c>
      <c r="G67" s="204">
        <f t="shared" si="0"/>
        <v>1</v>
      </c>
      <c r="H67" s="25">
        <v>5</v>
      </c>
      <c r="I67" s="25">
        <v>1</v>
      </c>
      <c r="J67" s="25">
        <v>0</v>
      </c>
      <c r="K67" s="198">
        <v>0</v>
      </c>
      <c r="L67" s="204">
        <f t="shared" si="1"/>
        <v>6</v>
      </c>
      <c r="M67" s="202">
        <f t="shared" si="2"/>
        <v>-0.83333333333333337</v>
      </c>
    </row>
    <row r="68" spans="1:13" x14ac:dyDescent="0.3">
      <c r="B68" s="199" t="s">
        <v>145</v>
      </c>
      <c r="C68" s="196">
        <f>SUM(C48:C67)</f>
        <v>515</v>
      </c>
      <c r="D68" s="196">
        <f t="shared" ref="D68:F68" si="3">SUM(D48:D67)</f>
        <v>118</v>
      </c>
      <c r="E68" s="196">
        <f t="shared" si="3"/>
        <v>27</v>
      </c>
      <c r="F68" s="196">
        <f t="shared" si="3"/>
        <v>1</v>
      </c>
      <c r="G68" s="26">
        <f>SUM(G48:G67)</f>
        <v>661</v>
      </c>
      <c r="H68" s="196">
        <f>SUM(H48:H67)</f>
        <v>526</v>
      </c>
      <c r="I68" s="196">
        <f t="shared" ref="I68:K68" si="4">SUM(I48:I67)</f>
        <v>18</v>
      </c>
      <c r="J68" s="196">
        <f t="shared" si="4"/>
        <v>6</v>
      </c>
      <c r="K68" s="196">
        <f t="shared" si="4"/>
        <v>0</v>
      </c>
      <c r="L68" s="26">
        <f>SUM(L48:L67)</f>
        <v>550</v>
      </c>
      <c r="M68" s="200"/>
    </row>
    <row r="73" spans="1:13" ht="18.75" x14ac:dyDescent="0.3">
      <c r="A73" s="40" t="s">
        <v>146</v>
      </c>
    </row>
    <row r="75" spans="1:13" x14ac:dyDescent="0.3">
      <c r="B75" s="225" t="s">
        <v>147</v>
      </c>
      <c r="C75" s="225" t="s">
        <v>148</v>
      </c>
      <c r="D75" s="225" t="s">
        <v>149</v>
      </c>
      <c r="E75" s="225" t="s">
        <v>124</v>
      </c>
    </row>
    <row r="76" spans="1:13" x14ac:dyDescent="0.3">
      <c r="B76" s="226" t="s">
        <v>150</v>
      </c>
      <c r="C76" s="224">
        <v>447</v>
      </c>
      <c r="D76" s="224">
        <v>535</v>
      </c>
      <c r="E76" s="224">
        <f>+C76-D76</f>
        <v>-88</v>
      </c>
    </row>
    <row r="77" spans="1:13" x14ac:dyDescent="0.3">
      <c r="B77" s="226" t="s">
        <v>151</v>
      </c>
      <c r="C77" s="227">
        <v>0.83</v>
      </c>
      <c r="D77" s="227">
        <v>0.64</v>
      </c>
      <c r="E77" s="228">
        <f>+C77-D77</f>
        <v>0.18999999999999995</v>
      </c>
    </row>
    <row r="80" spans="1:13" ht="18.75" x14ac:dyDescent="0.3">
      <c r="A80" s="40" t="s">
        <v>152</v>
      </c>
    </row>
    <row r="81" spans="1:6" ht="17.25" thickBot="1" x14ac:dyDescent="0.35"/>
    <row r="82" spans="1:6" ht="17.25" thickBot="1" x14ac:dyDescent="0.35">
      <c r="C82" s="281" t="s">
        <v>153</v>
      </c>
      <c r="D82" s="282"/>
      <c r="E82" s="281" t="s">
        <v>154</v>
      </c>
      <c r="F82" s="282"/>
    </row>
    <row r="83" spans="1:6" x14ac:dyDescent="0.3">
      <c r="B83" s="27" t="s">
        <v>155</v>
      </c>
      <c r="C83" s="28" t="s">
        <v>156</v>
      </c>
      <c r="D83" s="29" t="s">
        <v>157</v>
      </c>
      <c r="E83" s="28" t="s">
        <v>156</v>
      </c>
      <c r="F83" s="29" t="s">
        <v>157</v>
      </c>
    </row>
    <row r="84" spans="1:6" x14ac:dyDescent="0.3">
      <c r="B84" s="30" t="s">
        <v>158</v>
      </c>
      <c r="C84" s="31">
        <v>83</v>
      </c>
      <c r="D84" s="32">
        <f>+C84/$C$88</f>
        <v>0.98809523809523814</v>
      </c>
      <c r="E84" s="31">
        <f>71+2</f>
        <v>73</v>
      </c>
      <c r="F84" s="32">
        <f>+E84/$E$88</f>
        <v>0.86904761904761907</v>
      </c>
    </row>
    <row r="85" spans="1:6" x14ac:dyDescent="0.3">
      <c r="B85" s="30" t="s">
        <v>159</v>
      </c>
      <c r="C85" s="31">
        <v>1</v>
      </c>
      <c r="D85" s="79">
        <f t="shared" ref="D85:D87" si="5">+C85/$C$88</f>
        <v>1.1904761904761904E-2</v>
      </c>
      <c r="E85" s="78">
        <v>7</v>
      </c>
      <c r="F85" s="79">
        <f t="shared" ref="F85:F87" si="6">+E85/$E$88</f>
        <v>8.3333333333333329E-2</v>
      </c>
    </row>
    <row r="86" spans="1:6" x14ac:dyDescent="0.3">
      <c r="B86" s="30" t="s">
        <v>160</v>
      </c>
      <c r="C86" s="31">
        <v>0</v>
      </c>
      <c r="D86" s="79">
        <f t="shared" si="5"/>
        <v>0</v>
      </c>
      <c r="E86" s="78">
        <v>3</v>
      </c>
      <c r="F86" s="79">
        <f t="shared" si="6"/>
        <v>3.5714285714285712E-2</v>
      </c>
    </row>
    <row r="87" spans="1:6" x14ac:dyDescent="0.3">
      <c r="B87" s="30" t="s">
        <v>161</v>
      </c>
      <c r="C87" s="31">
        <v>0</v>
      </c>
      <c r="D87" s="32">
        <f t="shared" si="5"/>
        <v>0</v>
      </c>
      <c r="E87" s="31">
        <v>1</v>
      </c>
      <c r="F87" s="32">
        <f t="shared" si="6"/>
        <v>1.1904761904761904E-2</v>
      </c>
    </row>
    <row r="88" spans="1:6" ht="17.25" thickBot="1" x14ac:dyDescent="0.35">
      <c r="B88" s="33" t="s">
        <v>162</v>
      </c>
      <c r="C88" s="34">
        <f>SUM(C84:C87)</f>
        <v>84</v>
      </c>
      <c r="D88" s="35">
        <f>SUM(D84:D87)</f>
        <v>1</v>
      </c>
      <c r="E88" s="34">
        <f>SUM(E84:E87)</f>
        <v>84</v>
      </c>
      <c r="F88" s="35">
        <f>SUM(F84:F87)</f>
        <v>1</v>
      </c>
    </row>
    <row r="92" spans="1:6" ht="18.75" x14ac:dyDescent="0.3">
      <c r="A92" s="40" t="s">
        <v>163</v>
      </c>
    </row>
    <row r="108" spans="2:9" ht="33" x14ac:dyDescent="0.3">
      <c r="B108" s="36" t="s">
        <v>164</v>
      </c>
      <c r="C108" s="24" t="s">
        <v>86</v>
      </c>
      <c r="D108" s="24" t="s">
        <v>105</v>
      </c>
      <c r="E108" s="36" t="s">
        <v>165</v>
      </c>
      <c r="F108" s="24" t="s">
        <v>102</v>
      </c>
      <c r="G108" s="24" t="s">
        <v>103</v>
      </c>
      <c r="H108" s="24" t="s">
        <v>104</v>
      </c>
      <c r="I108" s="264" t="s">
        <v>166</v>
      </c>
    </row>
    <row r="109" spans="2:9" x14ac:dyDescent="0.3">
      <c r="B109" s="37" t="s">
        <v>167</v>
      </c>
      <c r="C109" s="260">
        <v>2</v>
      </c>
      <c r="D109" s="260">
        <v>2</v>
      </c>
      <c r="E109" s="260">
        <v>51</v>
      </c>
      <c r="F109" s="260">
        <v>5</v>
      </c>
      <c r="G109" s="260">
        <v>4</v>
      </c>
      <c r="H109" s="260">
        <v>3</v>
      </c>
      <c r="I109" s="265">
        <f>SUM(C109:H109)</f>
        <v>67</v>
      </c>
    </row>
    <row r="110" spans="2:9" x14ac:dyDescent="0.3">
      <c r="B110" s="37" t="s">
        <v>168</v>
      </c>
      <c r="C110" s="38">
        <v>0</v>
      </c>
      <c r="D110" s="38">
        <v>0</v>
      </c>
      <c r="E110" s="261">
        <v>10</v>
      </c>
      <c r="F110" s="38">
        <v>0</v>
      </c>
      <c r="G110" s="38">
        <v>0</v>
      </c>
      <c r="H110" s="38">
        <v>0</v>
      </c>
      <c r="I110" s="265">
        <f>SUM(C110:H110)</f>
        <v>10</v>
      </c>
    </row>
    <row r="111" spans="2:9" x14ac:dyDescent="0.3">
      <c r="B111" s="37" t="s">
        <v>169</v>
      </c>
      <c r="C111" s="38">
        <v>0</v>
      </c>
      <c r="D111" s="38">
        <v>0</v>
      </c>
      <c r="E111" s="262">
        <v>1</v>
      </c>
      <c r="F111" s="38">
        <v>0</v>
      </c>
      <c r="G111" s="38">
        <v>0</v>
      </c>
      <c r="H111" s="38">
        <v>0</v>
      </c>
      <c r="I111" s="265">
        <f>SUM(C111:H111)</f>
        <v>1</v>
      </c>
    </row>
    <row r="112" spans="2:9" x14ac:dyDescent="0.3">
      <c r="B112" s="37" t="s">
        <v>170</v>
      </c>
      <c r="C112" s="38">
        <v>0</v>
      </c>
      <c r="D112" s="38">
        <v>0</v>
      </c>
      <c r="E112" s="38">
        <v>0</v>
      </c>
      <c r="F112" s="38">
        <v>0</v>
      </c>
      <c r="G112" s="38">
        <v>0</v>
      </c>
      <c r="H112" s="38">
        <v>0</v>
      </c>
      <c r="I112" s="265">
        <f>SUM(C112:H112)</f>
        <v>0</v>
      </c>
    </row>
    <row r="113" spans="1:9" x14ac:dyDescent="0.3">
      <c r="B113" s="37" t="s">
        <v>171</v>
      </c>
      <c r="C113" s="38">
        <v>0</v>
      </c>
      <c r="D113" s="38">
        <v>0</v>
      </c>
      <c r="E113" s="266">
        <v>5</v>
      </c>
      <c r="F113" s="266">
        <v>1</v>
      </c>
      <c r="G113" s="38">
        <v>0</v>
      </c>
      <c r="H113" s="38">
        <v>0</v>
      </c>
      <c r="I113" s="265">
        <v>6</v>
      </c>
    </row>
    <row r="114" spans="1:9" x14ac:dyDescent="0.3">
      <c r="B114" s="39" t="s">
        <v>162</v>
      </c>
      <c r="C114" s="39">
        <f>SUM(C109:C113)</f>
        <v>2</v>
      </c>
      <c r="D114" s="39">
        <f t="shared" ref="D114:H114" si="7">SUM(D109:D113)</f>
        <v>2</v>
      </c>
      <c r="E114" s="39">
        <f t="shared" si="7"/>
        <v>67</v>
      </c>
      <c r="F114" s="39">
        <f t="shared" si="7"/>
        <v>6</v>
      </c>
      <c r="G114" s="39">
        <f t="shared" si="7"/>
        <v>4</v>
      </c>
      <c r="H114" s="39">
        <f t="shared" si="7"/>
        <v>3</v>
      </c>
      <c r="I114" s="265">
        <f>SUM(I109:I113)</f>
        <v>84</v>
      </c>
    </row>
    <row r="117" spans="1:9" ht="18.75" x14ac:dyDescent="0.3">
      <c r="A117" s="40" t="s">
        <v>172</v>
      </c>
    </row>
    <row r="131" spans="2:9" ht="33" x14ac:dyDescent="0.3">
      <c r="B131" s="36" t="s">
        <v>173</v>
      </c>
      <c r="C131" s="24" t="s">
        <v>86</v>
      </c>
      <c r="D131" s="24" t="s">
        <v>105</v>
      </c>
      <c r="E131" s="36" t="s">
        <v>165</v>
      </c>
      <c r="F131" s="24" t="s">
        <v>102</v>
      </c>
      <c r="G131" s="24" t="s">
        <v>103</v>
      </c>
      <c r="H131" s="24" t="s">
        <v>104</v>
      </c>
      <c r="I131" s="264" t="s">
        <v>162</v>
      </c>
    </row>
    <row r="132" spans="2:9" x14ac:dyDescent="0.3">
      <c r="B132" s="37" t="s">
        <v>174</v>
      </c>
      <c r="C132" s="260">
        <v>2</v>
      </c>
      <c r="D132" s="38">
        <v>0</v>
      </c>
      <c r="E132" s="260">
        <v>58</v>
      </c>
      <c r="F132" s="260">
        <v>4</v>
      </c>
      <c r="G132" s="260">
        <v>4</v>
      </c>
      <c r="H132" s="260">
        <v>3</v>
      </c>
      <c r="I132" s="265">
        <f>SUM(C132:H132)</f>
        <v>71</v>
      </c>
    </row>
    <row r="133" spans="2:9" x14ac:dyDescent="0.3">
      <c r="B133" s="37" t="s">
        <v>175</v>
      </c>
      <c r="C133" s="38">
        <v>0</v>
      </c>
      <c r="D133" s="261">
        <v>1</v>
      </c>
      <c r="E133" s="261">
        <v>5</v>
      </c>
      <c r="F133" s="38">
        <v>0</v>
      </c>
      <c r="G133" s="38">
        <v>0</v>
      </c>
      <c r="H133" s="38">
        <v>0</v>
      </c>
      <c r="I133" s="265">
        <f t="shared" ref="I133:I136" si="8">SUM(C133:H133)</f>
        <v>6</v>
      </c>
    </row>
    <row r="134" spans="2:9" x14ac:dyDescent="0.3">
      <c r="B134" s="37" t="s">
        <v>176</v>
      </c>
      <c r="C134" s="38">
        <v>0</v>
      </c>
      <c r="D134" s="38">
        <v>0</v>
      </c>
      <c r="E134" s="262">
        <v>4</v>
      </c>
      <c r="F134" s="262">
        <v>2</v>
      </c>
      <c r="G134" s="38">
        <v>0</v>
      </c>
      <c r="H134" s="38">
        <v>0</v>
      </c>
      <c r="I134" s="265">
        <f t="shared" si="8"/>
        <v>6</v>
      </c>
    </row>
    <row r="135" spans="2:9" x14ac:dyDescent="0.3">
      <c r="B135" s="37" t="s">
        <v>177</v>
      </c>
      <c r="C135" s="38">
        <v>0</v>
      </c>
      <c r="D135" s="38">
        <v>0</v>
      </c>
      <c r="E135" s="38">
        <v>0</v>
      </c>
      <c r="F135" s="38">
        <v>0</v>
      </c>
      <c r="G135" s="38">
        <v>0</v>
      </c>
      <c r="H135" s="38">
        <v>0</v>
      </c>
      <c r="I135" s="265">
        <f t="shared" si="8"/>
        <v>0</v>
      </c>
    </row>
    <row r="136" spans="2:9" x14ac:dyDescent="0.3">
      <c r="B136" s="37" t="s">
        <v>178</v>
      </c>
      <c r="C136" s="38">
        <v>0</v>
      </c>
      <c r="D136" s="263">
        <v>1</v>
      </c>
      <c r="E136" s="38">
        <v>0</v>
      </c>
      <c r="F136" s="38">
        <v>0</v>
      </c>
      <c r="G136" s="38">
        <v>0</v>
      </c>
      <c r="H136" s="38">
        <v>0</v>
      </c>
      <c r="I136" s="265">
        <f t="shared" si="8"/>
        <v>1</v>
      </c>
    </row>
    <row r="137" spans="2:9" x14ac:dyDescent="0.3">
      <c r="B137" s="39"/>
      <c r="C137" s="39">
        <f>SUM(C132:C136)</f>
        <v>2</v>
      </c>
      <c r="D137" s="39">
        <f t="shared" ref="D137:H137" si="9">SUM(D132:D136)</f>
        <v>2</v>
      </c>
      <c r="E137" s="39">
        <f t="shared" si="9"/>
        <v>67</v>
      </c>
      <c r="F137" s="39">
        <f t="shared" si="9"/>
        <v>6</v>
      </c>
      <c r="G137" s="39">
        <f t="shared" si="9"/>
        <v>4</v>
      </c>
      <c r="H137" s="39">
        <f t="shared" si="9"/>
        <v>3</v>
      </c>
      <c r="I137" s="265">
        <f t="shared" ref="I137" si="10">SUM(I132:I136)</f>
        <v>84</v>
      </c>
    </row>
  </sheetData>
  <sortState xmlns:xlrd2="http://schemas.microsoft.com/office/spreadsheetml/2017/richdata2" ref="B48:H67">
    <sortCondition descending="1" ref="G48:G67"/>
  </sortState>
  <mergeCells count="9">
    <mergeCell ref="A1:O1"/>
    <mergeCell ref="A2:O2"/>
    <mergeCell ref="A3:O3"/>
    <mergeCell ref="C82:D82"/>
    <mergeCell ref="E82:F82"/>
    <mergeCell ref="B10:C10"/>
    <mergeCell ref="B27:D27"/>
    <mergeCell ref="C46:G46"/>
    <mergeCell ref="H46:L46"/>
  </mergeCells>
  <conditionalFormatting sqref="C29:C32">
    <cfRule type="dataBar" priority="22">
      <dataBar>
        <cfvo type="min"/>
        <cfvo type="max"/>
        <color rgb="FF638EC6"/>
      </dataBar>
      <extLst>
        <ext xmlns:x14="http://schemas.microsoft.com/office/spreadsheetml/2009/9/main" uri="{B025F937-C7B1-47D3-B67F-A62EFF666E3E}">
          <x14:id>{49E08053-1418-4421-BC4E-951D1D1ADB3D}</x14:id>
        </ext>
      </extLst>
    </cfRule>
  </conditionalFormatting>
  <conditionalFormatting sqref="C29:D32">
    <cfRule type="dataBar" priority="9">
      <dataBar>
        <cfvo type="min"/>
        <cfvo type="max"/>
        <color rgb="FF638EC6"/>
      </dataBar>
      <extLst>
        <ext xmlns:x14="http://schemas.microsoft.com/office/spreadsheetml/2009/9/main" uri="{B025F937-C7B1-47D3-B67F-A62EFF666E3E}">
          <x14:id>{02303FBF-47A8-45F7-91E8-6EBAE15BBC55}</x14:id>
        </ext>
      </extLst>
    </cfRule>
  </conditionalFormatting>
  <conditionalFormatting sqref="D29:D32">
    <cfRule type="dataBar" priority="21">
      <dataBar>
        <cfvo type="min"/>
        <cfvo type="max"/>
        <color rgb="FF638EC6"/>
      </dataBar>
      <extLst>
        <ext xmlns:x14="http://schemas.microsoft.com/office/spreadsheetml/2009/9/main" uri="{B025F937-C7B1-47D3-B67F-A62EFF666E3E}">
          <x14:id>{5EBB6746-B9D1-4176-847B-10B1E0DFAEB5}</x14:id>
        </ext>
      </extLst>
    </cfRule>
  </conditionalFormatting>
  <conditionalFormatting sqref="D84:D87">
    <cfRule type="dataBar" priority="12">
      <dataBar>
        <cfvo type="min"/>
        <cfvo type="max"/>
        <color rgb="FF638EC6"/>
      </dataBar>
      <extLst>
        <ext xmlns:x14="http://schemas.microsoft.com/office/spreadsheetml/2009/9/main" uri="{B025F937-C7B1-47D3-B67F-A62EFF666E3E}">
          <x14:id>{F89977BC-74E7-458B-83EA-01168A1413D2}</x14:id>
        </ext>
      </extLst>
    </cfRule>
    <cfRule type="dataBar" priority="17">
      <dataBar>
        <cfvo type="min"/>
        <cfvo type="max"/>
        <color rgb="FF638EC6"/>
      </dataBar>
      <extLst>
        <ext xmlns:x14="http://schemas.microsoft.com/office/spreadsheetml/2009/9/main" uri="{B025F937-C7B1-47D3-B67F-A62EFF666E3E}">
          <x14:id>{D1088AEB-9F50-4011-99A0-B0EAE5C5340F}</x14:id>
        </ext>
      </extLst>
    </cfRule>
  </conditionalFormatting>
  <conditionalFormatting sqref="G48:G67">
    <cfRule type="dataBar" priority="20">
      <dataBar>
        <cfvo type="min"/>
        <cfvo type="max"/>
        <color rgb="FF638EC6"/>
      </dataBar>
      <extLst>
        <ext xmlns:x14="http://schemas.microsoft.com/office/spreadsheetml/2009/9/main" uri="{B025F937-C7B1-47D3-B67F-A62EFF666E3E}">
          <x14:id>{1745B45D-D4C0-47EB-B419-5A29658E8ED4}</x14:id>
        </ext>
      </extLst>
    </cfRule>
  </conditionalFormatting>
  <conditionalFormatting sqref="F84:F87">
    <cfRule type="dataBar" priority="11">
      <dataBar>
        <cfvo type="min"/>
        <cfvo type="max"/>
        <color rgb="FF638EC6"/>
      </dataBar>
      <extLst>
        <ext xmlns:x14="http://schemas.microsoft.com/office/spreadsheetml/2009/9/main" uri="{B025F937-C7B1-47D3-B67F-A62EFF666E3E}">
          <x14:id>{AEE6DB63-FDBE-4A67-B52B-39066EE0E9AB}</x14:id>
        </ext>
      </extLst>
    </cfRule>
    <cfRule type="dataBar" priority="15">
      <dataBar>
        <cfvo type="min"/>
        <cfvo type="max"/>
        <color rgb="FF638EC6"/>
      </dataBar>
      <extLst>
        <ext xmlns:x14="http://schemas.microsoft.com/office/spreadsheetml/2009/9/main" uri="{B025F937-C7B1-47D3-B67F-A62EFF666E3E}">
          <x14:id>{385FE153-998D-4B38-8AFB-2B210F9AEC0B}</x14:id>
        </ext>
      </extLst>
    </cfRule>
    <cfRule type="dataBar" priority="16">
      <dataBar>
        <cfvo type="min"/>
        <cfvo type="max"/>
        <color rgb="FF638EC6"/>
      </dataBar>
      <extLst>
        <ext xmlns:x14="http://schemas.microsoft.com/office/spreadsheetml/2009/9/main" uri="{B025F937-C7B1-47D3-B67F-A62EFF666E3E}">
          <x14:id>{92B77EFA-2DBA-4A05-906B-658CF4A2B2C6}</x14:id>
        </ext>
      </extLst>
    </cfRule>
  </conditionalFormatting>
  <conditionalFormatting sqref="C12:C22">
    <cfRule type="dataBar" priority="68">
      <dataBar>
        <cfvo type="min"/>
        <cfvo type="max"/>
        <color rgb="FF638EC6"/>
      </dataBar>
      <extLst>
        <ext xmlns:x14="http://schemas.microsoft.com/office/spreadsheetml/2009/9/main" uri="{B025F937-C7B1-47D3-B67F-A62EFF666E3E}">
          <x14:id>{59D62DDA-3C69-48EE-B8A1-AC5A1D8CD989}</x14:id>
        </ext>
      </extLst>
    </cfRule>
  </conditionalFormatting>
  <conditionalFormatting sqref="C33:C38">
    <cfRule type="dataBar" priority="7">
      <dataBar>
        <cfvo type="min"/>
        <cfvo type="max"/>
        <color rgb="FF638EC6"/>
      </dataBar>
      <extLst>
        <ext xmlns:x14="http://schemas.microsoft.com/office/spreadsheetml/2009/9/main" uri="{B025F937-C7B1-47D3-B67F-A62EFF666E3E}">
          <x14:id>{B46A85B2-F523-4463-B257-22A1A466D462}</x14:id>
        </ext>
      </extLst>
    </cfRule>
  </conditionalFormatting>
  <conditionalFormatting sqref="D33:D38">
    <cfRule type="dataBar" priority="6">
      <dataBar>
        <cfvo type="min"/>
        <cfvo type="max"/>
        <color rgb="FF638EC6"/>
      </dataBar>
      <extLst>
        <ext xmlns:x14="http://schemas.microsoft.com/office/spreadsheetml/2009/9/main" uri="{B025F937-C7B1-47D3-B67F-A62EFF666E3E}">
          <x14:id>{087D2822-E0D0-455D-B477-5093FEA7500E}</x14:id>
        </ext>
      </extLst>
    </cfRule>
  </conditionalFormatting>
  <conditionalFormatting sqref="L48:L67">
    <cfRule type="dataBar" priority="3">
      <dataBar>
        <cfvo type="min"/>
        <cfvo type="max"/>
        <color rgb="FF638EC6"/>
      </dataBar>
      <extLst>
        <ext xmlns:x14="http://schemas.microsoft.com/office/spreadsheetml/2009/9/main" uri="{B025F937-C7B1-47D3-B67F-A62EFF666E3E}">
          <x14:id>{6C73620A-1722-4235-9FB0-6982A0D0D250}</x14:id>
        </ext>
      </extLst>
    </cfRule>
  </conditionalFormatting>
  <conditionalFormatting sqref="I132:I136">
    <cfRule type="dataBar" priority="2">
      <dataBar>
        <cfvo type="min"/>
        <cfvo type="max"/>
        <color rgb="FF638EC6"/>
      </dataBar>
      <extLst>
        <ext xmlns:x14="http://schemas.microsoft.com/office/spreadsheetml/2009/9/main" uri="{B025F937-C7B1-47D3-B67F-A62EFF666E3E}">
          <x14:id>{144030FC-5BED-40AB-ADF0-D5BF489385CE}</x14:id>
        </ext>
      </extLst>
    </cfRule>
  </conditionalFormatting>
  <conditionalFormatting sqref="I109:I113">
    <cfRule type="dataBar" priority="1">
      <dataBar>
        <cfvo type="min"/>
        <cfvo type="max"/>
        <color rgb="FF638EC6"/>
      </dataBar>
      <extLst>
        <ext xmlns:x14="http://schemas.microsoft.com/office/spreadsheetml/2009/9/main" uri="{B025F937-C7B1-47D3-B67F-A62EFF666E3E}">
          <x14:id>{465E72D5-9B6E-4EF4-B3FF-EEBE8C2FE889}</x14:id>
        </ext>
      </extLst>
    </cfRule>
  </conditionalFormatting>
  <hyperlinks>
    <hyperlink ref="E39" location="'cálculo muestra'!A1" display="Ver calculo" xr:uid="{0BE4868B-FFCF-4587-A1DB-1133B0868BD4}"/>
    <hyperlink ref="P1" location="INICIO" display="Regresar" xr:uid="{49C09B4E-3FB9-456C-A779-CF4E86E980CC}"/>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49E08053-1418-4421-BC4E-951D1D1ADB3D}">
            <x14:dataBar minLength="0" maxLength="100" gradient="0">
              <x14:cfvo type="autoMin"/>
              <x14:cfvo type="autoMax"/>
              <x14:negativeFillColor rgb="FFFF0000"/>
              <x14:axisColor rgb="FF000000"/>
            </x14:dataBar>
          </x14:cfRule>
          <xm:sqref>C29:C32</xm:sqref>
        </x14:conditionalFormatting>
        <x14:conditionalFormatting xmlns:xm="http://schemas.microsoft.com/office/excel/2006/main">
          <x14:cfRule type="dataBar" id="{02303FBF-47A8-45F7-91E8-6EBAE15BBC55}">
            <x14:dataBar minLength="0" maxLength="100" border="1" negativeBarBorderColorSameAsPositive="0">
              <x14:cfvo type="autoMin"/>
              <x14:cfvo type="autoMax"/>
              <x14:borderColor rgb="FF638EC6"/>
              <x14:negativeFillColor rgb="FFFF0000"/>
              <x14:negativeBorderColor rgb="FFFF0000"/>
              <x14:axisColor rgb="FF000000"/>
            </x14:dataBar>
          </x14:cfRule>
          <xm:sqref>C29:D32</xm:sqref>
        </x14:conditionalFormatting>
        <x14:conditionalFormatting xmlns:xm="http://schemas.microsoft.com/office/excel/2006/main">
          <x14:cfRule type="dataBar" id="{5EBB6746-B9D1-4176-847B-10B1E0DFAEB5}">
            <x14:dataBar minLength="0" maxLength="100" gradient="0">
              <x14:cfvo type="autoMin"/>
              <x14:cfvo type="autoMax"/>
              <x14:negativeFillColor rgb="FFFF0000"/>
              <x14:axisColor rgb="FF000000"/>
            </x14:dataBar>
          </x14:cfRule>
          <xm:sqref>D29:D32</xm:sqref>
        </x14:conditionalFormatting>
        <x14:conditionalFormatting xmlns:xm="http://schemas.microsoft.com/office/excel/2006/main">
          <x14:cfRule type="dataBar" id="{F89977BC-74E7-458B-83EA-01168A1413D2}">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D1088AEB-9F50-4011-99A0-B0EAE5C5340F}">
            <x14:dataBar minLength="0" maxLength="100" gradient="0">
              <x14:cfvo type="autoMin"/>
              <x14:cfvo type="autoMax"/>
              <x14:negativeFillColor rgb="FFFF0000"/>
              <x14:axisColor rgb="FF000000"/>
            </x14:dataBar>
          </x14:cfRule>
          <xm:sqref>D84:D87</xm:sqref>
        </x14:conditionalFormatting>
        <x14:conditionalFormatting xmlns:xm="http://schemas.microsoft.com/office/excel/2006/main">
          <x14:cfRule type="dataBar" id="{1745B45D-D4C0-47EB-B419-5A29658E8ED4}">
            <x14:dataBar minLength="0" maxLength="100" border="1" negativeBarBorderColorSameAsPositive="0">
              <x14:cfvo type="autoMin"/>
              <x14:cfvo type="autoMax"/>
              <x14:borderColor rgb="FF638EC6"/>
              <x14:negativeFillColor rgb="FFFF0000"/>
              <x14:negativeBorderColor rgb="FFFF0000"/>
              <x14:axisColor rgb="FF000000"/>
            </x14:dataBar>
          </x14:cfRule>
          <xm:sqref>G48:G67</xm:sqref>
        </x14:conditionalFormatting>
        <x14:conditionalFormatting xmlns:xm="http://schemas.microsoft.com/office/excel/2006/main">
          <x14:cfRule type="dataBar" id="{AEE6DB63-FDBE-4A67-B52B-39066EE0E9AB}">
            <x14:dataBar minLength="0" maxLength="100" border="1" negativeBarBorderColorSameAsPositive="0">
              <x14:cfvo type="autoMin"/>
              <x14:cfvo type="autoMax"/>
              <x14:borderColor rgb="FF638EC6"/>
              <x14:negativeFillColor rgb="FFFF0000"/>
              <x14:negativeBorderColor rgb="FFFF0000"/>
              <x14:axisColor rgb="FF000000"/>
            </x14:dataBar>
          </x14:cfRule>
          <x14:cfRule type="dataBar" id="{385FE153-998D-4B38-8AFB-2B210F9AEC0B}">
            <x14:dataBar minLength="0" maxLength="100" gradient="0">
              <x14:cfvo type="autoMin"/>
              <x14:cfvo type="autoMax"/>
              <x14:negativeFillColor rgb="FFFF0000"/>
              <x14:axisColor rgb="FF000000"/>
            </x14:dataBar>
          </x14:cfRule>
          <x14:cfRule type="dataBar" id="{92B77EFA-2DBA-4A05-906B-658CF4A2B2C6}">
            <x14:dataBar minLength="0" maxLength="100" gradient="0">
              <x14:cfvo type="autoMin"/>
              <x14:cfvo type="autoMax"/>
              <x14:negativeFillColor rgb="FFFF0000"/>
              <x14:axisColor rgb="FF000000"/>
            </x14:dataBar>
          </x14:cfRule>
          <xm:sqref>F84:F87</xm:sqref>
        </x14:conditionalFormatting>
        <x14:conditionalFormatting xmlns:xm="http://schemas.microsoft.com/office/excel/2006/main">
          <x14:cfRule type="dataBar" id="{59D62DDA-3C69-48EE-B8A1-AC5A1D8CD989}">
            <x14:dataBar minLength="0" maxLength="100" border="1" negativeBarBorderColorSameAsPositive="0">
              <x14:cfvo type="autoMin"/>
              <x14:cfvo type="autoMax"/>
              <x14:borderColor rgb="FF638EC6"/>
              <x14:negativeFillColor rgb="FFFF0000"/>
              <x14:negativeBorderColor rgb="FFFF0000"/>
              <x14:axisColor rgb="FF000000"/>
            </x14:dataBar>
          </x14:cfRule>
          <xm:sqref>C12:C22</xm:sqref>
        </x14:conditionalFormatting>
        <x14:conditionalFormatting xmlns:xm="http://schemas.microsoft.com/office/excel/2006/main">
          <x14:cfRule type="dataBar" id="{B46A85B2-F523-4463-B257-22A1A466D462}">
            <x14:dataBar minLength="0" maxLength="100" border="1" negativeBarBorderColorSameAsPositive="0">
              <x14:cfvo type="autoMin"/>
              <x14:cfvo type="autoMax"/>
              <x14:borderColor rgb="FF638EC6"/>
              <x14:negativeFillColor rgb="FFFF0000"/>
              <x14:negativeBorderColor rgb="FFFF0000"/>
              <x14:axisColor rgb="FF000000"/>
            </x14:dataBar>
          </x14:cfRule>
          <xm:sqref>C33:C38</xm:sqref>
        </x14:conditionalFormatting>
        <x14:conditionalFormatting xmlns:xm="http://schemas.microsoft.com/office/excel/2006/main">
          <x14:cfRule type="dataBar" id="{087D2822-E0D0-455D-B477-5093FEA7500E}">
            <x14:dataBar minLength="0" maxLength="100" border="1" negativeBarBorderColorSameAsPositive="0">
              <x14:cfvo type="autoMin"/>
              <x14:cfvo type="autoMax"/>
              <x14:borderColor rgb="FF638EC6"/>
              <x14:negativeFillColor rgb="FFFF0000"/>
              <x14:negativeBorderColor rgb="FFFF0000"/>
              <x14:axisColor rgb="FF000000"/>
            </x14:dataBar>
          </x14:cfRule>
          <xm:sqref>D33:D38</xm:sqref>
        </x14:conditionalFormatting>
        <x14:conditionalFormatting xmlns:xm="http://schemas.microsoft.com/office/excel/2006/main">
          <x14:cfRule type="dataBar" id="{6C73620A-1722-4235-9FB0-6982A0D0D250}">
            <x14:dataBar minLength="0" maxLength="100" border="1" negativeBarBorderColorSameAsPositive="0">
              <x14:cfvo type="autoMin"/>
              <x14:cfvo type="autoMax"/>
              <x14:borderColor rgb="FF638EC6"/>
              <x14:negativeFillColor rgb="FFFF0000"/>
              <x14:negativeBorderColor rgb="FFFF0000"/>
              <x14:axisColor rgb="FF000000"/>
            </x14:dataBar>
          </x14:cfRule>
          <xm:sqref>L48:L67</xm:sqref>
        </x14:conditionalFormatting>
        <x14:conditionalFormatting xmlns:xm="http://schemas.microsoft.com/office/excel/2006/main">
          <x14:cfRule type="dataBar" id="{144030FC-5BED-40AB-ADF0-D5BF489385CE}">
            <x14:dataBar minLength="0" maxLength="100" gradient="0">
              <x14:cfvo type="autoMin"/>
              <x14:cfvo type="autoMax"/>
              <x14:negativeFillColor rgb="FFFF0000"/>
              <x14:axisColor rgb="FF000000"/>
            </x14:dataBar>
          </x14:cfRule>
          <xm:sqref>I132:I136</xm:sqref>
        </x14:conditionalFormatting>
        <x14:conditionalFormatting xmlns:xm="http://schemas.microsoft.com/office/excel/2006/main">
          <x14:cfRule type="dataBar" id="{465E72D5-9B6E-4EF4-B3FF-EEBE8C2FE889}">
            <x14:dataBar minLength="0" maxLength="100" gradient="0">
              <x14:cfvo type="autoMin"/>
              <x14:cfvo type="autoMax"/>
              <x14:negativeFillColor rgb="FFFF0000"/>
              <x14:axisColor rgb="FF000000"/>
            </x14:dataBar>
          </x14:cfRule>
          <xm:sqref>I109:I113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96"/>
  <sheetViews>
    <sheetView zoomScale="77" zoomScaleNormal="77" workbookViewId="0">
      <selection activeCell="I11" sqref="I11"/>
    </sheetView>
  </sheetViews>
  <sheetFormatPr baseColWidth="10" defaultColWidth="11.42578125" defaultRowHeight="12.75" x14ac:dyDescent="0.2"/>
  <cols>
    <col min="1" max="1" width="20" style="42" customWidth="1"/>
    <col min="2" max="2" width="16.7109375" style="42" customWidth="1"/>
    <col min="3" max="3" width="33.5703125" style="48" customWidth="1"/>
    <col min="4" max="4" width="13.85546875" style="43" customWidth="1"/>
    <col min="5" max="5" width="11.7109375" style="44" customWidth="1"/>
    <col min="6" max="6" width="19" style="44" customWidth="1"/>
    <col min="7" max="7" width="13.42578125" style="44" customWidth="1"/>
    <col min="8" max="8" width="14.42578125" style="46" customWidth="1"/>
    <col min="9" max="9" width="56" style="50" customWidth="1"/>
    <col min="10" max="10" width="14.7109375" style="50" customWidth="1"/>
    <col min="11" max="12" width="13.85546875" style="50" customWidth="1"/>
    <col min="13" max="13" width="28.5703125" style="153" customWidth="1"/>
    <col min="14" max="14" width="18.140625" style="44" customWidth="1"/>
    <col min="15" max="16" width="14.140625" style="44" customWidth="1"/>
    <col min="17" max="17" width="11.7109375" style="44" customWidth="1"/>
    <col min="18" max="18" width="14" style="44" customWidth="1"/>
    <col min="19" max="19" width="39.7109375" style="51" customWidth="1"/>
    <col min="20" max="20" width="12.7109375" style="42" customWidth="1"/>
    <col min="21" max="22" width="14" style="43" customWidth="1"/>
    <col min="23" max="23" width="11.7109375" style="43" customWidth="1"/>
    <col min="24" max="24" width="21.85546875" style="44" customWidth="1"/>
    <col min="25" max="25" width="18.42578125" style="44" customWidth="1"/>
    <col min="26" max="26" width="17" style="44" customWidth="1"/>
    <col min="27" max="27" width="21.42578125" style="45" customWidth="1"/>
    <col min="28" max="30" width="20.140625" style="45" customWidth="1"/>
    <col min="31" max="31" width="27.42578125" style="46" customWidth="1"/>
    <col min="32" max="32" width="26.42578125" style="46" customWidth="1"/>
    <col min="33" max="33" width="17.28515625" style="46" customWidth="1"/>
    <col min="34" max="34" width="14" style="46" customWidth="1"/>
    <col min="35" max="35" width="15.42578125" style="46" customWidth="1"/>
    <col min="36" max="36" width="40.28515625" style="47" customWidth="1"/>
    <col min="37" max="16384" width="11.42578125" style="42"/>
  </cols>
  <sheetData>
    <row r="1" spans="1:36" ht="18" x14ac:dyDescent="0.25">
      <c r="A1" s="293" t="s">
        <v>179</v>
      </c>
      <c r="B1" s="293"/>
      <c r="C1" s="293"/>
      <c r="D1" s="293"/>
      <c r="E1" s="293"/>
      <c r="F1" s="293"/>
      <c r="G1" s="293"/>
      <c r="H1" s="293"/>
      <c r="I1" s="293"/>
      <c r="J1" s="293"/>
      <c r="K1" s="293"/>
      <c r="L1" s="293"/>
      <c r="M1" s="293"/>
      <c r="N1" s="293"/>
      <c r="O1" s="293"/>
      <c r="P1" s="293"/>
      <c r="Q1" s="293"/>
      <c r="R1" s="293"/>
      <c r="S1" s="293"/>
      <c r="T1" s="53" t="s">
        <v>20</v>
      </c>
    </row>
    <row r="2" spans="1:36" ht="18" x14ac:dyDescent="0.25">
      <c r="A2" s="293" t="s">
        <v>180</v>
      </c>
      <c r="B2" s="293"/>
      <c r="C2" s="293"/>
      <c r="D2" s="293"/>
      <c r="E2" s="293"/>
      <c r="F2" s="293"/>
      <c r="G2" s="293"/>
      <c r="H2" s="293"/>
      <c r="I2" s="293"/>
      <c r="J2" s="293"/>
      <c r="K2" s="293"/>
      <c r="L2" s="293"/>
      <c r="M2" s="293"/>
      <c r="N2" s="293"/>
      <c r="O2" s="293"/>
      <c r="P2" s="293"/>
      <c r="Q2" s="293"/>
      <c r="R2" s="293"/>
      <c r="S2" s="293"/>
    </row>
    <row r="3" spans="1:36" ht="18" x14ac:dyDescent="0.25">
      <c r="A3" s="293" t="s">
        <v>181</v>
      </c>
      <c r="B3" s="293"/>
      <c r="C3" s="293"/>
      <c r="D3" s="293"/>
      <c r="E3" s="293"/>
      <c r="F3" s="293"/>
      <c r="G3" s="293"/>
      <c r="H3" s="293"/>
      <c r="I3" s="293"/>
      <c r="J3" s="293"/>
      <c r="K3" s="293"/>
      <c r="L3" s="293"/>
      <c r="M3" s="293"/>
      <c r="N3" s="293"/>
      <c r="O3" s="293"/>
      <c r="P3" s="293"/>
      <c r="Q3" s="293"/>
      <c r="R3" s="293"/>
      <c r="S3" s="293"/>
    </row>
    <row r="4" spans="1:36" ht="18" x14ac:dyDescent="0.25">
      <c r="A4" s="9"/>
      <c r="B4" s="9"/>
      <c r="C4" s="9"/>
      <c r="D4" s="9"/>
      <c r="E4" s="9"/>
      <c r="F4" s="9"/>
      <c r="G4" s="9"/>
      <c r="H4" s="84"/>
      <c r="I4" s="142"/>
      <c r="J4" s="9"/>
      <c r="K4" s="9"/>
      <c r="L4" s="9"/>
      <c r="M4" s="9"/>
      <c r="N4" s="9"/>
      <c r="O4" s="9"/>
      <c r="P4" s="9"/>
      <c r="Q4" s="9"/>
      <c r="R4" s="9"/>
      <c r="S4" s="9"/>
    </row>
    <row r="5" spans="1:36" x14ac:dyDescent="0.2">
      <c r="D5" s="83"/>
      <c r="E5" s="82"/>
      <c r="F5" s="82"/>
      <c r="M5" s="44"/>
    </row>
    <row r="6" spans="1:36" x14ac:dyDescent="0.2">
      <c r="D6" s="49"/>
      <c r="M6" s="44"/>
    </row>
    <row r="7" spans="1:36" s="137" customFormat="1" ht="27" customHeight="1" x14ac:dyDescent="0.2">
      <c r="A7" s="288" t="s">
        <v>182</v>
      </c>
      <c r="B7" s="289"/>
      <c r="C7" s="289"/>
      <c r="D7" s="290"/>
      <c r="E7" s="294" t="s">
        <v>183</v>
      </c>
      <c r="F7" s="294"/>
      <c r="G7" s="294"/>
      <c r="H7" s="294"/>
      <c r="I7" s="294"/>
      <c r="J7" s="294"/>
      <c r="K7" s="294"/>
      <c r="L7" s="294"/>
      <c r="M7" s="294"/>
      <c r="N7" s="294"/>
      <c r="O7" s="294"/>
      <c r="P7" s="294"/>
      <c r="Q7" s="294"/>
      <c r="R7" s="294"/>
      <c r="S7" s="294"/>
      <c r="T7" s="287" t="s">
        <v>184</v>
      </c>
      <c r="U7" s="287"/>
      <c r="V7" s="287"/>
      <c r="W7" s="287"/>
      <c r="X7" s="287"/>
      <c r="Y7" s="287"/>
      <c r="Z7" s="287"/>
      <c r="AA7" s="287"/>
      <c r="AB7" s="287"/>
      <c r="AC7" s="287"/>
      <c r="AD7" s="287"/>
      <c r="AE7" s="287"/>
      <c r="AF7" s="287"/>
      <c r="AG7" s="287"/>
      <c r="AH7" s="287"/>
      <c r="AI7" s="287"/>
      <c r="AJ7" s="287"/>
    </row>
    <row r="8" spans="1:36" s="52" customFormat="1" ht="51" x14ac:dyDescent="0.25">
      <c r="A8" s="109" t="s">
        <v>185</v>
      </c>
      <c r="B8" s="109" t="s">
        <v>186</v>
      </c>
      <c r="C8" s="110" t="s">
        <v>187</v>
      </c>
      <c r="D8" s="111" t="s">
        <v>188</v>
      </c>
      <c r="E8" s="111" t="s">
        <v>189</v>
      </c>
      <c r="F8" s="111" t="s">
        <v>190</v>
      </c>
      <c r="G8" s="111" t="s">
        <v>191</v>
      </c>
      <c r="H8" s="111" t="s">
        <v>192</v>
      </c>
      <c r="I8" s="111" t="s">
        <v>193</v>
      </c>
      <c r="J8" s="111" t="s">
        <v>194</v>
      </c>
      <c r="K8" s="111" t="s">
        <v>195</v>
      </c>
      <c r="L8" s="111" t="s">
        <v>196</v>
      </c>
      <c r="M8" s="111" t="s">
        <v>197</v>
      </c>
      <c r="N8" s="111" t="s">
        <v>198</v>
      </c>
      <c r="O8" s="111" t="s">
        <v>199</v>
      </c>
      <c r="P8" s="111" t="s">
        <v>200</v>
      </c>
      <c r="Q8" s="111" t="s">
        <v>201</v>
      </c>
      <c r="R8" s="111" t="s">
        <v>202</v>
      </c>
      <c r="S8" s="111" t="s">
        <v>203</v>
      </c>
      <c r="T8" s="112" t="s">
        <v>204</v>
      </c>
      <c r="U8" s="112" t="s">
        <v>205</v>
      </c>
      <c r="V8" s="112" t="s">
        <v>206</v>
      </c>
      <c r="W8" s="112" t="s">
        <v>207</v>
      </c>
      <c r="X8" s="112" t="s">
        <v>208</v>
      </c>
      <c r="Y8" s="112" t="s">
        <v>209</v>
      </c>
      <c r="Z8" s="112" t="s">
        <v>210</v>
      </c>
      <c r="AA8" s="113" t="s">
        <v>211</v>
      </c>
      <c r="AB8" s="113" t="s">
        <v>212</v>
      </c>
      <c r="AC8" s="113" t="s">
        <v>213</v>
      </c>
      <c r="AD8" s="113" t="s">
        <v>214</v>
      </c>
      <c r="AE8" s="113" t="s">
        <v>215</v>
      </c>
      <c r="AF8" s="113" t="s">
        <v>216</v>
      </c>
      <c r="AG8" s="113" t="s">
        <v>217</v>
      </c>
      <c r="AH8" s="113" t="s">
        <v>218</v>
      </c>
      <c r="AI8" s="113" t="s">
        <v>219</v>
      </c>
      <c r="AJ8" s="112" t="s">
        <v>203</v>
      </c>
    </row>
    <row r="9" spans="1:36" ht="59.25" customHeight="1" x14ac:dyDescent="0.2">
      <c r="A9" s="114" t="s">
        <v>220</v>
      </c>
      <c r="B9" s="115">
        <v>44928</v>
      </c>
      <c r="C9" s="116" t="s">
        <v>98</v>
      </c>
      <c r="D9" s="117">
        <v>10</v>
      </c>
      <c r="E9" s="118">
        <v>44928</v>
      </c>
      <c r="F9" s="119" t="s">
        <v>221</v>
      </c>
      <c r="G9" s="139" t="s">
        <v>222</v>
      </c>
      <c r="H9" s="119" t="s">
        <v>223</v>
      </c>
      <c r="I9" s="120" t="s">
        <v>224</v>
      </c>
      <c r="J9" s="131" t="s">
        <v>222</v>
      </c>
      <c r="K9" s="131" t="s">
        <v>222</v>
      </c>
      <c r="L9" s="131" t="s">
        <v>222</v>
      </c>
      <c r="M9" s="151" t="s">
        <v>225</v>
      </c>
      <c r="N9" s="118" t="s">
        <v>226</v>
      </c>
      <c r="O9" s="139" t="s">
        <v>226</v>
      </c>
      <c r="P9" s="118" t="s">
        <v>226</v>
      </c>
      <c r="Q9" s="123">
        <f>NETWORKDAYS(E9,B9)-1</f>
        <v>0</v>
      </c>
      <c r="R9" s="124" t="str">
        <f t="shared" ref="R9:R71" si="0">IF(Q9&gt;3,"No Oportuno","Oportuno")</f>
        <v>Oportuno</v>
      </c>
      <c r="S9" s="125"/>
      <c r="T9" s="119" t="s">
        <v>222</v>
      </c>
      <c r="U9" s="118">
        <v>44936</v>
      </c>
      <c r="V9" s="118">
        <v>44938</v>
      </c>
      <c r="W9" s="117">
        <f>+V9-U9</f>
        <v>2</v>
      </c>
      <c r="X9" s="118" t="s">
        <v>227</v>
      </c>
      <c r="Y9" s="121" t="s">
        <v>228</v>
      </c>
      <c r="Z9" s="139" t="s">
        <v>229</v>
      </c>
      <c r="AA9" s="141" t="s">
        <v>222</v>
      </c>
      <c r="AB9" s="141" t="s">
        <v>222</v>
      </c>
      <c r="AC9" s="141" t="s">
        <v>223</v>
      </c>
      <c r="AD9" s="141" t="s">
        <v>223</v>
      </c>
      <c r="AE9" s="119" t="s">
        <v>222</v>
      </c>
      <c r="AF9" s="119" t="s">
        <v>222</v>
      </c>
      <c r="AG9" s="119" t="s">
        <v>222</v>
      </c>
      <c r="AH9" s="122">
        <f>NETWORKDAYS(E9,V9)-1-1</f>
        <v>7</v>
      </c>
      <c r="AI9" s="127" t="str">
        <f>IF(AH9&lt;=D9,"Oportuno","No Oportuno")</f>
        <v>Oportuno</v>
      </c>
      <c r="AJ9" s="128"/>
    </row>
    <row r="10" spans="1:36" ht="81.75" customHeight="1" x14ac:dyDescent="0.2">
      <c r="A10" s="114" t="s">
        <v>230</v>
      </c>
      <c r="B10" s="115">
        <v>44929</v>
      </c>
      <c r="C10" s="116" t="s">
        <v>98</v>
      </c>
      <c r="D10" s="117">
        <v>10</v>
      </c>
      <c r="E10" s="118">
        <v>44929</v>
      </c>
      <c r="F10" s="119" t="s">
        <v>221</v>
      </c>
      <c r="G10" s="129" t="s">
        <v>223</v>
      </c>
      <c r="H10" s="119" t="s">
        <v>223</v>
      </c>
      <c r="I10" s="120" t="s">
        <v>231</v>
      </c>
      <c r="J10" s="130" t="s">
        <v>223</v>
      </c>
      <c r="K10" s="131" t="s">
        <v>222</v>
      </c>
      <c r="L10" s="131" t="s">
        <v>222</v>
      </c>
      <c r="M10" s="151" t="s">
        <v>232</v>
      </c>
      <c r="N10" s="118" t="s">
        <v>226</v>
      </c>
      <c r="O10" s="139" t="s">
        <v>226</v>
      </c>
      <c r="P10" s="118" t="s">
        <v>226</v>
      </c>
      <c r="Q10" s="123">
        <f>NETWORKDAYS(E10,B10)-1</f>
        <v>0</v>
      </c>
      <c r="R10" s="124" t="str">
        <f t="shared" si="0"/>
        <v>Oportuno</v>
      </c>
      <c r="S10" s="125" t="s">
        <v>233</v>
      </c>
      <c r="T10" s="119" t="s">
        <v>222</v>
      </c>
      <c r="U10" s="118">
        <v>44937</v>
      </c>
      <c r="V10" s="118">
        <v>44938</v>
      </c>
      <c r="W10" s="117">
        <f t="shared" ref="W10:W73" si="1">+V10-U10</f>
        <v>1</v>
      </c>
      <c r="X10" s="118" t="s">
        <v>227</v>
      </c>
      <c r="Y10" s="121" t="s">
        <v>234</v>
      </c>
      <c r="Z10" s="131" t="s">
        <v>235</v>
      </c>
      <c r="AA10" s="119" t="s">
        <v>222</v>
      </c>
      <c r="AB10" s="119" t="s">
        <v>222</v>
      </c>
      <c r="AC10" s="141" t="s">
        <v>223</v>
      </c>
      <c r="AD10" s="141" t="s">
        <v>223</v>
      </c>
      <c r="AE10" s="119" t="s">
        <v>222</v>
      </c>
      <c r="AF10" s="119" t="s">
        <v>222</v>
      </c>
      <c r="AG10" s="133" t="s">
        <v>223</v>
      </c>
      <c r="AH10" s="122">
        <f>NETWORKDAYS(E10,V10)-1-1</f>
        <v>6</v>
      </c>
      <c r="AI10" s="127" t="str">
        <f>IF(AH10&lt;=D10,"Oportuno","No Oportuno")</f>
        <v>Oportuno</v>
      </c>
      <c r="AJ10" s="128"/>
    </row>
    <row r="11" spans="1:36" ht="48.75" customHeight="1" x14ac:dyDescent="0.2">
      <c r="A11" s="114" t="s">
        <v>236</v>
      </c>
      <c r="B11" s="115">
        <v>44929</v>
      </c>
      <c r="C11" s="116" t="s">
        <v>99</v>
      </c>
      <c r="D11" s="117">
        <v>10</v>
      </c>
      <c r="E11" s="118">
        <v>44929</v>
      </c>
      <c r="F11" s="119" t="s">
        <v>120</v>
      </c>
      <c r="G11" s="139" t="s">
        <v>237</v>
      </c>
      <c r="H11" s="119" t="s">
        <v>223</v>
      </c>
      <c r="I11" s="120" t="s">
        <v>238</v>
      </c>
      <c r="J11" s="131" t="s">
        <v>222</v>
      </c>
      <c r="K11" s="131" t="s">
        <v>222</v>
      </c>
      <c r="L11" s="131" t="s">
        <v>222</v>
      </c>
      <c r="M11" s="151" t="s">
        <v>239</v>
      </c>
      <c r="N11" s="118" t="s">
        <v>226</v>
      </c>
      <c r="O11" s="139" t="s">
        <v>226</v>
      </c>
      <c r="P11" s="118" t="s">
        <v>226</v>
      </c>
      <c r="Q11" s="123">
        <f>NETWORKDAYS(E11,B11)-1</f>
        <v>0</v>
      </c>
      <c r="R11" s="124" t="str">
        <f t="shared" si="0"/>
        <v>Oportuno</v>
      </c>
      <c r="S11" s="125"/>
      <c r="T11" s="119" t="s">
        <v>222</v>
      </c>
      <c r="U11" s="118">
        <v>44932</v>
      </c>
      <c r="V11" s="118">
        <v>44933</v>
      </c>
      <c r="W11" s="117">
        <f t="shared" si="1"/>
        <v>1</v>
      </c>
      <c r="X11" s="121" t="s">
        <v>240</v>
      </c>
      <c r="Y11" s="121" t="s">
        <v>241</v>
      </c>
      <c r="Z11" s="139" t="s">
        <v>242</v>
      </c>
      <c r="AA11" s="141" t="s">
        <v>222</v>
      </c>
      <c r="AB11" s="141" t="s">
        <v>222</v>
      </c>
      <c r="AC11" s="141" t="s">
        <v>223</v>
      </c>
      <c r="AD11" s="141" t="s">
        <v>223</v>
      </c>
      <c r="AE11" s="119" t="s">
        <v>222</v>
      </c>
      <c r="AF11" s="119" t="s">
        <v>222</v>
      </c>
      <c r="AG11" s="119" t="s">
        <v>222</v>
      </c>
      <c r="AH11" s="122">
        <f>NETWORKDAYS(E11,V11)-1</f>
        <v>3</v>
      </c>
      <c r="AI11" s="127" t="str">
        <f>IF(AH11&lt;=D11,"Oportuno","No Oportuno")</f>
        <v>Oportuno</v>
      </c>
      <c r="AJ11" s="128"/>
    </row>
    <row r="12" spans="1:36" ht="70.5" customHeight="1" x14ac:dyDescent="0.2">
      <c r="A12" s="114" t="s">
        <v>243</v>
      </c>
      <c r="B12" s="115">
        <v>44929</v>
      </c>
      <c r="C12" s="116" t="s">
        <v>98</v>
      </c>
      <c r="D12" s="117">
        <v>10</v>
      </c>
      <c r="E12" s="118">
        <v>44929</v>
      </c>
      <c r="F12" s="119" t="s">
        <v>221</v>
      </c>
      <c r="G12" s="129" t="s">
        <v>223</v>
      </c>
      <c r="H12" s="119" t="s">
        <v>223</v>
      </c>
      <c r="I12" s="120" t="s">
        <v>244</v>
      </c>
      <c r="J12" s="130" t="s">
        <v>223</v>
      </c>
      <c r="K12" s="131" t="s">
        <v>222</v>
      </c>
      <c r="L12" s="131" t="s">
        <v>222</v>
      </c>
      <c r="M12" s="151" t="s">
        <v>246</v>
      </c>
      <c r="N12" s="118" t="s">
        <v>226</v>
      </c>
      <c r="O12" s="139" t="s">
        <v>226</v>
      </c>
      <c r="P12" s="118" t="s">
        <v>226</v>
      </c>
      <c r="Q12" s="123">
        <f>NETWORKDAYS(E12,B12)-1</f>
        <v>0</v>
      </c>
      <c r="R12" s="124" t="str">
        <f t="shared" si="0"/>
        <v>Oportuno</v>
      </c>
      <c r="S12" s="125" t="s">
        <v>233</v>
      </c>
      <c r="T12" s="119" t="s">
        <v>222</v>
      </c>
      <c r="U12" s="118">
        <v>44936</v>
      </c>
      <c r="V12" s="118">
        <v>44938</v>
      </c>
      <c r="W12" s="117">
        <f t="shared" si="1"/>
        <v>2</v>
      </c>
      <c r="X12" s="118" t="s">
        <v>247</v>
      </c>
      <c r="Y12" s="121" t="s">
        <v>228</v>
      </c>
      <c r="Z12" s="131" t="s">
        <v>229</v>
      </c>
      <c r="AA12" s="119" t="s">
        <v>222</v>
      </c>
      <c r="AB12" s="119" t="s">
        <v>222</v>
      </c>
      <c r="AC12" s="141" t="s">
        <v>223</v>
      </c>
      <c r="AD12" s="141" t="s">
        <v>223</v>
      </c>
      <c r="AE12" s="119" t="s">
        <v>222</v>
      </c>
      <c r="AF12" s="119" t="s">
        <v>222</v>
      </c>
      <c r="AG12" s="119" t="s">
        <v>222</v>
      </c>
      <c r="AH12" s="122">
        <f>NETWORKDAYS(E12,V12)-1</f>
        <v>7</v>
      </c>
      <c r="AI12" s="127" t="str">
        <f>IF(AH12&lt;=D12,"Oportuno","No Oportuno")</f>
        <v>Oportuno</v>
      </c>
      <c r="AJ12" s="128"/>
    </row>
    <row r="13" spans="1:36" ht="71.25" customHeight="1" x14ac:dyDescent="0.2">
      <c r="A13" s="114" t="s">
        <v>248</v>
      </c>
      <c r="B13" s="115">
        <v>44930</v>
      </c>
      <c r="C13" s="116" t="s">
        <v>98</v>
      </c>
      <c r="D13" s="117">
        <v>10</v>
      </c>
      <c r="E13" s="118">
        <v>44930</v>
      </c>
      <c r="F13" s="119" t="s">
        <v>221</v>
      </c>
      <c r="G13" s="139" t="s">
        <v>222</v>
      </c>
      <c r="H13" s="119" t="s">
        <v>223</v>
      </c>
      <c r="I13" s="120" t="s">
        <v>249</v>
      </c>
      <c r="J13" s="130" t="s">
        <v>223</v>
      </c>
      <c r="K13" s="130" t="s">
        <v>223</v>
      </c>
      <c r="L13" s="131" t="s">
        <v>222</v>
      </c>
      <c r="M13" s="151" t="s">
        <v>251</v>
      </c>
      <c r="N13" s="118" t="s">
        <v>226</v>
      </c>
      <c r="O13" s="139" t="s">
        <v>226</v>
      </c>
      <c r="P13" s="118" t="s">
        <v>226</v>
      </c>
      <c r="Q13" s="123">
        <f>NETWORKDAYS(E13,B13)-1</f>
        <v>0</v>
      </c>
      <c r="R13" s="124" t="str">
        <f t="shared" si="0"/>
        <v>Oportuno</v>
      </c>
      <c r="S13" s="125" t="s">
        <v>252</v>
      </c>
      <c r="T13" s="119" t="s">
        <v>222</v>
      </c>
      <c r="U13" s="118">
        <v>44936</v>
      </c>
      <c r="V13" s="118">
        <v>44937</v>
      </c>
      <c r="W13" s="117">
        <f t="shared" si="1"/>
        <v>1</v>
      </c>
      <c r="X13" s="118" t="s">
        <v>247</v>
      </c>
      <c r="Y13" s="121" t="s">
        <v>125</v>
      </c>
      <c r="Z13" s="130" t="s">
        <v>125</v>
      </c>
      <c r="AA13" s="141" t="s">
        <v>222</v>
      </c>
      <c r="AB13" s="141" t="s">
        <v>222</v>
      </c>
      <c r="AC13" s="141" t="s">
        <v>223</v>
      </c>
      <c r="AD13" s="141" t="s">
        <v>223</v>
      </c>
      <c r="AE13" s="119" t="s">
        <v>222</v>
      </c>
      <c r="AF13" s="133" t="s">
        <v>223</v>
      </c>
      <c r="AG13" s="133" t="s">
        <v>223</v>
      </c>
      <c r="AH13" s="122">
        <f>NETWORKDAYS(E13,V13)-1-1</f>
        <v>4</v>
      </c>
      <c r="AI13" s="127" t="str">
        <f>IF(AH13&lt;=D13,"Oportuno","No Oportuno")</f>
        <v>Oportuno</v>
      </c>
      <c r="AJ13" s="120" t="s">
        <v>253</v>
      </c>
    </row>
    <row r="14" spans="1:36" ht="44.25" customHeight="1" x14ac:dyDescent="0.2">
      <c r="A14" s="114" t="s">
        <v>254</v>
      </c>
      <c r="B14" s="115">
        <v>44930</v>
      </c>
      <c r="C14" s="116" t="s">
        <v>99</v>
      </c>
      <c r="D14" s="117">
        <v>10</v>
      </c>
      <c r="E14" s="118">
        <v>44930</v>
      </c>
      <c r="F14" s="119" t="s">
        <v>120</v>
      </c>
      <c r="G14" s="139" t="s">
        <v>237</v>
      </c>
      <c r="H14" s="119" t="s">
        <v>223</v>
      </c>
      <c r="I14" s="120" t="s">
        <v>255</v>
      </c>
      <c r="J14" s="131" t="s">
        <v>222</v>
      </c>
      <c r="K14" s="131" t="s">
        <v>222</v>
      </c>
      <c r="L14" s="131" t="s">
        <v>222</v>
      </c>
      <c r="M14" s="151" t="s">
        <v>256</v>
      </c>
      <c r="N14" s="118" t="s">
        <v>226</v>
      </c>
      <c r="O14" s="139" t="s">
        <v>226</v>
      </c>
      <c r="P14" s="118" t="s">
        <v>226</v>
      </c>
      <c r="Q14" s="123">
        <f>NETWORKDAYS(E14,B14)-1</f>
        <v>0</v>
      </c>
      <c r="R14" s="124" t="str">
        <f t="shared" si="0"/>
        <v>Oportuno</v>
      </c>
      <c r="S14" s="125"/>
      <c r="T14" s="119" t="s">
        <v>222</v>
      </c>
      <c r="U14" s="118">
        <v>44938</v>
      </c>
      <c r="V14" s="118">
        <v>44939</v>
      </c>
      <c r="W14" s="117">
        <f t="shared" si="1"/>
        <v>1</v>
      </c>
      <c r="X14" s="121" t="s">
        <v>240</v>
      </c>
      <c r="Y14" s="121" t="s">
        <v>241</v>
      </c>
      <c r="Z14" s="139" t="s">
        <v>242</v>
      </c>
      <c r="AA14" s="141" t="s">
        <v>222</v>
      </c>
      <c r="AB14" s="141" t="s">
        <v>222</v>
      </c>
      <c r="AC14" s="141" t="s">
        <v>223</v>
      </c>
      <c r="AD14" s="141" t="s">
        <v>223</v>
      </c>
      <c r="AE14" s="119" t="s">
        <v>222</v>
      </c>
      <c r="AF14" s="119" t="s">
        <v>222</v>
      </c>
      <c r="AG14" s="119" t="s">
        <v>222</v>
      </c>
      <c r="AH14" s="122">
        <f>NETWORKDAYS(E14,V14)-1-1</f>
        <v>6</v>
      </c>
      <c r="AI14" s="127" t="str">
        <f>IF(AH14&lt;=D14,"Oportuno","No Oportuno")</f>
        <v>Oportuno</v>
      </c>
      <c r="AJ14" s="128"/>
    </row>
    <row r="15" spans="1:36" ht="71.25" customHeight="1" x14ac:dyDescent="0.2">
      <c r="A15" s="114" t="s">
        <v>257</v>
      </c>
      <c r="B15" s="115">
        <v>44930</v>
      </c>
      <c r="C15" s="116" t="s">
        <v>99</v>
      </c>
      <c r="D15" s="117">
        <v>10</v>
      </c>
      <c r="E15" s="118">
        <v>44930</v>
      </c>
      <c r="F15" s="119" t="s">
        <v>120</v>
      </c>
      <c r="G15" s="139" t="s">
        <v>237</v>
      </c>
      <c r="H15" s="119" t="s">
        <v>223</v>
      </c>
      <c r="I15" s="120" t="s">
        <v>258</v>
      </c>
      <c r="J15" s="131" t="s">
        <v>222</v>
      </c>
      <c r="K15" s="131" t="s">
        <v>222</v>
      </c>
      <c r="L15" s="131" t="s">
        <v>222</v>
      </c>
      <c r="M15" s="151" t="s">
        <v>259</v>
      </c>
      <c r="N15" s="118" t="s">
        <v>226</v>
      </c>
      <c r="O15" s="139" t="s">
        <v>226</v>
      </c>
      <c r="P15" s="118" t="s">
        <v>226</v>
      </c>
      <c r="Q15" s="123">
        <f>NETWORKDAYS(E15,B15)-1</f>
        <v>0</v>
      </c>
      <c r="R15" s="124" t="str">
        <f t="shared" si="0"/>
        <v>Oportuno</v>
      </c>
      <c r="S15" s="125"/>
      <c r="T15" s="119" t="s">
        <v>222</v>
      </c>
      <c r="U15" s="118">
        <v>44931</v>
      </c>
      <c r="V15" s="118">
        <v>44931</v>
      </c>
      <c r="W15" s="117">
        <f t="shared" si="1"/>
        <v>0</v>
      </c>
      <c r="X15" s="121" t="s">
        <v>240</v>
      </c>
      <c r="Y15" s="121" t="s">
        <v>260</v>
      </c>
      <c r="Z15" s="139" t="s">
        <v>261</v>
      </c>
      <c r="AA15" s="141" t="s">
        <v>222</v>
      </c>
      <c r="AB15" s="141" t="s">
        <v>222</v>
      </c>
      <c r="AC15" s="141" t="s">
        <v>223</v>
      </c>
      <c r="AD15" s="141" t="s">
        <v>223</v>
      </c>
      <c r="AE15" s="119" t="s">
        <v>222</v>
      </c>
      <c r="AF15" s="119" t="s">
        <v>222</v>
      </c>
      <c r="AG15" s="133" t="s">
        <v>223</v>
      </c>
      <c r="AH15" s="122">
        <f>NETWORKDAYS(E15,V15)-1</f>
        <v>1</v>
      </c>
      <c r="AI15" s="127" t="str">
        <f>IF(AH15&lt;=D15,"Oportuno","No Oportuno")</f>
        <v>Oportuno</v>
      </c>
      <c r="AJ15" s="128"/>
    </row>
    <row r="16" spans="1:36" ht="58.5" customHeight="1" x14ac:dyDescent="0.2">
      <c r="A16" s="114" t="s">
        <v>262</v>
      </c>
      <c r="B16" s="115">
        <v>44931</v>
      </c>
      <c r="C16" s="116" t="s">
        <v>98</v>
      </c>
      <c r="D16" s="117">
        <v>10</v>
      </c>
      <c r="E16" s="118">
        <v>44931</v>
      </c>
      <c r="F16" s="119" t="s">
        <v>221</v>
      </c>
      <c r="G16" s="129" t="s">
        <v>223</v>
      </c>
      <c r="H16" s="119" t="s">
        <v>223</v>
      </c>
      <c r="I16" s="120" t="s">
        <v>263</v>
      </c>
      <c r="J16" s="130" t="s">
        <v>223</v>
      </c>
      <c r="K16" s="131" t="s">
        <v>222</v>
      </c>
      <c r="L16" s="131" t="s">
        <v>222</v>
      </c>
      <c r="M16" s="151" t="s">
        <v>264</v>
      </c>
      <c r="N16" s="118" t="s">
        <v>226</v>
      </c>
      <c r="O16" s="139" t="s">
        <v>226</v>
      </c>
      <c r="P16" s="118" t="s">
        <v>226</v>
      </c>
      <c r="Q16" s="123">
        <f>NETWORKDAYS(E16,B16)-1</f>
        <v>0</v>
      </c>
      <c r="R16" s="124" t="str">
        <f t="shared" si="0"/>
        <v>Oportuno</v>
      </c>
      <c r="S16" s="125" t="s">
        <v>265</v>
      </c>
      <c r="T16" s="119" t="s">
        <v>222</v>
      </c>
      <c r="U16" s="118">
        <v>44936</v>
      </c>
      <c r="V16" s="118">
        <v>44937</v>
      </c>
      <c r="W16" s="117">
        <f t="shared" si="1"/>
        <v>1</v>
      </c>
      <c r="X16" s="118" t="s">
        <v>247</v>
      </c>
      <c r="Y16" s="121" t="s">
        <v>125</v>
      </c>
      <c r="Z16" s="130" t="s">
        <v>125</v>
      </c>
      <c r="AA16" s="141" t="s">
        <v>222</v>
      </c>
      <c r="AB16" s="141" t="s">
        <v>222</v>
      </c>
      <c r="AC16" s="141" t="s">
        <v>223</v>
      </c>
      <c r="AD16" s="141" t="s">
        <v>223</v>
      </c>
      <c r="AE16" s="119" t="s">
        <v>222</v>
      </c>
      <c r="AF16" s="119" t="s">
        <v>222</v>
      </c>
      <c r="AG16" s="133" t="s">
        <v>223</v>
      </c>
      <c r="AH16" s="122">
        <f>NETWORKDAYS(E16,V16)-1-1</f>
        <v>3</v>
      </c>
      <c r="AI16" s="127" t="str">
        <f>IF(AH16&lt;=D16,"Oportuno","No Oportuno")</f>
        <v>Oportuno</v>
      </c>
      <c r="AJ16" s="120" t="s">
        <v>266</v>
      </c>
    </row>
    <row r="17" spans="1:36" ht="174.75" customHeight="1" x14ac:dyDescent="0.2">
      <c r="A17" s="114" t="s">
        <v>267</v>
      </c>
      <c r="B17" s="115">
        <v>44932</v>
      </c>
      <c r="C17" s="116" t="s">
        <v>98</v>
      </c>
      <c r="D17" s="117">
        <v>10</v>
      </c>
      <c r="E17" s="118">
        <v>44931</v>
      </c>
      <c r="F17" s="119" t="s">
        <v>221</v>
      </c>
      <c r="G17" s="129" t="s">
        <v>268</v>
      </c>
      <c r="H17" s="119" t="s">
        <v>223</v>
      </c>
      <c r="I17" s="120" t="s">
        <v>269</v>
      </c>
      <c r="J17" s="130" t="s">
        <v>223</v>
      </c>
      <c r="K17" s="130" t="s">
        <v>223</v>
      </c>
      <c r="L17" s="130" t="s">
        <v>223</v>
      </c>
      <c r="M17" s="152" t="s">
        <v>270</v>
      </c>
      <c r="N17" s="118" t="s">
        <v>226</v>
      </c>
      <c r="O17" s="139" t="s">
        <v>226</v>
      </c>
      <c r="P17" s="118" t="s">
        <v>226</v>
      </c>
      <c r="Q17" s="123">
        <f>NETWORKDAYS(E17,B17)-1</f>
        <v>1</v>
      </c>
      <c r="R17" s="124" t="str">
        <f t="shared" si="0"/>
        <v>Oportuno</v>
      </c>
      <c r="S17" s="125" t="s">
        <v>271</v>
      </c>
      <c r="T17" s="133" t="s">
        <v>223</v>
      </c>
      <c r="U17" s="118">
        <v>44936</v>
      </c>
      <c r="V17" s="118">
        <v>44938</v>
      </c>
      <c r="W17" s="117">
        <f t="shared" si="1"/>
        <v>2</v>
      </c>
      <c r="X17" s="118" t="s">
        <v>247</v>
      </c>
      <c r="Y17" s="121" t="s">
        <v>228</v>
      </c>
      <c r="Z17" s="131" t="s">
        <v>229</v>
      </c>
      <c r="AA17" s="132" t="s">
        <v>223</v>
      </c>
      <c r="AB17" s="132" t="s">
        <v>223</v>
      </c>
      <c r="AC17" s="141" t="s">
        <v>223</v>
      </c>
      <c r="AD17" s="141" t="s">
        <v>223</v>
      </c>
      <c r="AE17" s="133" t="s">
        <v>223</v>
      </c>
      <c r="AF17" s="133" t="s">
        <v>223</v>
      </c>
      <c r="AG17" s="119" t="s">
        <v>222</v>
      </c>
      <c r="AH17" s="122">
        <f>NETWORKDAYS(E17,V17)-1</f>
        <v>5</v>
      </c>
      <c r="AI17" s="135" t="s">
        <v>272</v>
      </c>
      <c r="AJ17" s="120" t="s">
        <v>273</v>
      </c>
    </row>
    <row r="18" spans="1:36" ht="48.75" customHeight="1" x14ac:dyDescent="0.2">
      <c r="A18" s="114" t="s">
        <v>274</v>
      </c>
      <c r="B18" s="115">
        <v>44936</v>
      </c>
      <c r="C18" s="116" t="s">
        <v>99</v>
      </c>
      <c r="D18" s="117">
        <v>10</v>
      </c>
      <c r="E18" s="118">
        <v>44936</v>
      </c>
      <c r="F18" s="119" t="s">
        <v>120</v>
      </c>
      <c r="G18" s="139" t="s">
        <v>237</v>
      </c>
      <c r="H18" s="119" t="s">
        <v>223</v>
      </c>
      <c r="I18" s="120" t="s">
        <v>275</v>
      </c>
      <c r="J18" s="131" t="s">
        <v>222</v>
      </c>
      <c r="K18" s="131" t="s">
        <v>222</v>
      </c>
      <c r="L18" s="131" t="s">
        <v>222</v>
      </c>
      <c r="M18" s="151" t="s">
        <v>276</v>
      </c>
      <c r="N18" s="118" t="s">
        <v>226</v>
      </c>
      <c r="O18" s="139" t="s">
        <v>226</v>
      </c>
      <c r="P18" s="118" t="s">
        <v>226</v>
      </c>
      <c r="Q18" s="123">
        <f>NETWORKDAYS(E18,B18)-1</f>
        <v>0</v>
      </c>
      <c r="R18" s="124" t="str">
        <f t="shared" si="0"/>
        <v>Oportuno</v>
      </c>
      <c r="S18" s="125"/>
      <c r="T18" s="119" t="s">
        <v>222</v>
      </c>
      <c r="U18" s="118">
        <v>44937</v>
      </c>
      <c r="V18" s="118">
        <v>44938</v>
      </c>
      <c r="W18" s="117">
        <f t="shared" si="1"/>
        <v>1</v>
      </c>
      <c r="X18" s="140" t="s">
        <v>247</v>
      </c>
      <c r="Y18" s="121" t="s">
        <v>241</v>
      </c>
      <c r="Z18" s="139" t="s">
        <v>242</v>
      </c>
      <c r="AA18" s="141" t="s">
        <v>222</v>
      </c>
      <c r="AB18" s="141" t="s">
        <v>222</v>
      </c>
      <c r="AC18" s="141" t="s">
        <v>223</v>
      </c>
      <c r="AD18" s="141" t="s">
        <v>223</v>
      </c>
      <c r="AE18" s="119" t="s">
        <v>222</v>
      </c>
      <c r="AF18" s="119" t="s">
        <v>222</v>
      </c>
      <c r="AG18" s="119" t="s">
        <v>222</v>
      </c>
      <c r="AH18" s="122">
        <f>NETWORKDAYS(E18,V18)-1</f>
        <v>2</v>
      </c>
      <c r="AI18" s="127" t="str">
        <f>IF(AH18&lt;=D18,"Oportuno","No Oportuno")</f>
        <v>Oportuno</v>
      </c>
      <c r="AJ18" s="128"/>
    </row>
    <row r="19" spans="1:36" ht="62.25" customHeight="1" x14ac:dyDescent="0.2">
      <c r="A19" s="114" t="s">
        <v>277</v>
      </c>
      <c r="B19" s="115">
        <v>44936</v>
      </c>
      <c r="C19" s="116" t="s">
        <v>98</v>
      </c>
      <c r="D19" s="117">
        <v>10</v>
      </c>
      <c r="E19" s="118">
        <v>44936</v>
      </c>
      <c r="F19" s="119" t="s">
        <v>221</v>
      </c>
      <c r="G19" s="129" t="s">
        <v>223</v>
      </c>
      <c r="H19" s="119" t="s">
        <v>223</v>
      </c>
      <c r="I19" s="120" t="s">
        <v>278</v>
      </c>
      <c r="J19" s="131" t="s">
        <v>222</v>
      </c>
      <c r="K19" s="130" t="s">
        <v>223</v>
      </c>
      <c r="L19" s="130" t="s">
        <v>223</v>
      </c>
      <c r="M19" s="151" t="s">
        <v>279</v>
      </c>
      <c r="N19" s="118" t="s">
        <v>226</v>
      </c>
      <c r="O19" s="139" t="s">
        <v>226</v>
      </c>
      <c r="P19" s="118" t="s">
        <v>226</v>
      </c>
      <c r="Q19" s="123">
        <f>NETWORKDAYS(E19,B19)-1</f>
        <v>0</v>
      </c>
      <c r="R19" s="124" t="str">
        <f t="shared" si="0"/>
        <v>Oportuno</v>
      </c>
      <c r="S19" s="125" t="s">
        <v>280</v>
      </c>
      <c r="T19" s="119" t="s">
        <v>222</v>
      </c>
      <c r="U19" s="118">
        <v>44936</v>
      </c>
      <c r="V19" s="118">
        <v>44937</v>
      </c>
      <c r="W19" s="117">
        <f t="shared" si="1"/>
        <v>1</v>
      </c>
      <c r="X19" s="118" t="s">
        <v>247</v>
      </c>
      <c r="Y19" s="121" t="s">
        <v>228</v>
      </c>
      <c r="Z19" s="139" t="s">
        <v>229</v>
      </c>
      <c r="AA19" s="141" t="s">
        <v>222</v>
      </c>
      <c r="AB19" s="141" t="s">
        <v>222</v>
      </c>
      <c r="AC19" s="141" t="s">
        <v>223</v>
      </c>
      <c r="AD19" s="141" t="s">
        <v>223</v>
      </c>
      <c r="AE19" s="119" t="s">
        <v>222</v>
      </c>
      <c r="AF19" s="119" t="s">
        <v>222</v>
      </c>
      <c r="AG19" s="119" t="s">
        <v>222</v>
      </c>
      <c r="AH19" s="122">
        <f>NETWORKDAYS(E19,V19)-1</f>
        <v>1</v>
      </c>
      <c r="AI19" s="127" t="str">
        <f>IF(AH19&lt;=D19,"Oportuno","No Oportuno")</f>
        <v>Oportuno</v>
      </c>
      <c r="AJ19" s="128" t="s">
        <v>281</v>
      </c>
    </row>
    <row r="20" spans="1:36" ht="42.75" customHeight="1" x14ac:dyDescent="0.2">
      <c r="A20" s="114" t="s">
        <v>282</v>
      </c>
      <c r="B20" s="115">
        <v>44936</v>
      </c>
      <c r="C20" s="116" t="s">
        <v>99</v>
      </c>
      <c r="D20" s="117">
        <v>10</v>
      </c>
      <c r="E20" s="118">
        <v>44935</v>
      </c>
      <c r="F20" s="119" t="s">
        <v>221</v>
      </c>
      <c r="G20" s="139" t="s">
        <v>222</v>
      </c>
      <c r="H20" s="119" t="s">
        <v>223</v>
      </c>
      <c r="I20" s="120" t="s">
        <v>283</v>
      </c>
      <c r="J20" s="131" t="s">
        <v>222</v>
      </c>
      <c r="K20" s="130" t="s">
        <v>223</v>
      </c>
      <c r="L20" s="131" t="s">
        <v>222</v>
      </c>
      <c r="M20" s="151" t="s">
        <v>284</v>
      </c>
      <c r="N20" s="118" t="s">
        <v>226</v>
      </c>
      <c r="O20" s="139" t="s">
        <v>226</v>
      </c>
      <c r="P20" s="118" t="s">
        <v>226</v>
      </c>
      <c r="Q20" s="123">
        <f>NETWORKDAYS(E20,B20)-1</f>
        <v>1</v>
      </c>
      <c r="R20" s="124" t="str">
        <f t="shared" si="0"/>
        <v>Oportuno</v>
      </c>
      <c r="S20" s="125" t="s">
        <v>285</v>
      </c>
      <c r="T20" s="119" t="s">
        <v>222</v>
      </c>
      <c r="U20" s="118">
        <v>44937</v>
      </c>
      <c r="V20" s="118">
        <v>44938</v>
      </c>
      <c r="W20" s="117">
        <f t="shared" si="1"/>
        <v>1</v>
      </c>
      <c r="X20" s="121" t="s">
        <v>240</v>
      </c>
      <c r="Y20" s="121" t="s">
        <v>241</v>
      </c>
      <c r="Z20" s="139" t="s">
        <v>242</v>
      </c>
      <c r="AA20" s="141" t="s">
        <v>222</v>
      </c>
      <c r="AB20" s="141" t="s">
        <v>222</v>
      </c>
      <c r="AC20" s="141" t="s">
        <v>223</v>
      </c>
      <c r="AD20" s="141" t="s">
        <v>223</v>
      </c>
      <c r="AE20" s="119" t="s">
        <v>222</v>
      </c>
      <c r="AF20" s="119" t="s">
        <v>222</v>
      </c>
      <c r="AG20" s="119" t="s">
        <v>222</v>
      </c>
      <c r="AH20" s="122">
        <f>NETWORKDAYS(E20,V20)-1-1</f>
        <v>2</v>
      </c>
      <c r="AI20" s="127" t="str">
        <f>IF(AH20&lt;=D20,"Oportuno","No Oportuno")</f>
        <v>Oportuno</v>
      </c>
      <c r="AJ20" s="128"/>
    </row>
    <row r="21" spans="1:36" ht="135.75" customHeight="1" x14ac:dyDescent="0.2">
      <c r="A21" s="114" t="s">
        <v>286</v>
      </c>
      <c r="B21" s="115">
        <v>44936</v>
      </c>
      <c r="C21" s="116" t="s">
        <v>98</v>
      </c>
      <c r="D21" s="117">
        <v>10</v>
      </c>
      <c r="E21" s="118">
        <v>44936</v>
      </c>
      <c r="F21" s="119" t="s">
        <v>120</v>
      </c>
      <c r="G21" s="139" t="s">
        <v>237</v>
      </c>
      <c r="H21" s="119" t="s">
        <v>223</v>
      </c>
      <c r="I21" s="120" t="s">
        <v>287</v>
      </c>
      <c r="J21" s="131" t="s">
        <v>222</v>
      </c>
      <c r="K21" s="131" t="s">
        <v>222</v>
      </c>
      <c r="L21" s="131" t="s">
        <v>222</v>
      </c>
      <c r="M21" s="151" t="s">
        <v>288</v>
      </c>
      <c r="N21" s="118" t="s">
        <v>226</v>
      </c>
      <c r="O21" s="139" t="s">
        <v>226</v>
      </c>
      <c r="P21" s="118" t="s">
        <v>226</v>
      </c>
      <c r="Q21" s="123">
        <f>NETWORKDAYS(E21,B21)-1</f>
        <v>0</v>
      </c>
      <c r="R21" s="124" t="str">
        <f t="shared" si="0"/>
        <v>Oportuno</v>
      </c>
      <c r="S21" s="125"/>
      <c r="T21" s="119" t="s">
        <v>222</v>
      </c>
      <c r="U21" s="118">
        <v>44936</v>
      </c>
      <c r="V21" s="118">
        <v>44937</v>
      </c>
      <c r="W21" s="117">
        <f t="shared" si="1"/>
        <v>1</v>
      </c>
      <c r="X21" s="118" t="s">
        <v>247</v>
      </c>
      <c r="Y21" s="121" t="s">
        <v>228</v>
      </c>
      <c r="Z21" s="139" t="s">
        <v>229</v>
      </c>
      <c r="AA21" s="141" t="s">
        <v>222</v>
      </c>
      <c r="AB21" s="141" t="s">
        <v>222</v>
      </c>
      <c r="AC21" s="141" t="s">
        <v>223</v>
      </c>
      <c r="AD21" s="141" t="s">
        <v>223</v>
      </c>
      <c r="AE21" s="119" t="s">
        <v>222</v>
      </c>
      <c r="AF21" s="119" t="s">
        <v>222</v>
      </c>
      <c r="AG21" s="119" t="s">
        <v>222</v>
      </c>
      <c r="AH21" s="122">
        <f>NETWORKDAYS(E21,V21)-1</f>
        <v>1</v>
      </c>
      <c r="AI21" s="127" t="str">
        <f>IF(AH21&lt;=D21,"Oportuno","No Oportuno")</f>
        <v>Oportuno</v>
      </c>
      <c r="AJ21" s="128"/>
    </row>
    <row r="22" spans="1:36" ht="105.75" customHeight="1" x14ac:dyDescent="0.2">
      <c r="A22" s="114" t="s">
        <v>289</v>
      </c>
      <c r="B22" s="115">
        <v>44936</v>
      </c>
      <c r="C22" s="116" t="s">
        <v>98</v>
      </c>
      <c r="D22" s="117">
        <v>10</v>
      </c>
      <c r="E22" s="118">
        <v>44936</v>
      </c>
      <c r="F22" s="119" t="s">
        <v>120</v>
      </c>
      <c r="G22" s="139" t="s">
        <v>237</v>
      </c>
      <c r="H22" s="119" t="s">
        <v>223</v>
      </c>
      <c r="I22" s="120" t="s">
        <v>290</v>
      </c>
      <c r="J22" s="131" t="s">
        <v>222</v>
      </c>
      <c r="K22" s="131" t="s">
        <v>222</v>
      </c>
      <c r="L22" s="131" t="s">
        <v>222</v>
      </c>
      <c r="M22" s="151" t="s">
        <v>291</v>
      </c>
      <c r="N22" s="118" t="s">
        <v>226</v>
      </c>
      <c r="O22" s="139" t="s">
        <v>226</v>
      </c>
      <c r="P22" s="118" t="s">
        <v>226</v>
      </c>
      <c r="Q22" s="123">
        <f>NETWORKDAYS(E22,B22)-1</f>
        <v>0</v>
      </c>
      <c r="R22" s="124" t="str">
        <f t="shared" si="0"/>
        <v>Oportuno</v>
      </c>
      <c r="S22" s="125"/>
      <c r="T22" s="119" t="s">
        <v>222</v>
      </c>
      <c r="U22" s="118">
        <v>44936</v>
      </c>
      <c r="V22" s="118">
        <v>44938</v>
      </c>
      <c r="W22" s="117">
        <f t="shared" si="1"/>
        <v>2</v>
      </c>
      <c r="X22" s="118" t="s">
        <v>247</v>
      </c>
      <c r="Y22" s="121" t="s">
        <v>228</v>
      </c>
      <c r="Z22" s="139" t="s">
        <v>229</v>
      </c>
      <c r="AA22" s="141" t="s">
        <v>222</v>
      </c>
      <c r="AB22" s="141" t="s">
        <v>222</v>
      </c>
      <c r="AC22" s="141" t="s">
        <v>223</v>
      </c>
      <c r="AD22" s="141" t="s">
        <v>223</v>
      </c>
      <c r="AE22" s="119" t="s">
        <v>222</v>
      </c>
      <c r="AF22" s="119" t="s">
        <v>222</v>
      </c>
      <c r="AG22" s="119" t="s">
        <v>222</v>
      </c>
      <c r="AH22" s="122">
        <f>NETWORKDAYS(E22,V22)-1</f>
        <v>2</v>
      </c>
      <c r="AI22" s="127" t="str">
        <f>IF(AH22&lt;=D22,"Oportuno","No Oportuno")</f>
        <v>Oportuno</v>
      </c>
      <c r="AJ22" s="128"/>
    </row>
    <row r="23" spans="1:36" ht="51" x14ac:dyDescent="0.2">
      <c r="A23" s="114" t="s">
        <v>292</v>
      </c>
      <c r="B23" s="115">
        <v>44937</v>
      </c>
      <c r="C23" s="116" t="s">
        <v>98</v>
      </c>
      <c r="D23" s="117">
        <v>10</v>
      </c>
      <c r="E23" s="118">
        <v>44936</v>
      </c>
      <c r="F23" s="133" t="s">
        <v>293</v>
      </c>
      <c r="G23" s="139" t="s">
        <v>222</v>
      </c>
      <c r="H23" s="119" t="s">
        <v>223</v>
      </c>
      <c r="I23" s="120" t="s">
        <v>294</v>
      </c>
      <c r="J23" s="130" t="s">
        <v>223</v>
      </c>
      <c r="K23" s="130" t="s">
        <v>223</v>
      </c>
      <c r="L23" s="131" t="s">
        <v>222</v>
      </c>
      <c r="M23" s="151" t="s">
        <v>295</v>
      </c>
      <c r="N23" s="118" t="s">
        <v>226</v>
      </c>
      <c r="O23" s="139" t="s">
        <v>226</v>
      </c>
      <c r="P23" s="118" t="s">
        <v>226</v>
      </c>
      <c r="Q23" s="123">
        <f>NETWORKDAYS(E23,B23)-1</f>
        <v>1</v>
      </c>
      <c r="R23" s="124" t="str">
        <f t="shared" si="0"/>
        <v>Oportuno</v>
      </c>
      <c r="S23" s="125" t="s">
        <v>296</v>
      </c>
      <c r="T23" s="119" t="s">
        <v>222</v>
      </c>
      <c r="U23" s="118">
        <v>44946</v>
      </c>
      <c r="V23" s="118">
        <v>44947</v>
      </c>
      <c r="W23" s="117">
        <f t="shared" si="1"/>
        <v>1</v>
      </c>
      <c r="X23" s="118" t="s">
        <v>247</v>
      </c>
      <c r="Y23" s="121" t="s">
        <v>125</v>
      </c>
      <c r="Z23" s="139" t="s">
        <v>297</v>
      </c>
      <c r="AA23" s="141" t="s">
        <v>222</v>
      </c>
      <c r="AB23" s="141" t="s">
        <v>222</v>
      </c>
      <c r="AC23" s="141" t="s">
        <v>223</v>
      </c>
      <c r="AD23" s="141" t="s">
        <v>223</v>
      </c>
      <c r="AE23" s="119" t="s">
        <v>222</v>
      </c>
      <c r="AF23" s="119" t="s">
        <v>222</v>
      </c>
      <c r="AG23" s="133" t="s">
        <v>223</v>
      </c>
      <c r="AH23" s="122">
        <f>NETWORKDAYS(E23,V23)-1</f>
        <v>8</v>
      </c>
      <c r="AI23" s="127" t="str">
        <f>IF(AH23&lt;=D23,"Oportuno","No Oportuno")</f>
        <v>Oportuno</v>
      </c>
      <c r="AJ23" s="128"/>
    </row>
    <row r="24" spans="1:36" ht="93" customHeight="1" x14ac:dyDescent="0.2">
      <c r="A24" s="114" t="s">
        <v>298</v>
      </c>
      <c r="B24" s="115">
        <v>44937</v>
      </c>
      <c r="C24" s="116" t="s">
        <v>99</v>
      </c>
      <c r="D24" s="117">
        <v>10</v>
      </c>
      <c r="E24" s="118">
        <v>44937</v>
      </c>
      <c r="F24" s="119" t="s">
        <v>221</v>
      </c>
      <c r="G24" s="139" t="s">
        <v>222</v>
      </c>
      <c r="H24" s="119" t="s">
        <v>223</v>
      </c>
      <c r="I24" s="120" t="s">
        <v>299</v>
      </c>
      <c r="J24" s="130" t="s">
        <v>223</v>
      </c>
      <c r="K24" s="130" t="s">
        <v>223</v>
      </c>
      <c r="L24" s="131" t="s">
        <v>222</v>
      </c>
      <c r="M24" s="151" t="s">
        <v>300</v>
      </c>
      <c r="N24" s="118" t="s">
        <v>226</v>
      </c>
      <c r="O24" s="139" t="s">
        <v>226</v>
      </c>
      <c r="P24" s="118" t="s">
        <v>226</v>
      </c>
      <c r="Q24" s="123">
        <f>NETWORKDAYS(E24,B24)-1</f>
        <v>0</v>
      </c>
      <c r="R24" s="124" t="str">
        <f t="shared" si="0"/>
        <v>Oportuno</v>
      </c>
      <c r="S24" s="125" t="s">
        <v>301</v>
      </c>
      <c r="T24" s="119" t="s">
        <v>222</v>
      </c>
      <c r="U24" s="118">
        <v>44937</v>
      </c>
      <c r="V24" s="118">
        <v>44938</v>
      </c>
      <c r="W24" s="117">
        <f t="shared" si="1"/>
        <v>1</v>
      </c>
      <c r="X24" s="121" t="s">
        <v>240</v>
      </c>
      <c r="Y24" s="121" t="s">
        <v>260</v>
      </c>
      <c r="Z24" s="139" t="s">
        <v>261</v>
      </c>
      <c r="AA24" s="141" t="s">
        <v>222</v>
      </c>
      <c r="AB24" s="141" t="s">
        <v>222</v>
      </c>
      <c r="AC24" s="141" t="s">
        <v>223</v>
      </c>
      <c r="AD24" s="141" t="s">
        <v>223</v>
      </c>
      <c r="AE24" s="119" t="s">
        <v>222</v>
      </c>
      <c r="AF24" s="119" t="s">
        <v>222</v>
      </c>
      <c r="AG24" s="133" t="s">
        <v>223</v>
      </c>
      <c r="AH24" s="122">
        <f>NETWORKDAYS(E24,V24)-1</f>
        <v>1</v>
      </c>
      <c r="AI24" s="127" t="str">
        <f>IF(AH24&lt;=D24,"Oportuno","No Oportuno")</f>
        <v>Oportuno</v>
      </c>
      <c r="AJ24" s="128"/>
    </row>
    <row r="25" spans="1:36" ht="82.5" customHeight="1" x14ac:dyDescent="0.2">
      <c r="A25" s="114" t="s">
        <v>302</v>
      </c>
      <c r="B25" s="115">
        <v>44938</v>
      </c>
      <c r="C25" s="116" t="s">
        <v>98</v>
      </c>
      <c r="D25" s="117">
        <v>10</v>
      </c>
      <c r="E25" s="118">
        <v>44937</v>
      </c>
      <c r="F25" s="119" t="s">
        <v>221</v>
      </c>
      <c r="G25" s="139" t="s">
        <v>222</v>
      </c>
      <c r="H25" s="119" t="s">
        <v>223</v>
      </c>
      <c r="I25" s="120" t="s">
        <v>303</v>
      </c>
      <c r="J25" s="130" t="s">
        <v>223</v>
      </c>
      <c r="K25" s="130" t="s">
        <v>223</v>
      </c>
      <c r="L25" s="131" t="s">
        <v>222</v>
      </c>
      <c r="M25" s="151" t="s">
        <v>304</v>
      </c>
      <c r="N25" s="118" t="s">
        <v>226</v>
      </c>
      <c r="O25" s="139" t="s">
        <v>226</v>
      </c>
      <c r="P25" s="118" t="s">
        <v>226</v>
      </c>
      <c r="Q25" s="123">
        <f>NETWORKDAYS(E25,B25)-1</f>
        <v>1</v>
      </c>
      <c r="R25" s="124" t="str">
        <f t="shared" si="0"/>
        <v>Oportuno</v>
      </c>
      <c r="S25" s="125" t="s">
        <v>305</v>
      </c>
      <c r="T25" s="119" t="s">
        <v>222</v>
      </c>
      <c r="U25" s="118">
        <v>44949</v>
      </c>
      <c r="V25" s="118">
        <v>44951</v>
      </c>
      <c r="W25" s="117">
        <f t="shared" si="1"/>
        <v>2</v>
      </c>
      <c r="X25" s="118" t="s">
        <v>247</v>
      </c>
      <c r="Y25" s="121" t="s">
        <v>234</v>
      </c>
      <c r="Z25" s="139" t="s">
        <v>235</v>
      </c>
      <c r="AA25" s="141" t="s">
        <v>222</v>
      </c>
      <c r="AB25" s="141" t="s">
        <v>222</v>
      </c>
      <c r="AC25" s="141" t="s">
        <v>223</v>
      </c>
      <c r="AD25" s="141" t="s">
        <v>223</v>
      </c>
      <c r="AE25" s="119" t="s">
        <v>222</v>
      </c>
      <c r="AF25" s="119" t="s">
        <v>222</v>
      </c>
      <c r="AG25" s="133" t="s">
        <v>223</v>
      </c>
      <c r="AH25" s="122">
        <f>NETWORKDAYS(E25,V25)-1-1</f>
        <v>9</v>
      </c>
      <c r="AI25" s="127" t="str">
        <f>IF(AH25&lt;=D25,"Oportuno","No Oportuno")</f>
        <v>Oportuno</v>
      </c>
      <c r="AJ25" s="128"/>
    </row>
    <row r="26" spans="1:36" ht="33.75" customHeight="1" x14ac:dyDescent="0.2">
      <c r="A26" s="114" t="s">
        <v>306</v>
      </c>
      <c r="B26" s="115">
        <v>44939</v>
      </c>
      <c r="C26" s="116" t="s">
        <v>98</v>
      </c>
      <c r="D26" s="117">
        <v>10</v>
      </c>
      <c r="E26" s="118">
        <v>44939</v>
      </c>
      <c r="F26" s="119" t="s">
        <v>120</v>
      </c>
      <c r="G26" s="139" t="s">
        <v>237</v>
      </c>
      <c r="H26" s="119" t="s">
        <v>222</v>
      </c>
      <c r="I26" s="120" t="s">
        <v>307</v>
      </c>
      <c r="J26" s="131" t="s">
        <v>222</v>
      </c>
      <c r="K26" s="131" t="s">
        <v>222</v>
      </c>
      <c r="L26" s="131" t="s">
        <v>222</v>
      </c>
      <c r="M26" s="151" t="s">
        <v>308</v>
      </c>
      <c r="N26" s="118" t="s">
        <v>226</v>
      </c>
      <c r="O26" s="139" t="s">
        <v>226</v>
      </c>
      <c r="P26" s="118" t="s">
        <v>226</v>
      </c>
      <c r="Q26" s="123">
        <f>NETWORKDAYS(E26,B26)-1</f>
        <v>0</v>
      </c>
      <c r="R26" s="124" t="str">
        <f t="shared" si="0"/>
        <v>Oportuno</v>
      </c>
      <c r="S26" s="125" t="s">
        <v>309</v>
      </c>
      <c r="T26" s="119" t="s">
        <v>222</v>
      </c>
      <c r="U26" s="118">
        <v>44957</v>
      </c>
      <c r="V26" s="118">
        <v>44958</v>
      </c>
      <c r="W26" s="117">
        <f t="shared" si="1"/>
        <v>1</v>
      </c>
      <c r="X26" s="121" t="s">
        <v>240</v>
      </c>
      <c r="Y26" s="121" t="s">
        <v>241</v>
      </c>
      <c r="Z26" s="139" t="s">
        <v>242</v>
      </c>
      <c r="AA26" s="141" t="s">
        <v>222</v>
      </c>
      <c r="AB26" s="132" t="s">
        <v>223</v>
      </c>
      <c r="AC26" s="141" t="s">
        <v>223</v>
      </c>
      <c r="AD26" s="141" t="s">
        <v>223</v>
      </c>
      <c r="AE26" s="119" t="s">
        <v>222</v>
      </c>
      <c r="AF26" s="119" t="s">
        <v>222</v>
      </c>
      <c r="AG26" s="133" t="s">
        <v>223</v>
      </c>
      <c r="AH26" s="122">
        <f>NETWORKDAYS(E26,V26)-1-1</f>
        <v>12</v>
      </c>
      <c r="AI26" s="133" t="str">
        <f>IF(AH26&lt;=D26,"Oportuno","No Oportuno")</f>
        <v>No Oportuno</v>
      </c>
      <c r="AJ26" s="143" t="s">
        <v>310</v>
      </c>
    </row>
    <row r="27" spans="1:36" ht="247.5" customHeight="1" x14ac:dyDescent="0.2">
      <c r="A27" s="114" t="s">
        <v>311</v>
      </c>
      <c r="B27" s="115">
        <v>44939</v>
      </c>
      <c r="C27" s="116" t="s">
        <v>98</v>
      </c>
      <c r="D27" s="117">
        <v>10</v>
      </c>
      <c r="E27" s="118">
        <v>44939</v>
      </c>
      <c r="F27" s="119" t="s">
        <v>221</v>
      </c>
      <c r="G27" s="139" t="s">
        <v>222</v>
      </c>
      <c r="H27" s="119" t="s">
        <v>223</v>
      </c>
      <c r="I27" s="120" t="s">
        <v>312</v>
      </c>
      <c r="J27" s="130" t="s">
        <v>223</v>
      </c>
      <c r="K27" s="130" t="s">
        <v>223</v>
      </c>
      <c r="L27" s="131" t="s">
        <v>222</v>
      </c>
      <c r="M27" s="151" t="s">
        <v>313</v>
      </c>
      <c r="N27" s="118" t="s">
        <v>226</v>
      </c>
      <c r="O27" s="139" t="s">
        <v>226</v>
      </c>
      <c r="P27" s="118" t="s">
        <v>226</v>
      </c>
      <c r="Q27" s="123">
        <f>NETWORKDAYS(E27,B27)-1</f>
        <v>0</v>
      </c>
      <c r="R27" s="124" t="str">
        <f t="shared" si="0"/>
        <v>Oportuno</v>
      </c>
      <c r="S27" s="125" t="s">
        <v>301</v>
      </c>
      <c r="T27" s="119" t="s">
        <v>222</v>
      </c>
      <c r="U27" s="118">
        <v>44944</v>
      </c>
      <c r="V27" s="118">
        <v>44945</v>
      </c>
      <c r="W27" s="117">
        <f t="shared" si="1"/>
        <v>1</v>
      </c>
      <c r="X27" s="121" t="s">
        <v>240</v>
      </c>
      <c r="Y27" s="121" t="s">
        <v>134</v>
      </c>
      <c r="Z27" s="131" t="s">
        <v>314</v>
      </c>
      <c r="AA27" s="141" t="s">
        <v>222</v>
      </c>
      <c r="AB27" s="141" t="s">
        <v>222</v>
      </c>
      <c r="AC27" s="141" t="s">
        <v>223</v>
      </c>
      <c r="AD27" s="141" t="s">
        <v>223</v>
      </c>
      <c r="AE27" s="119" t="s">
        <v>222</v>
      </c>
      <c r="AF27" s="119" t="s">
        <v>222</v>
      </c>
      <c r="AG27" s="133" t="s">
        <v>223</v>
      </c>
      <c r="AH27" s="122">
        <f>NETWORKDAYS(E27,V27)-1</f>
        <v>4</v>
      </c>
      <c r="AI27" s="127" t="str">
        <f>IF(AH27&lt;=D27,"Oportuno","No Oportuno")</f>
        <v>Oportuno</v>
      </c>
      <c r="AJ27" s="128"/>
    </row>
    <row r="28" spans="1:36" ht="234.75" customHeight="1" x14ac:dyDescent="0.2">
      <c r="A28" s="114" t="s">
        <v>315</v>
      </c>
      <c r="B28" s="115">
        <v>44940</v>
      </c>
      <c r="C28" s="116" t="s">
        <v>105</v>
      </c>
      <c r="D28" s="117">
        <v>15</v>
      </c>
      <c r="E28" s="118">
        <v>44940</v>
      </c>
      <c r="F28" s="119" t="s">
        <v>120</v>
      </c>
      <c r="G28" s="139" t="s">
        <v>237</v>
      </c>
      <c r="H28" s="119" t="s">
        <v>223</v>
      </c>
      <c r="I28" s="120" t="s">
        <v>316</v>
      </c>
      <c r="J28" s="131" t="s">
        <v>317</v>
      </c>
      <c r="K28" s="131" t="s">
        <v>222</v>
      </c>
      <c r="L28" s="131" t="s">
        <v>222</v>
      </c>
      <c r="M28" s="151" t="s">
        <v>318</v>
      </c>
      <c r="N28" s="118" t="s">
        <v>226</v>
      </c>
      <c r="O28" s="139" t="s">
        <v>226</v>
      </c>
      <c r="P28" s="118" t="s">
        <v>226</v>
      </c>
      <c r="Q28" s="123">
        <f>NETWORKDAYS(E28,B28)</f>
        <v>0</v>
      </c>
      <c r="R28" s="124" t="str">
        <f t="shared" si="0"/>
        <v>Oportuno</v>
      </c>
      <c r="S28" s="125" t="s">
        <v>319</v>
      </c>
      <c r="T28" s="119" t="s">
        <v>222</v>
      </c>
      <c r="U28" s="118">
        <v>44958</v>
      </c>
      <c r="V28" s="118">
        <v>44959</v>
      </c>
      <c r="W28" s="117">
        <f t="shared" si="1"/>
        <v>1</v>
      </c>
      <c r="X28" s="140" t="s">
        <v>247</v>
      </c>
      <c r="Y28" s="121" t="s">
        <v>136</v>
      </c>
      <c r="Z28" s="139" t="s">
        <v>320</v>
      </c>
      <c r="AA28" s="141" t="s">
        <v>222</v>
      </c>
      <c r="AB28" s="141" t="s">
        <v>222</v>
      </c>
      <c r="AC28" s="141" t="s">
        <v>223</v>
      </c>
      <c r="AD28" s="141" t="s">
        <v>223</v>
      </c>
      <c r="AE28" s="119" t="s">
        <v>222</v>
      </c>
      <c r="AF28" s="119" t="s">
        <v>222</v>
      </c>
      <c r="AG28" s="133" t="s">
        <v>223</v>
      </c>
      <c r="AH28" s="122">
        <f>NETWORKDAYS(E28,V28)-1</f>
        <v>13</v>
      </c>
      <c r="AI28" s="127" t="str">
        <f>IF(AH28&lt;=D28,"Oportuno","No Oportuno")</f>
        <v>Oportuno</v>
      </c>
      <c r="AJ28" s="128"/>
    </row>
    <row r="29" spans="1:36" ht="45" customHeight="1" x14ac:dyDescent="0.2">
      <c r="A29" s="114" t="s">
        <v>321</v>
      </c>
      <c r="B29" s="115">
        <v>44942</v>
      </c>
      <c r="C29" s="116" t="s">
        <v>104</v>
      </c>
      <c r="D29" s="117">
        <v>15</v>
      </c>
      <c r="E29" s="118">
        <v>44942</v>
      </c>
      <c r="F29" s="119" t="s">
        <v>221</v>
      </c>
      <c r="G29" s="139" t="s">
        <v>222</v>
      </c>
      <c r="H29" s="119" t="s">
        <v>223</v>
      </c>
      <c r="I29" s="120" t="s">
        <v>322</v>
      </c>
      <c r="J29" s="130" t="s">
        <v>223</v>
      </c>
      <c r="K29" s="130" t="s">
        <v>223</v>
      </c>
      <c r="L29" s="131" t="s">
        <v>222</v>
      </c>
      <c r="M29" s="151" t="s">
        <v>323</v>
      </c>
      <c r="N29" s="118" t="s">
        <v>226</v>
      </c>
      <c r="O29" s="139" t="s">
        <v>226</v>
      </c>
      <c r="P29" s="118" t="s">
        <v>226</v>
      </c>
      <c r="Q29" s="123">
        <f>NETWORKDAYS(E29,B29)-1</f>
        <v>0</v>
      </c>
      <c r="R29" s="124" t="str">
        <f t="shared" si="0"/>
        <v>Oportuno</v>
      </c>
      <c r="S29" s="125" t="s">
        <v>324</v>
      </c>
      <c r="T29" s="119" t="s">
        <v>222</v>
      </c>
      <c r="U29" s="118">
        <v>44946</v>
      </c>
      <c r="V29" s="118">
        <v>44947</v>
      </c>
      <c r="W29" s="117">
        <f t="shared" si="1"/>
        <v>1</v>
      </c>
      <c r="X29" s="121" t="s">
        <v>247</v>
      </c>
      <c r="Y29" s="121" t="s">
        <v>228</v>
      </c>
      <c r="Z29" s="139" t="s">
        <v>325</v>
      </c>
      <c r="AA29" s="141" t="s">
        <v>222</v>
      </c>
      <c r="AB29" s="141" t="s">
        <v>222</v>
      </c>
      <c r="AC29" s="141" t="s">
        <v>223</v>
      </c>
      <c r="AD29" s="141" t="s">
        <v>223</v>
      </c>
      <c r="AE29" s="119" t="s">
        <v>222</v>
      </c>
      <c r="AF29" s="119" t="s">
        <v>222</v>
      </c>
      <c r="AG29" s="119" t="s">
        <v>222</v>
      </c>
      <c r="AH29" s="122">
        <f>NETWORKDAYS(E29,V29)-1</f>
        <v>4</v>
      </c>
      <c r="AI29" s="127" t="str">
        <f>IF(AH29&lt;=D29,"Oportuno","No Oportuno")</f>
        <v>Oportuno</v>
      </c>
      <c r="AJ29" s="128"/>
    </row>
    <row r="30" spans="1:36" ht="25.5" x14ac:dyDescent="0.2">
      <c r="A30" s="114" t="s">
        <v>326</v>
      </c>
      <c r="B30" s="115">
        <v>44942</v>
      </c>
      <c r="C30" s="116" t="s">
        <v>98</v>
      </c>
      <c r="D30" s="117">
        <v>10</v>
      </c>
      <c r="E30" s="118">
        <v>44942</v>
      </c>
      <c r="F30" s="119" t="s">
        <v>221</v>
      </c>
      <c r="G30" s="139" t="s">
        <v>222</v>
      </c>
      <c r="H30" s="119" t="s">
        <v>223</v>
      </c>
      <c r="I30" s="120" t="s">
        <v>327</v>
      </c>
      <c r="J30" s="130" t="s">
        <v>223</v>
      </c>
      <c r="K30" s="130" t="s">
        <v>223</v>
      </c>
      <c r="L30" s="131" t="s">
        <v>222</v>
      </c>
      <c r="M30" s="151" t="s">
        <v>328</v>
      </c>
      <c r="N30" s="118" t="s">
        <v>226</v>
      </c>
      <c r="O30" s="139" t="s">
        <v>226</v>
      </c>
      <c r="P30" s="118" t="s">
        <v>226</v>
      </c>
      <c r="Q30" s="123">
        <f>NETWORKDAYS(E30,B30)-1</f>
        <v>0</v>
      </c>
      <c r="R30" s="124" t="str">
        <f t="shared" si="0"/>
        <v>Oportuno</v>
      </c>
      <c r="S30" s="125" t="s">
        <v>324</v>
      </c>
      <c r="T30" s="119" t="s">
        <v>222</v>
      </c>
      <c r="U30" s="118">
        <v>44950</v>
      </c>
      <c r="V30" s="118">
        <v>44951</v>
      </c>
      <c r="W30" s="117">
        <f t="shared" si="1"/>
        <v>1</v>
      </c>
      <c r="X30" s="121" t="s">
        <v>247</v>
      </c>
      <c r="Y30" s="121" t="s">
        <v>125</v>
      </c>
      <c r="Z30" s="139" t="s">
        <v>297</v>
      </c>
      <c r="AA30" s="141" t="s">
        <v>222</v>
      </c>
      <c r="AB30" s="141" t="s">
        <v>222</v>
      </c>
      <c r="AC30" s="141" t="s">
        <v>223</v>
      </c>
      <c r="AD30" s="141" t="s">
        <v>223</v>
      </c>
      <c r="AE30" s="119" t="s">
        <v>222</v>
      </c>
      <c r="AF30" s="119" t="s">
        <v>222</v>
      </c>
      <c r="AG30" s="133" t="s">
        <v>223</v>
      </c>
      <c r="AH30" s="122">
        <f>NETWORKDAYS(E30,V30)-1</f>
        <v>7</v>
      </c>
      <c r="AI30" s="127" t="str">
        <f>IF(AH30&lt;=D30,"Oportuno","No Oportuno")</f>
        <v>Oportuno</v>
      </c>
      <c r="AJ30" s="128"/>
    </row>
    <row r="31" spans="1:36" ht="66.75" customHeight="1" x14ac:dyDescent="0.2">
      <c r="A31" s="114" t="s">
        <v>329</v>
      </c>
      <c r="B31" s="115">
        <v>44943</v>
      </c>
      <c r="C31" s="116" t="s">
        <v>98</v>
      </c>
      <c r="D31" s="117">
        <v>10</v>
      </c>
      <c r="E31" s="118">
        <v>44943</v>
      </c>
      <c r="F31" s="119" t="s">
        <v>121</v>
      </c>
      <c r="G31" s="139" t="s">
        <v>222</v>
      </c>
      <c r="H31" s="119" t="s">
        <v>223</v>
      </c>
      <c r="I31" s="120" t="s">
        <v>330</v>
      </c>
      <c r="J31" s="130" t="s">
        <v>223</v>
      </c>
      <c r="K31" s="130" t="s">
        <v>223</v>
      </c>
      <c r="L31" s="131" t="s">
        <v>222</v>
      </c>
      <c r="M31" s="151" t="s">
        <v>331</v>
      </c>
      <c r="N31" s="118" t="s">
        <v>226</v>
      </c>
      <c r="O31" s="139" t="s">
        <v>226</v>
      </c>
      <c r="P31" s="118" t="s">
        <v>226</v>
      </c>
      <c r="Q31" s="123">
        <f>NETWORKDAYS(E31,B31)-1</f>
        <v>0</v>
      </c>
      <c r="R31" s="124" t="str">
        <f t="shared" si="0"/>
        <v>Oportuno</v>
      </c>
      <c r="S31" s="125" t="s">
        <v>332</v>
      </c>
      <c r="T31" s="119" t="s">
        <v>222</v>
      </c>
      <c r="U31" s="118">
        <v>44972</v>
      </c>
      <c r="V31" s="118">
        <v>44973</v>
      </c>
      <c r="W31" s="117">
        <f t="shared" si="1"/>
        <v>1</v>
      </c>
      <c r="X31" s="121" t="s">
        <v>247</v>
      </c>
      <c r="Y31" s="121" t="s">
        <v>136</v>
      </c>
      <c r="Z31" s="131" t="s">
        <v>320</v>
      </c>
      <c r="AA31" s="119" t="s">
        <v>222</v>
      </c>
      <c r="AB31" s="132" t="s">
        <v>223</v>
      </c>
      <c r="AC31" s="141" t="s">
        <v>223</v>
      </c>
      <c r="AD31" s="132" t="s">
        <v>222</v>
      </c>
      <c r="AE31" s="119" t="s">
        <v>222</v>
      </c>
      <c r="AF31" s="119" t="s">
        <v>222</v>
      </c>
      <c r="AG31" s="133" t="s">
        <v>223</v>
      </c>
      <c r="AH31" s="122">
        <f>NETWORKDAYS(E31,V31)-1-1</f>
        <v>21</v>
      </c>
      <c r="AI31" s="133" t="str">
        <f>IF(AH31&lt;=D31,"Oportuno","No Oportuno")</f>
        <v>No Oportuno</v>
      </c>
      <c r="AJ31" s="120" t="s">
        <v>333</v>
      </c>
    </row>
    <row r="32" spans="1:36" ht="51" customHeight="1" x14ac:dyDescent="0.2">
      <c r="A32" s="114" t="s">
        <v>334</v>
      </c>
      <c r="B32" s="115">
        <v>44943</v>
      </c>
      <c r="C32" s="116" t="s">
        <v>98</v>
      </c>
      <c r="D32" s="117">
        <v>10</v>
      </c>
      <c r="E32" s="118">
        <v>44943</v>
      </c>
      <c r="F32" s="119" t="s">
        <v>221</v>
      </c>
      <c r="G32" s="139" t="s">
        <v>222</v>
      </c>
      <c r="H32" s="119" t="s">
        <v>223</v>
      </c>
      <c r="I32" s="120" t="s">
        <v>335</v>
      </c>
      <c r="J32" s="130" t="s">
        <v>223</v>
      </c>
      <c r="K32" s="130" t="s">
        <v>223</v>
      </c>
      <c r="L32" s="131" t="s">
        <v>222</v>
      </c>
      <c r="M32" s="151" t="s">
        <v>336</v>
      </c>
      <c r="N32" s="118" t="s">
        <v>226</v>
      </c>
      <c r="O32" s="139" t="s">
        <v>226</v>
      </c>
      <c r="P32" s="118" t="s">
        <v>226</v>
      </c>
      <c r="Q32" s="123">
        <f>NETWORKDAYS(E32,B32)-1</f>
        <v>0</v>
      </c>
      <c r="R32" s="124" t="str">
        <f t="shared" si="0"/>
        <v>Oportuno</v>
      </c>
      <c r="S32" s="125" t="s">
        <v>324</v>
      </c>
      <c r="T32" s="119" t="s">
        <v>222</v>
      </c>
      <c r="U32" s="118">
        <v>44946</v>
      </c>
      <c r="V32" s="118">
        <v>44947</v>
      </c>
      <c r="W32" s="117">
        <f t="shared" si="1"/>
        <v>1</v>
      </c>
      <c r="X32" s="121" t="s">
        <v>247</v>
      </c>
      <c r="Y32" s="121" t="s">
        <v>337</v>
      </c>
      <c r="Z32" s="139" t="s">
        <v>338</v>
      </c>
      <c r="AA32" s="141" t="s">
        <v>222</v>
      </c>
      <c r="AB32" s="141" t="s">
        <v>222</v>
      </c>
      <c r="AC32" s="141" t="s">
        <v>223</v>
      </c>
      <c r="AD32" s="141" t="s">
        <v>223</v>
      </c>
      <c r="AE32" s="119" t="s">
        <v>222</v>
      </c>
      <c r="AF32" s="119" t="s">
        <v>222</v>
      </c>
      <c r="AG32" s="133" t="s">
        <v>223</v>
      </c>
      <c r="AH32" s="122">
        <f>NETWORKDAYS(E32,V32)-1</f>
        <v>3</v>
      </c>
      <c r="AI32" s="127" t="str">
        <f>IF(AH32&lt;=D32,"Oportuno","No Oportuno")</f>
        <v>Oportuno</v>
      </c>
      <c r="AJ32" s="128"/>
    </row>
    <row r="33" spans="1:36" ht="110.25" customHeight="1" x14ac:dyDescent="0.2">
      <c r="A33" s="114" t="s">
        <v>339</v>
      </c>
      <c r="B33" s="115">
        <v>44944</v>
      </c>
      <c r="C33" s="116" t="s">
        <v>98</v>
      </c>
      <c r="D33" s="117">
        <v>10</v>
      </c>
      <c r="E33" s="118">
        <v>44944</v>
      </c>
      <c r="F33" s="119" t="s">
        <v>221</v>
      </c>
      <c r="G33" s="139" t="s">
        <v>222</v>
      </c>
      <c r="H33" s="119" t="s">
        <v>222</v>
      </c>
      <c r="I33" s="120" t="s">
        <v>340</v>
      </c>
      <c r="J33" s="130" t="s">
        <v>223</v>
      </c>
      <c r="K33" s="130" t="s">
        <v>223</v>
      </c>
      <c r="L33" s="131" t="s">
        <v>222</v>
      </c>
      <c r="M33" s="151" t="s">
        <v>232</v>
      </c>
      <c r="N33" s="118" t="s">
        <v>226</v>
      </c>
      <c r="O33" s="139" t="s">
        <v>226</v>
      </c>
      <c r="P33" s="118" t="s">
        <v>226</v>
      </c>
      <c r="Q33" s="123">
        <f>NETWORKDAYS(E33,B33)-1</f>
        <v>0</v>
      </c>
      <c r="R33" s="124" t="str">
        <f t="shared" si="0"/>
        <v>Oportuno</v>
      </c>
      <c r="S33" s="134" t="s">
        <v>332</v>
      </c>
      <c r="T33" s="119" t="s">
        <v>222</v>
      </c>
      <c r="U33" s="118">
        <v>44949</v>
      </c>
      <c r="V33" s="118">
        <v>44950</v>
      </c>
      <c r="W33" s="117">
        <f t="shared" si="1"/>
        <v>1</v>
      </c>
      <c r="X33" s="121" t="s">
        <v>247</v>
      </c>
      <c r="Y33" s="121" t="s">
        <v>234</v>
      </c>
      <c r="Z33" s="131" t="s">
        <v>235</v>
      </c>
      <c r="AA33" s="132" t="s">
        <v>341</v>
      </c>
      <c r="AB33" s="132" t="s">
        <v>341</v>
      </c>
      <c r="AC33" s="141" t="s">
        <v>223</v>
      </c>
      <c r="AD33" s="141" t="s">
        <v>223</v>
      </c>
      <c r="AE33" s="119" t="s">
        <v>222</v>
      </c>
      <c r="AF33" s="119" t="s">
        <v>222</v>
      </c>
      <c r="AG33" s="133" t="s">
        <v>223</v>
      </c>
      <c r="AH33" s="122">
        <f>NETWORKDAYS(E33,V33)-1</f>
        <v>4</v>
      </c>
      <c r="AI33" s="127" t="str">
        <f>IF(AH33&lt;=D33,"Oportuno","No Oportuno")</f>
        <v>Oportuno</v>
      </c>
      <c r="AJ33" s="128" t="s">
        <v>342</v>
      </c>
    </row>
    <row r="34" spans="1:36" ht="25.5" x14ac:dyDescent="0.2">
      <c r="A34" s="114" t="s">
        <v>343</v>
      </c>
      <c r="B34" s="115">
        <v>44944</v>
      </c>
      <c r="C34" s="116" t="s">
        <v>98</v>
      </c>
      <c r="D34" s="117">
        <v>10</v>
      </c>
      <c r="E34" s="118">
        <v>44944</v>
      </c>
      <c r="F34" s="119" t="s">
        <v>221</v>
      </c>
      <c r="G34" s="139" t="s">
        <v>222</v>
      </c>
      <c r="H34" s="119" t="s">
        <v>223</v>
      </c>
      <c r="I34" s="120" t="s">
        <v>344</v>
      </c>
      <c r="J34" s="130" t="s">
        <v>223</v>
      </c>
      <c r="K34" s="130" t="s">
        <v>223</v>
      </c>
      <c r="L34" s="131" t="s">
        <v>222</v>
      </c>
      <c r="M34" s="151" t="s">
        <v>328</v>
      </c>
      <c r="N34" s="118" t="s">
        <v>226</v>
      </c>
      <c r="O34" s="139" t="s">
        <v>226</v>
      </c>
      <c r="P34" s="118" t="s">
        <v>226</v>
      </c>
      <c r="Q34" s="123">
        <f>NETWORKDAYS(E34,B34)-1</f>
        <v>0</v>
      </c>
      <c r="R34" s="124" t="str">
        <f t="shared" si="0"/>
        <v>Oportuno</v>
      </c>
      <c r="S34" s="125" t="s">
        <v>324</v>
      </c>
      <c r="T34" s="119" t="s">
        <v>222</v>
      </c>
      <c r="U34" s="118">
        <v>44950</v>
      </c>
      <c r="V34" s="118">
        <v>44951</v>
      </c>
      <c r="W34" s="117">
        <f t="shared" si="1"/>
        <v>1</v>
      </c>
      <c r="X34" s="121" t="s">
        <v>247</v>
      </c>
      <c r="Y34" s="121" t="s">
        <v>125</v>
      </c>
      <c r="Z34" s="139" t="s">
        <v>297</v>
      </c>
      <c r="AA34" s="141" t="s">
        <v>222</v>
      </c>
      <c r="AB34" s="141" t="s">
        <v>222</v>
      </c>
      <c r="AC34" s="141" t="s">
        <v>223</v>
      </c>
      <c r="AD34" s="141" t="s">
        <v>223</v>
      </c>
      <c r="AE34" s="119" t="s">
        <v>222</v>
      </c>
      <c r="AF34" s="119" t="s">
        <v>222</v>
      </c>
      <c r="AG34" s="133" t="s">
        <v>223</v>
      </c>
      <c r="AH34" s="122">
        <f>NETWORKDAYS(E34,V34)-1</f>
        <v>5</v>
      </c>
      <c r="AI34" s="127" t="str">
        <f>IF(AH34&lt;=D34,"Oportuno","No Oportuno")</f>
        <v>Oportuno</v>
      </c>
      <c r="AJ34" s="128"/>
    </row>
    <row r="35" spans="1:36" ht="48.75" customHeight="1" x14ac:dyDescent="0.2">
      <c r="A35" s="114" t="s">
        <v>345</v>
      </c>
      <c r="B35" s="115">
        <v>44944</v>
      </c>
      <c r="C35" s="116" t="s">
        <v>98</v>
      </c>
      <c r="D35" s="117">
        <v>10</v>
      </c>
      <c r="E35" s="118">
        <v>44944</v>
      </c>
      <c r="F35" s="119" t="s">
        <v>221</v>
      </c>
      <c r="G35" s="139" t="s">
        <v>222</v>
      </c>
      <c r="H35" s="119" t="s">
        <v>223</v>
      </c>
      <c r="I35" s="126" t="s">
        <v>346</v>
      </c>
      <c r="J35" s="130" t="s">
        <v>223</v>
      </c>
      <c r="K35" s="130" t="s">
        <v>223</v>
      </c>
      <c r="L35" s="131" t="s">
        <v>222</v>
      </c>
      <c r="M35" s="151" t="s">
        <v>347</v>
      </c>
      <c r="N35" s="118" t="s">
        <v>226</v>
      </c>
      <c r="O35" s="139" t="s">
        <v>226</v>
      </c>
      <c r="P35" s="118" t="s">
        <v>226</v>
      </c>
      <c r="Q35" s="123">
        <f>NETWORKDAYS(E35,B35)-1</f>
        <v>0</v>
      </c>
      <c r="R35" s="124" t="str">
        <f t="shared" si="0"/>
        <v>Oportuno</v>
      </c>
      <c r="S35" s="125" t="s">
        <v>324</v>
      </c>
      <c r="T35" s="119" t="s">
        <v>222</v>
      </c>
      <c r="U35" s="118">
        <v>44950</v>
      </c>
      <c r="V35" s="118">
        <v>44951</v>
      </c>
      <c r="W35" s="117">
        <f t="shared" si="1"/>
        <v>1</v>
      </c>
      <c r="X35" s="121" t="s">
        <v>247</v>
      </c>
      <c r="Y35" s="121" t="s">
        <v>125</v>
      </c>
      <c r="Z35" s="139" t="s">
        <v>297</v>
      </c>
      <c r="AA35" s="141" t="s">
        <v>222</v>
      </c>
      <c r="AB35" s="141" t="s">
        <v>222</v>
      </c>
      <c r="AC35" s="141" t="s">
        <v>223</v>
      </c>
      <c r="AD35" s="141" t="s">
        <v>223</v>
      </c>
      <c r="AE35" s="119" t="s">
        <v>222</v>
      </c>
      <c r="AF35" s="119" t="s">
        <v>222</v>
      </c>
      <c r="AG35" s="133" t="s">
        <v>223</v>
      </c>
      <c r="AH35" s="122">
        <f>NETWORKDAYS(E35,V35)-1</f>
        <v>5</v>
      </c>
      <c r="AI35" s="127" t="str">
        <f>IF(AH35&lt;=D35,"Oportuno","No Oportuno")</f>
        <v>Oportuno</v>
      </c>
      <c r="AJ35" s="128"/>
    </row>
    <row r="36" spans="1:36" ht="102" customHeight="1" x14ac:dyDescent="0.2">
      <c r="A36" s="114" t="s">
        <v>348</v>
      </c>
      <c r="B36" s="115">
        <v>44945</v>
      </c>
      <c r="C36" s="116" t="s">
        <v>98</v>
      </c>
      <c r="D36" s="117">
        <v>10</v>
      </c>
      <c r="E36" s="118">
        <v>44945</v>
      </c>
      <c r="F36" s="119" t="s">
        <v>221</v>
      </c>
      <c r="G36" s="139" t="s">
        <v>222</v>
      </c>
      <c r="H36" s="119" t="s">
        <v>223</v>
      </c>
      <c r="I36" s="120" t="s">
        <v>349</v>
      </c>
      <c r="J36" s="130" t="s">
        <v>223</v>
      </c>
      <c r="K36" s="130" t="s">
        <v>223</v>
      </c>
      <c r="L36" s="131" t="s">
        <v>222</v>
      </c>
      <c r="M36" s="151" t="s">
        <v>350</v>
      </c>
      <c r="N36" s="118" t="s">
        <v>226</v>
      </c>
      <c r="O36" s="139" t="s">
        <v>226</v>
      </c>
      <c r="P36" s="118" t="s">
        <v>226</v>
      </c>
      <c r="Q36" s="123">
        <f>NETWORKDAYS(E36,B36)-1</f>
        <v>0</v>
      </c>
      <c r="R36" s="124" t="str">
        <f t="shared" si="0"/>
        <v>Oportuno</v>
      </c>
      <c r="S36" s="125" t="s">
        <v>324</v>
      </c>
      <c r="T36" s="119" t="s">
        <v>222</v>
      </c>
      <c r="U36" s="118">
        <v>44949</v>
      </c>
      <c r="V36" s="118">
        <v>44950</v>
      </c>
      <c r="W36" s="117">
        <f t="shared" si="1"/>
        <v>1</v>
      </c>
      <c r="X36" s="121" t="s">
        <v>247</v>
      </c>
      <c r="Y36" s="121" t="s">
        <v>234</v>
      </c>
      <c r="Z36" s="139" t="s">
        <v>235</v>
      </c>
      <c r="AA36" s="141" t="s">
        <v>222</v>
      </c>
      <c r="AB36" s="141" t="s">
        <v>222</v>
      </c>
      <c r="AC36" s="141" t="s">
        <v>223</v>
      </c>
      <c r="AD36" s="141" t="s">
        <v>223</v>
      </c>
      <c r="AE36" s="119" t="s">
        <v>222</v>
      </c>
      <c r="AF36" s="119" t="s">
        <v>222</v>
      </c>
      <c r="AG36" s="133" t="s">
        <v>223</v>
      </c>
      <c r="AH36" s="122">
        <f>NETWORKDAYS(E36,V36)-1</f>
        <v>3</v>
      </c>
      <c r="AI36" s="127" t="str">
        <f>IF(AH36&lt;=D36,"Oportuno","No Oportuno")</f>
        <v>Oportuno</v>
      </c>
      <c r="AJ36" s="128"/>
    </row>
    <row r="37" spans="1:36" ht="59.25" customHeight="1" x14ac:dyDescent="0.2">
      <c r="A37" s="114" t="s">
        <v>351</v>
      </c>
      <c r="B37" s="115">
        <v>44946</v>
      </c>
      <c r="C37" s="116" t="s">
        <v>99</v>
      </c>
      <c r="D37" s="117">
        <v>10</v>
      </c>
      <c r="E37" s="118">
        <v>44946</v>
      </c>
      <c r="F37" s="119" t="s">
        <v>221</v>
      </c>
      <c r="G37" s="139" t="s">
        <v>222</v>
      </c>
      <c r="H37" s="119" t="s">
        <v>223</v>
      </c>
      <c r="I37" s="120" t="s">
        <v>352</v>
      </c>
      <c r="J37" s="130" t="s">
        <v>223</v>
      </c>
      <c r="K37" s="130" t="s">
        <v>223</v>
      </c>
      <c r="L37" s="131" t="s">
        <v>222</v>
      </c>
      <c r="M37" s="151" t="s">
        <v>353</v>
      </c>
      <c r="N37" s="118" t="s">
        <v>226</v>
      </c>
      <c r="O37" s="139" t="s">
        <v>226</v>
      </c>
      <c r="P37" s="118" t="s">
        <v>226</v>
      </c>
      <c r="Q37" s="123">
        <f>NETWORKDAYS(E37,B37)-1</f>
        <v>0</v>
      </c>
      <c r="R37" s="124" t="str">
        <f t="shared" si="0"/>
        <v>Oportuno</v>
      </c>
      <c r="S37" s="125" t="s">
        <v>324</v>
      </c>
      <c r="T37" s="119" t="s">
        <v>222</v>
      </c>
      <c r="U37" s="118">
        <v>44958</v>
      </c>
      <c r="V37" s="118">
        <v>44958</v>
      </c>
      <c r="W37" s="117">
        <f t="shared" si="1"/>
        <v>0</v>
      </c>
      <c r="X37" s="121" t="s">
        <v>240</v>
      </c>
      <c r="Y37" s="121" t="s">
        <v>241</v>
      </c>
      <c r="Z37" s="139" t="s">
        <v>242</v>
      </c>
      <c r="AA37" s="141" t="s">
        <v>222</v>
      </c>
      <c r="AB37" s="141" t="s">
        <v>222</v>
      </c>
      <c r="AC37" s="141" t="s">
        <v>223</v>
      </c>
      <c r="AD37" s="141" t="s">
        <v>223</v>
      </c>
      <c r="AE37" s="119" t="s">
        <v>222</v>
      </c>
      <c r="AF37" s="119" t="s">
        <v>222</v>
      </c>
      <c r="AG37" s="133" t="s">
        <v>223</v>
      </c>
      <c r="AH37" s="122">
        <f>NETWORKDAYS(E37,V37)-1</f>
        <v>8</v>
      </c>
      <c r="AI37" s="127" t="str">
        <f>IF(AH37&lt;=D37,"Oportuno","No Oportuno")</f>
        <v>Oportuno</v>
      </c>
      <c r="AJ37" s="128"/>
    </row>
    <row r="38" spans="1:36" ht="57.75" customHeight="1" x14ac:dyDescent="0.2">
      <c r="A38" s="114" t="s">
        <v>354</v>
      </c>
      <c r="B38" s="115">
        <v>44947</v>
      </c>
      <c r="C38" s="116" t="s">
        <v>98</v>
      </c>
      <c r="D38" s="117">
        <v>10</v>
      </c>
      <c r="E38" s="118">
        <v>44947</v>
      </c>
      <c r="F38" s="119" t="s">
        <v>120</v>
      </c>
      <c r="G38" s="139" t="s">
        <v>237</v>
      </c>
      <c r="H38" s="119" t="s">
        <v>222</v>
      </c>
      <c r="I38" s="120" t="s">
        <v>355</v>
      </c>
      <c r="J38" s="131" t="s">
        <v>222</v>
      </c>
      <c r="K38" s="131" t="s">
        <v>222</v>
      </c>
      <c r="L38" s="131" t="s">
        <v>222</v>
      </c>
      <c r="M38" s="151" t="s">
        <v>356</v>
      </c>
      <c r="N38" s="118" t="s">
        <v>226</v>
      </c>
      <c r="O38" s="139" t="s">
        <v>226</v>
      </c>
      <c r="P38" s="118" t="s">
        <v>226</v>
      </c>
      <c r="Q38" s="123">
        <f>NETWORKDAYS(E38,B38)</f>
        <v>0</v>
      </c>
      <c r="R38" s="124" t="str">
        <f t="shared" si="0"/>
        <v>Oportuno</v>
      </c>
      <c r="S38" s="125" t="s">
        <v>357</v>
      </c>
      <c r="T38" s="119" t="s">
        <v>222</v>
      </c>
      <c r="U38" s="118">
        <v>44958</v>
      </c>
      <c r="V38" s="118">
        <v>44959</v>
      </c>
      <c r="W38" s="117">
        <f t="shared" si="1"/>
        <v>1</v>
      </c>
      <c r="X38" s="121" t="s">
        <v>240</v>
      </c>
      <c r="Y38" s="121" t="s">
        <v>241</v>
      </c>
      <c r="Z38" s="139" t="s">
        <v>242</v>
      </c>
      <c r="AA38" s="141" t="s">
        <v>222</v>
      </c>
      <c r="AB38" s="141" t="s">
        <v>222</v>
      </c>
      <c r="AC38" s="141" t="s">
        <v>223</v>
      </c>
      <c r="AD38" s="141" t="s">
        <v>223</v>
      </c>
      <c r="AE38" s="119" t="s">
        <v>222</v>
      </c>
      <c r="AF38" s="119" t="s">
        <v>222</v>
      </c>
      <c r="AG38" s="133" t="s">
        <v>223</v>
      </c>
      <c r="AH38" s="122">
        <f>NETWORKDAYS(E38,V38)-1</f>
        <v>8</v>
      </c>
      <c r="AI38" s="127" t="str">
        <f>IF(AH38&lt;=D38,"Oportuno","No Oportuno")</f>
        <v>Oportuno</v>
      </c>
      <c r="AJ38" s="128"/>
    </row>
    <row r="39" spans="1:36" ht="46.5" customHeight="1" x14ac:dyDescent="0.2">
      <c r="A39" s="114" t="s">
        <v>358</v>
      </c>
      <c r="B39" s="115">
        <v>44949</v>
      </c>
      <c r="C39" s="116" t="s">
        <v>98</v>
      </c>
      <c r="D39" s="117">
        <v>10</v>
      </c>
      <c r="E39" s="118">
        <v>44949</v>
      </c>
      <c r="F39" s="119" t="s">
        <v>221</v>
      </c>
      <c r="G39" s="139" t="s">
        <v>222</v>
      </c>
      <c r="H39" s="119" t="s">
        <v>222</v>
      </c>
      <c r="I39" s="120" t="s">
        <v>359</v>
      </c>
      <c r="J39" s="130" t="s">
        <v>223</v>
      </c>
      <c r="K39" s="130" t="s">
        <v>223</v>
      </c>
      <c r="L39" s="131" t="s">
        <v>222</v>
      </c>
      <c r="M39" s="151" t="s">
        <v>360</v>
      </c>
      <c r="N39" s="118" t="s">
        <v>226</v>
      </c>
      <c r="O39" s="139" t="s">
        <v>226</v>
      </c>
      <c r="P39" s="118" t="s">
        <v>226</v>
      </c>
      <c r="Q39" s="123">
        <f>NETWORKDAYS(E39,B39)-1</f>
        <v>0</v>
      </c>
      <c r="R39" s="124" t="str">
        <f t="shared" si="0"/>
        <v>Oportuno</v>
      </c>
      <c r="S39" s="125" t="s">
        <v>324</v>
      </c>
      <c r="T39" s="119" t="s">
        <v>222</v>
      </c>
      <c r="U39" s="118">
        <v>44958</v>
      </c>
      <c r="V39" s="118">
        <v>44959</v>
      </c>
      <c r="W39" s="117">
        <f t="shared" si="1"/>
        <v>1</v>
      </c>
      <c r="X39" s="121" t="s">
        <v>240</v>
      </c>
      <c r="Y39" s="121" t="s">
        <v>241</v>
      </c>
      <c r="Z39" s="139" t="s">
        <v>242</v>
      </c>
      <c r="AA39" s="141" t="s">
        <v>222</v>
      </c>
      <c r="AB39" s="141" t="s">
        <v>222</v>
      </c>
      <c r="AC39" s="141" t="s">
        <v>223</v>
      </c>
      <c r="AD39" s="141" t="s">
        <v>223</v>
      </c>
      <c r="AE39" s="119" t="s">
        <v>222</v>
      </c>
      <c r="AF39" s="119" t="s">
        <v>222</v>
      </c>
      <c r="AG39" s="133" t="s">
        <v>223</v>
      </c>
      <c r="AH39" s="122">
        <f>NETWORKDAYS(E39,V39)-1</f>
        <v>8</v>
      </c>
      <c r="AI39" s="127" t="str">
        <f>IF(AH39&lt;=D39,"Oportuno","No Oportuno")</f>
        <v>Oportuno</v>
      </c>
      <c r="AJ39" s="128"/>
    </row>
    <row r="40" spans="1:36" ht="96.75" customHeight="1" x14ac:dyDescent="0.2">
      <c r="A40" s="114" t="s">
        <v>361</v>
      </c>
      <c r="B40" s="115">
        <v>44950</v>
      </c>
      <c r="C40" s="116" t="s">
        <v>98</v>
      </c>
      <c r="D40" s="117">
        <v>10</v>
      </c>
      <c r="E40" s="118">
        <v>44949</v>
      </c>
      <c r="F40" s="119" t="s">
        <v>221</v>
      </c>
      <c r="G40" s="139" t="s">
        <v>222</v>
      </c>
      <c r="H40" s="119" t="s">
        <v>223</v>
      </c>
      <c r="I40" s="120" t="s">
        <v>362</v>
      </c>
      <c r="J40" s="130" t="s">
        <v>223</v>
      </c>
      <c r="K40" s="130" t="s">
        <v>223</v>
      </c>
      <c r="L40" s="131" t="s">
        <v>222</v>
      </c>
      <c r="M40" s="151" t="s">
        <v>363</v>
      </c>
      <c r="N40" s="118" t="s">
        <v>226</v>
      </c>
      <c r="O40" s="139" t="s">
        <v>226</v>
      </c>
      <c r="P40" s="118" t="s">
        <v>226</v>
      </c>
      <c r="Q40" s="123">
        <f>NETWORKDAYS(E40,B40)-1</f>
        <v>1</v>
      </c>
      <c r="R40" s="124" t="str">
        <f t="shared" si="0"/>
        <v>Oportuno</v>
      </c>
      <c r="S40" s="125" t="s">
        <v>324</v>
      </c>
      <c r="T40" s="119" t="s">
        <v>222</v>
      </c>
      <c r="U40" s="118">
        <v>44953</v>
      </c>
      <c r="V40" s="118">
        <v>44954</v>
      </c>
      <c r="W40" s="117">
        <f t="shared" si="1"/>
        <v>1</v>
      </c>
      <c r="X40" s="121" t="s">
        <v>247</v>
      </c>
      <c r="Y40" s="121" t="s">
        <v>234</v>
      </c>
      <c r="Z40" s="139" t="s">
        <v>235</v>
      </c>
      <c r="AA40" s="141" t="s">
        <v>222</v>
      </c>
      <c r="AB40" s="141" t="s">
        <v>222</v>
      </c>
      <c r="AC40" s="141" t="s">
        <v>223</v>
      </c>
      <c r="AD40" s="141" t="s">
        <v>223</v>
      </c>
      <c r="AE40" s="119" t="s">
        <v>222</v>
      </c>
      <c r="AF40" s="119" t="s">
        <v>222</v>
      </c>
      <c r="AG40" s="133" t="s">
        <v>223</v>
      </c>
      <c r="AH40" s="122">
        <f>NETWORKDAYS(E40,V40)-1</f>
        <v>4</v>
      </c>
      <c r="AI40" s="127" t="str">
        <f>IF(AH40&lt;=D40,"Oportuno","No Oportuno")</f>
        <v>Oportuno</v>
      </c>
      <c r="AJ40" s="128"/>
    </row>
    <row r="41" spans="1:36" ht="25.5" x14ac:dyDescent="0.2">
      <c r="A41" s="114" t="s">
        <v>364</v>
      </c>
      <c r="B41" s="115">
        <v>44950</v>
      </c>
      <c r="C41" s="116" t="s">
        <v>98</v>
      </c>
      <c r="D41" s="117">
        <v>10</v>
      </c>
      <c r="E41" s="118">
        <v>44950</v>
      </c>
      <c r="F41" s="119" t="s">
        <v>221</v>
      </c>
      <c r="G41" s="139" t="s">
        <v>222</v>
      </c>
      <c r="H41" s="119" t="s">
        <v>223</v>
      </c>
      <c r="I41" s="120" t="s">
        <v>365</v>
      </c>
      <c r="J41" s="130" t="s">
        <v>223</v>
      </c>
      <c r="K41" s="130" t="s">
        <v>223</v>
      </c>
      <c r="L41" s="131" t="s">
        <v>222</v>
      </c>
      <c r="M41" s="151" t="s">
        <v>251</v>
      </c>
      <c r="N41" s="118" t="s">
        <v>226</v>
      </c>
      <c r="O41" s="139" t="s">
        <v>226</v>
      </c>
      <c r="P41" s="118" t="s">
        <v>226</v>
      </c>
      <c r="Q41" s="123">
        <f>NETWORKDAYS(E41,B41)-1</f>
        <v>0</v>
      </c>
      <c r="R41" s="124" t="str">
        <f t="shared" si="0"/>
        <v>Oportuno</v>
      </c>
      <c r="S41" s="125" t="s">
        <v>324</v>
      </c>
      <c r="T41" s="119" t="s">
        <v>222</v>
      </c>
      <c r="U41" s="118">
        <v>44956</v>
      </c>
      <c r="V41" s="118">
        <v>44957</v>
      </c>
      <c r="W41" s="117">
        <f t="shared" si="1"/>
        <v>1</v>
      </c>
      <c r="X41" s="121" t="s">
        <v>247</v>
      </c>
      <c r="Y41" s="121" t="s">
        <v>125</v>
      </c>
      <c r="Z41" s="139" t="s">
        <v>297</v>
      </c>
      <c r="AA41" s="141" t="s">
        <v>222</v>
      </c>
      <c r="AB41" s="141" t="s">
        <v>222</v>
      </c>
      <c r="AC41" s="141" t="s">
        <v>223</v>
      </c>
      <c r="AD41" s="141" t="s">
        <v>223</v>
      </c>
      <c r="AE41" s="119" t="s">
        <v>222</v>
      </c>
      <c r="AF41" s="119" t="s">
        <v>222</v>
      </c>
      <c r="AG41" s="133" t="s">
        <v>223</v>
      </c>
      <c r="AH41" s="122">
        <f>NETWORKDAYS(E41,V41)-1</f>
        <v>5</v>
      </c>
      <c r="AI41" s="127" t="str">
        <f>IF(AH41&lt;=D41,"Oportuno","No Oportuno")</f>
        <v>Oportuno</v>
      </c>
      <c r="AJ41" s="128"/>
    </row>
    <row r="42" spans="1:36" ht="86.25" customHeight="1" x14ac:dyDescent="0.2">
      <c r="A42" s="114" t="s">
        <v>366</v>
      </c>
      <c r="B42" s="115">
        <v>44952</v>
      </c>
      <c r="C42" s="116" t="s">
        <v>98</v>
      </c>
      <c r="D42" s="117">
        <v>10</v>
      </c>
      <c r="E42" s="139">
        <v>44946</v>
      </c>
      <c r="F42" s="119" t="s">
        <v>121</v>
      </c>
      <c r="G42" s="139" t="s">
        <v>222</v>
      </c>
      <c r="H42" s="119" t="s">
        <v>223</v>
      </c>
      <c r="I42" s="120" t="s">
        <v>367</v>
      </c>
      <c r="J42" s="130" t="s">
        <v>223</v>
      </c>
      <c r="K42" s="130" t="s">
        <v>223</v>
      </c>
      <c r="L42" s="131" t="s">
        <v>222</v>
      </c>
      <c r="M42" s="151" t="s">
        <v>368</v>
      </c>
      <c r="N42" s="118" t="s">
        <v>226</v>
      </c>
      <c r="O42" s="139" t="s">
        <v>226</v>
      </c>
      <c r="P42" s="118" t="s">
        <v>226</v>
      </c>
      <c r="Q42" s="123">
        <f>NETWORKDAYS(E42,B42)-1</f>
        <v>4</v>
      </c>
      <c r="R42" s="138" t="str">
        <f t="shared" si="0"/>
        <v>No Oportuno</v>
      </c>
      <c r="S42" s="125" t="s">
        <v>369</v>
      </c>
      <c r="T42" s="119" t="s">
        <v>222</v>
      </c>
      <c r="U42" s="118">
        <v>44957</v>
      </c>
      <c r="V42" s="118">
        <v>44958</v>
      </c>
      <c r="W42" s="117">
        <f t="shared" si="1"/>
        <v>1</v>
      </c>
      <c r="X42" s="121" t="s">
        <v>240</v>
      </c>
      <c r="Y42" s="121" t="s">
        <v>337</v>
      </c>
      <c r="Z42" s="139" t="s">
        <v>338</v>
      </c>
      <c r="AA42" s="141" t="s">
        <v>222</v>
      </c>
      <c r="AB42" s="141" t="s">
        <v>222</v>
      </c>
      <c r="AC42" s="141" t="s">
        <v>223</v>
      </c>
      <c r="AD42" s="141" t="s">
        <v>223</v>
      </c>
      <c r="AE42" s="119" t="s">
        <v>222</v>
      </c>
      <c r="AF42" s="119" t="s">
        <v>222</v>
      </c>
      <c r="AG42" s="133" t="s">
        <v>223</v>
      </c>
      <c r="AH42" s="122">
        <f>NETWORKDAYS(E42,V42)-1</f>
        <v>8</v>
      </c>
      <c r="AI42" s="127" t="str">
        <f>IF(AH42&lt;=D42,"Oportuno","No Oportuno")</f>
        <v>Oportuno</v>
      </c>
      <c r="AJ42" s="128"/>
    </row>
    <row r="43" spans="1:36" ht="68.25" customHeight="1" x14ac:dyDescent="0.2">
      <c r="A43" s="114" t="s">
        <v>370</v>
      </c>
      <c r="B43" s="115">
        <v>44952</v>
      </c>
      <c r="C43" s="116" t="s">
        <v>98</v>
      </c>
      <c r="D43" s="117">
        <v>10</v>
      </c>
      <c r="E43" s="118">
        <v>44952</v>
      </c>
      <c r="F43" s="119" t="s">
        <v>221</v>
      </c>
      <c r="G43" s="139" t="s">
        <v>222</v>
      </c>
      <c r="H43" s="119" t="s">
        <v>223</v>
      </c>
      <c r="I43" s="120" t="s">
        <v>371</v>
      </c>
      <c r="J43" s="130" t="s">
        <v>223</v>
      </c>
      <c r="K43" s="130" t="s">
        <v>223</v>
      </c>
      <c r="L43" s="131" t="s">
        <v>222</v>
      </c>
      <c r="M43" s="151" t="s">
        <v>372</v>
      </c>
      <c r="N43" s="118" t="s">
        <v>226</v>
      </c>
      <c r="O43" s="139" t="s">
        <v>226</v>
      </c>
      <c r="P43" s="118" t="s">
        <v>226</v>
      </c>
      <c r="Q43" s="123">
        <f>NETWORKDAYS(E43,B43)-1</f>
        <v>0</v>
      </c>
      <c r="R43" s="124" t="str">
        <f t="shared" si="0"/>
        <v>Oportuno</v>
      </c>
      <c r="S43" s="125" t="s">
        <v>324</v>
      </c>
      <c r="T43" s="119" t="s">
        <v>222</v>
      </c>
      <c r="U43" s="118">
        <v>44958</v>
      </c>
      <c r="V43" s="118">
        <v>44959</v>
      </c>
      <c r="W43" s="117">
        <f t="shared" si="1"/>
        <v>1</v>
      </c>
      <c r="X43" s="121" t="s">
        <v>247</v>
      </c>
      <c r="Y43" s="121" t="s">
        <v>234</v>
      </c>
      <c r="Z43" s="139" t="s">
        <v>235</v>
      </c>
      <c r="AA43" s="141" t="s">
        <v>222</v>
      </c>
      <c r="AB43" s="141" t="s">
        <v>222</v>
      </c>
      <c r="AC43" s="141" t="s">
        <v>223</v>
      </c>
      <c r="AD43" s="141" t="s">
        <v>223</v>
      </c>
      <c r="AE43" s="119" t="s">
        <v>222</v>
      </c>
      <c r="AF43" s="119" t="s">
        <v>222</v>
      </c>
      <c r="AG43" s="119" t="s">
        <v>222</v>
      </c>
      <c r="AH43" s="122">
        <f>NETWORKDAYS(E43,V43)-1</f>
        <v>5</v>
      </c>
      <c r="AI43" s="127" t="str">
        <f>IF(AH43&lt;=D43,"Oportuno","No Oportuno")</f>
        <v>Oportuno</v>
      </c>
      <c r="AJ43" s="128"/>
    </row>
    <row r="44" spans="1:36" ht="135.75" customHeight="1" x14ac:dyDescent="0.2">
      <c r="A44" s="114" t="s">
        <v>373</v>
      </c>
      <c r="B44" s="115">
        <v>44953</v>
      </c>
      <c r="C44" s="116" t="s">
        <v>98</v>
      </c>
      <c r="D44" s="117">
        <v>10</v>
      </c>
      <c r="E44" s="118">
        <v>44952</v>
      </c>
      <c r="F44" s="119" t="s">
        <v>221</v>
      </c>
      <c r="G44" s="139" t="s">
        <v>222</v>
      </c>
      <c r="H44" s="119" t="s">
        <v>222</v>
      </c>
      <c r="I44" s="120" t="s">
        <v>374</v>
      </c>
      <c r="J44" s="130" t="s">
        <v>223</v>
      </c>
      <c r="K44" s="130" t="s">
        <v>223</v>
      </c>
      <c r="L44" s="131" t="s">
        <v>222</v>
      </c>
      <c r="M44" s="151" t="s">
        <v>375</v>
      </c>
      <c r="N44" s="118" t="s">
        <v>226</v>
      </c>
      <c r="O44" s="139" t="s">
        <v>226</v>
      </c>
      <c r="P44" s="118" t="s">
        <v>226</v>
      </c>
      <c r="Q44" s="123">
        <f>NETWORKDAYS(E44,B44)-1</f>
        <v>1</v>
      </c>
      <c r="R44" s="124" t="str">
        <f t="shared" si="0"/>
        <v>Oportuno</v>
      </c>
      <c r="S44" s="125" t="s">
        <v>376</v>
      </c>
      <c r="T44" s="119" t="s">
        <v>222</v>
      </c>
      <c r="U44" s="118">
        <v>45035</v>
      </c>
      <c r="V44" s="118">
        <v>45037</v>
      </c>
      <c r="W44" s="117">
        <f t="shared" si="1"/>
        <v>2</v>
      </c>
      <c r="X44" s="121" t="s">
        <v>247</v>
      </c>
      <c r="Y44" s="121" t="s">
        <v>136</v>
      </c>
      <c r="Z44" s="139" t="s">
        <v>320</v>
      </c>
      <c r="AA44" s="141" t="s">
        <v>222</v>
      </c>
      <c r="AB44" s="132" t="s">
        <v>377</v>
      </c>
      <c r="AC44" s="141" t="s">
        <v>223</v>
      </c>
      <c r="AD44" s="132" t="s">
        <v>222</v>
      </c>
      <c r="AE44" s="119" t="s">
        <v>222</v>
      </c>
      <c r="AF44" s="119" t="s">
        <v>222</v>
      </c>
      <c r="AG44" s="133" t="s">
        <v>223</v>
      </c>
      <c r="AH44" s="122">
        <f>NETWORKDAYS(E44,V44)-1</f>
        <v>61</v>
      </c>
      <c r="AI44" s="132" t="s">
        <v>378</v>
      </c>
      <c r="AJ44" s="125" t="s">
        <v>379</v>
      </c>
    </row>
    <row r="45" spans="1:36" ht="112.5" customHeight="1" x14ac:dyDescent="0.2">
      <c r="A45" s="114" t="s">
        <v>380</v>
      </c>
      <c r="B45" s="115">
        <v>44953</v>
      </c>
      <c r="C45" s="116" t="s">
        <v>98</v>
      </c>
      <c r="D45" s="117">
        <v>10</v>
      </c>
      <c r="E45" s="118">
        <v>44952</v>
      </c>
      <c r="F45" s="119" t="s">
        <v>221</v>
      </c>
      <c r="G45" s="139" t="s">
        <v>222</v>
      </c>
      <c r="H45" s="119" t="s">
        <v>223</v>
      </c>
      <c r="I45" s="120" t="s">
        <v>381</v>
      </c>
      <c r="J45" s="130" t="s">
        <v>223</v>
      </c>
      <c r="K45" s="130" t="s">
        <v>223</v>
      </c>
      <c r="L45" s="131" t="s">
        <v>222</v>
      </c>
      <c r="M45" s="151" t="s">
        <v>382</v>
      </c>
      <c r="N45" s="118" t="s">
        <v>226</v>
      </c>
      <c r="O45" s="139" t="s">
        <v>226</v>
      </c>
      <c r="P45" s="118" t="s">
        <v>226</v>
      </c>
      <c r="Q45" s="123">
        <f>NETWORKDAYS(E45,B45)-1</f>
        <v>1</v>
      </c>
      <c r="R45" s="124" t="str">
        <f t="shared" si="0"/>
        <v>Oportuno</v>
      </c>
      <c r="S45" s="125" t="s">
        <v>324</v>
      </c>
      <c r="T45" s="119" t="s">
        <v>222</v>
      </c>
      <c r="U45" s="118">
        <v>45009</v>
      </c>
      <c r="V45" s="118">
        <v>45010</v>
      </c>
      <c r="W45" s="117">
        <f t="shared" si="1"/>
        <v>1</v>
      </c>
      <c r="X45" s="121" t="s">
        <v>240</v>
      </c>
      <c r="Y45" s="121" t="s">
        <v>136</v>
      </c>
      <c r="Z45" s="139" t="s">
        <v>383</v>
      </c>
      <c r="AA45" s="141" t="s">
        <v>222</v>
      </c>
      <c r="AB45" s="132" t="s">
        <v>223</v>
      </c>
      <c r="AC45" s="141" t="s">
        <v>223</v>
      </c>
      <c r="AD45" s="132" t="s">
        <v>222</v>
      </c>
      <c r="AE45" s="119" t="s">
        <v>222</v>
      </c>
      <c r="AF45" s="119" t="s">
        <v>222</v>
      </c>
      <c r="AG45" s="133" t="s">
        <v>223</v>
      </c>
      <c r="AH45" s="122">
        <f>NETWORKDAYS(E45,V45)-1-2</f>
        <v>39</v>
      </c>
      <c r="AI45" s="133" t="str">
        <f>IF(AH45&lt;=D45,"Oportuno","No Oportuno")</f>
        <v>No Oportuno</v>
      </c>
      <c r="AJ45" s="120" t="s">
        <v>384</v>
      </c>
    </row>
    <row r="46" spans="1:36" ht="57" customHeight="1" x14ac:dyDescent="0.2">
      <c r="A46" s="114" t="s">
        <v>385</v>
      </c>
      <c r="B46" s="115">
        <v>44956</v>
      </c>
      <c r="C46" s="116" t="s">
        <v>98</v>
      </c>
      <c r="D46" s="117">
        <v>10</v>
      </c>
      <c r="E46" s="118">
        <v>44956</v>
      </c>
      <c r="F46" s="119" t="s">
        <v>221</v>
      </c>
      <c r="G46" s="129" t="s">
        <v>223</v>
      </c>
      <c r="H46" s="119" t="s">
        <v>223</v>
      </c>
      <c r="I46" s="120" t="s">
        <v>386</v>
      </c>
      <c r="J46" s="130" t="s">
        <v>223</v>
      </c>
      <c r="K46" s="131" t="s">
        <v>222</v>
      </c>
      <c r="L46" s="131" t="s">
        <v>222</v>
      </c>
      <c r="M46" s="151" t="s">
        <v>387</v>
      </c>
      <c r="N46" s="118" t="s">
        <v>226</v>
      </c>
      <c r="O46" s="139" t="s">
        <v>226</v>
      </c>
      <c r="P46" s="118" t="s">
        <v>226</v>
      </c>
      <c r="Q46" s="123">
        <f>NETWORKDAYS(E46,B46)-1</f>
        <v>0</v>
      </c>
      <c r="R46" s="124" t="str">
        <f t="shared" si="0"/>
        <v>Oportuno</v>
      </c>
      <c r="S46" s="125" t="s">
        <v>388</v>
      </c>
      <c r="T46" s="119" t="s">
        <v>222</v>
      </c>
      <c r="U46" s="118">
        <v>44958</v>
      </c>
      <c r="V46" s="118">
        <v>44959</v>
      </c>
      <c r="W46" s="117">
        <f t="shared" si="1"/>
        <v>1</v>
      </c>
      <c r="X46" s="121" t="s">
        <v>247</v>
      </c>
      <c r="Y46" s="121" t="s">
        <v>125</v>
      </c>
      <c r="Z46" s="139" t="s">
        <v>297</v>
      </c>
      <c r="AA46" s="141" t="s">
        <v>222</v>
      </c>
      <c r="AB46" s="141" t="s">
        <v>222</v>
      </c>
      <c r="AC46" s="141" t="s">
        <v>223</v>
      </c>
      <c r="AD46" s="141" t="s">
        <v>223</v>
      </c>
      <c r="AE46" s="119" t="s">
        <v>222</v>
      </c>
      <c r="AF46" s="119" t="s">
        <v>222</v>
      </c>
      <c r="AG46" s="133" t="s">
        <v>223</v>
      </c>
      <c r="AH46" s="122">
        <f>NETWORKDAYS(E46,V46)-1</f>
        <v>3</v>
      </c>
      <c r="AI46" s="127" t="str">
        <f>IF(AH46&lt;=D46,"Oportuno","No Oportuno")</f>
        <v>Oportuno</v>
      </c>
      <c r="AJ46" s="128"/>
    </row>
    <row r="47" spans="1:36" ht="267" customHeight="1" x14ac:dyDescent="0.2">
      <c r="A47" s="114" t="s">
        <v>389</v>
      </c>
      <c r="B47" s="115">
        <v>44957</v>
      </c>
      <c r="C47" s="116" t="s">
        <v>98</v>
      </c>
      <c r="D47" s="117">
        <v>15</v>
      </c>
      <c r="E47" s="118">
        <v>44956</v>
      </c>
      <c r="F47" s="119" t="s">
        <v>221</v>
      </c>
      <c r="G47" s="139" t="s">
        <v>222</v>
      </c>
      <c r="H47" s="119" t="s">
        <v>222</v>
      </c>
      <c r="I47" s="120" t="s">
        <v>390</v>
      </c>
      <c r="J47" s="130" t="s">
        <v>223</v>
      </c>
      <c r="K47" s="131" t="s">
        <v>222</v>
      </c>
      <c r="L47" s="131" t="s">
        <v>222</v>
      </c>
      <c r="M47" s="151" t="s">
        <v>391</v>
      </c>
      <c r="N47" s="118" t="s">
        <v>226</v>
      </c>
      <c r="O47" s="139" t="s">
        <v>226</v>
      </c>
      <c r="P47" s="118" t="s">
        <v>226</v>
      </c>
      <c r="Q47" s="123">
        <f>NETWORKDAYS(E47,B47)-1</f>
        <v>1</v>
      </c>
      <c r="R47" s="124" t="str">
        <f t="shared" si="0"/>
        <v>Oportuno</v>
      </c>
      <c r="S47" s="125" t="s">
        <v>392</v>
      </c>
      <c r="T47" s="119" t="s">
        <v>222</v>
      </c>
      <c r="U47" s="118">
        <v>44971</v>
      </c>
      <c r="V47" s="118">
        <v>44973</v>
      </c>
      <c r="W47" s="117">
        <f t="shared" si="1"/>
        <v>2</v>
      </c>
      <c r="X47" s="121" t="s">
        <v>247</v>
      </c>
      <c r="Y47" s="121" t="s">
        <v>234</v>
      </c>
      <c r="Z47" s="139" t="s">
        <v>235</v>
      </c>
      <c r="AA47" s="141" t="s">
        <v>222</v>
      </c>
      <c r="AB47" s="141" t="s">
        <v>222</v>
      </c>
      <c r="AC47" s="141" t="s">
        <v>223</v>
      </c>
      <c r="AD47" s="141" t="s">
        <v>223</v>
      </c>
      <c r="AE47" s="119" t="s">
        <v>222</v>
      </c>
      <c r="AF47" s="119" t="s">
        <v>222</v>
      </c>
      <c r="AG47" s="133" t="s">
        <v>223</v>
      </c>
      <c r="AH47" s="122">
        <f>NETWORKDAYS(E47,V47)-1-2</f>
        <v>11</v>
      </c>
      <c r="AI47" s="127" t="str">
        <f>IF(AH47&lt;=D47,"Oportuno","No Oportuno")</f>
        <v>Oportuno</v>
      </c>
      <c r="AJ47" s="128"/>
    </row>
    <row r="48" spans="1:36" ht="78" customHeight="1" x14ac:dyDescent="0.2">
      <c r="A48" s="114" t="s">
        <v>393</v>
      </c>
      <c r="B48" s="115">
        <v>44957</v>
      </c>
      <c r="C48" s="116" t="s">
        <v>99</v>
      </c>
      <c r="D48" s="117">
        <v>10</v>
      </c>
      <c r="E48" s="118">
        <v>44957</v>
      </c>
      <c r="F48" s="119" t="s">
        <v>120</v>
      </c>
      <c r="G48" s="139" t="s">
        <v>237</v>
      </c>
      <c r="H48" s="119" t="s">
        <v>223</v>
      </c>
      <c r="I48" s="120" t="s">
        <v>394</v>
      </c>
      <c r="J48" s="131" t="s">
        <v>222</v>
      </c>
      <c r="K48" s="131" t="s">
        <v>222</v>
      </c>
      <c r="L48" s="131" t="s">
        <v>222</v>
      </c>
      <c r="M48" s="151" t="s">
        <v>395</v>
      </c>
      <c r="N48" s="118" t="s">
        <v>226</v>
      </c>
      <c r="O48" s="139" t="s">
        <v>226</v>
      </c>
      <c r="P48" s="118" t="s">
        <v>226</v>
      </c>
      <c r="Q48" s="123">
        <f>NETWORKDAYS(E48,B48)-1</f>
        <v>0</v>
      </c>
      <c r="R48" s="124" t="str">
        <f t="shared" si="0"/>
        <v>Oportuno</v>
      </c>
      <c r="S48" s="125"/>
      <c r="T48" s="119" t="s">
        <v>222</v>
      </c>
      <c r="U48" s="118">
        <v>44973</v>
      </c>
      <c r="V48" s="118">
        <v>44974</v>
      </c>
      <c r="W48" s="117">
        <f t="shared" si="1"/>
        <v>1</v>
      </c>
      <c r="X48" s="121" t="s">
        <v>240</v>
      </c>
      <c r="Y48" s="121" t="s">
        <v>241</v>
      </c>
      <c r="Z48" s="139" t="s">
        <v>242</v>
      </c>
      <c r="AA48" s="141" t="s">
        <v>222</v>
      </c>
      <c r="AB48" s="132" t="s">
        <v>223</v>
      </c>
      <c r="AC48" s="141" t="s">
        <v>223</v>
      </c>
      <c r="AD48" s="132" t="s">
        <v>222</v>
      </c>
      <c r="AE48" s="119" t="s">
        <v>222</v>
      </c>
      <c r="AF48" s="119" t="s">
        <v>222</v>
      </c>
      <c r="AG48" s="133" t="s">
        <v>223</v>
      </c>
      <c r="AH48" s="122">
        <f>NETWORKDAYS(E48,V48)-1-1</f>
        <v>12</v>
      </c>
      <c r="AI48" s="133" t="str">
        <f>IF(AH48&lt;=D48,"Oportuno","No Oportuno")</f>
        <v>No Oportuno</v>
      </c>
      <c r="AJ48" s="120" t="s">
        <v>396</v>
      </c>
    </row>
    <row r="49" spans="1:36" ht="99" customHeight="1" x14ac:dyDescent="0.2">
      <c r="A49" s="114" t="s">
        <v>397</v>
      </c>
      <c r="B49" s="115">
        <v>44958</v>
      </c>
      <c r="C49" s="116" t="s">
        <v>98</v>
      </c>
      <c r="D49" s="117">
        <v>10</v>
      </c>
      <c r="E49" s="118">
        <v>44957</v>
      </c>
      <c r="F49" s="119" t="s">
        <v>121</v>
      </c>
      <c r="G49" s="139" t="s">
        <v>222</v>
      </c>
      <c r="H49" s="119" t="s">
        <v>223</v>
      </c>
      <c r="I49" s="120" t="s">
        <v>398</v>
      </c>
      <c r="J49" s="130" t="s">
        <v>223</v>
      </c>
      <c r="K49" s="130" t="s">
        <v>223</v>
      </c>
      <c r="L49" s="131" t="s">
        <v>222</v>
      </c>
      <c r="M49" s="151" t="s">
        <v>399</v>
      </c>
      <c r="N49" s="118" t="s">
        <v>226</v>
      </c>
      <c r="O49" s="139" t="s">
        <v>226</v>
      </c>
      <c r="P49" s="118" t="s">
        <v>226</v>
      </c>
      <c r="Q49" s="123">
        <f>NETWORKDAYS(E49,B49)-1</f>
        <v>1</v>
      </c>
      <c r="R49" s="124" t="str">
        <f t="shared" si="0"/>
        <v>Oportuno</v>
      </c>
      <c r="S49" s="134" t="s">
        <v>332</v>
      </c>
      <c r="T49" s="132" t="s">
        <v>400</v>
      </c>
      <c r="U49" s="118">
        <v>44965</v>
      </c>
      <c r="V49" s="118">
        <v>44965</v>
      </c>
      <c r="W49" s="117">
        <f t="shared" si="1"/>
        <v>0</v>
      </c>
      <c r="X49" s="121" t="s">
        <v>401</v>
      </c>
      <c r="Y49" s="121" t="s">
        <v>228</v>
      </c>
      <c r="Z49" s="139" t="s">
        <v>229</v>
      </c>
      <c r="AA49" s="141" t="s">
        <v>222</v>
      </c>
      <c r="AB49" s="141" t="s">
        <v>222</v>
      </c>
      <c r="AC49" s="141" t="s">
        <v>223</v>
      </c>
      <c r="AD49" s="141" t="s">
        <v>223</v>
      </c>
      <c r="AE49" s="119" t="s">
        <v>222</v>
      </c>
      <c r="AF49" s="119" t="s">
        <v>222</v>
      </c>
      <c r="AG49" s="133" t="s">
        <v>223</v>
      </c>
      <c r="AH49" s="122">
        <f>NETWORKDAYS(E49,V49)-1</f>
        <v>6</v>
      </c>
      <c r="AI49" s="132" t="s">
        <v>378</v>
      </c>
      <c r="AJ49" s="125" t="s">
        <v>402</v>
      </c>
    </row>
    <row r="50" spans="1:36" ht="37.5" customHeight="1" x14ac:dyDescent="0.2">
      <c r="A50" s="114" t="s">
        <v>403</v>
      </c>
      <c r="B50" s="115">
        <v>44958</v>
      </c>
      <c r="C50" s="116" t="s">
        <v>98</v>
      </c>
      <c r="D50" s="117">
        <v>10</v>
      </c>
      <c r="E50" s="118">
        <v>44958</v>
      </c>
      <c r="F50" s="119" t="s">
        <v>221</v>
      </c>
      <c r="G50" s="139" t="s">
        <v>222</v>
      </c>
      <c r="H50" s="119" t="s">
        <v>223</v>
      </c>
      <c r="I50" s="120" t="s">
        <v>404</v>
      </c>
      <c r="J50" s="130" t="s">
        <v>223</v>
      </c>
      <c r="K50" s="130" t="s">
        <v>223</v>
      </c>
      <c r="L50" s="131" t="s">
        <v>222</v>
      </c>
      <c r="M50" s="151" t="s">
        <v>251</v>
      </c>
      <c r="N50" s="118" t="s">
        <v>226</v>
      </c>
      <c r="O50" s="139" t="s">
        <v>226</v>
      </c>
      <c r="P50" s="118" t="s">
        <v>226</v>
      </c>
      <c r="Q50" s="123">
        <f>NETWORKDAYS(E50,B50)-1</f>
        <v>0</v>
      </c>
      <c r="R50" s="124" t="str">
        <f t="shared" si="0"/>
        <v>Oportuno</v>
      </c>
      <c r="S50" s="134" t="s">
        <v>332</v>
      </c>
      <c r="T50" s="133" t="s">
        <v>223</v>
      </c>
      <c r="U50" s="118">
        <v>44960</v>
      </c>
      <c r="V50" s="118">
        <v>44961</v>
      </c>
      <c r="W50" s="117">
        <f t="shared" si="1"/>
        <v>1</v>
      </c>
      <c r="X50" s="121" t="s">
        <v>247</v>
      </c>
      <c r="Y50" s="121" t="s">
        <v>228</v>
      </c>
      <c r="Z50" s="131" t="s">
        <v>229</v>
      </c>
      <c r="AA50" s="132" t="s">
        <v>223</v>
      </c>
      <c r="AB50" s="132" t="s">
        <v>223</v>
      </c>
      <c r="AC50" s="141" t="s">
        <v>223</v>
      </c>
      <c r="AD50" s="141" t="s">
        <v>223</v>
      </c>
      <c r="AE50" s="133" t="s">
        <v>223</v>
      </c>
      <c r="AF50" s="133" t="s">
        <v>223</v>
      </c>
      <c r="AG50" s="133" t="s">
        <v>223</v>
      </c>
      <c r="AH50" s="122">
        <f>NETWORKDAYS(E50,V50)-1</f>
        <v>2</v>
      </c>
      <c r="AI50" s="135" t="s">
        <v>272</v>
      </c>
      <c r="AJ50" s="128" t="s">
        <v>405</v>
      </c>
    </row>
    <row r="51" spans="1:36" ht="45" customHeight="1" x14ac:dyDescent="0.2">
      <c r="A51" s="114" t="s">
        <v>406</v>
      </c>
      <c r="B51" s="115">
        <v>44959</v>
      </c>
      <c r="C51" s="116" t="s">
        <v>99</v>
      </c>
      <c r="D51" s="117">
        <v>10</v>
      </c>
      <c r="E51" s="118">
        <v>44959</v>
      </c>
      <c r="F51" s="119" t="s">
        <v>120</v>
      </c>
      <c r="G51" s="139" t="s">
        <v>237</v>
      </c>
      <c r="H51" s="119" t="s">
        <v>223</v>
      </c>
      <c r="I51" s="120" t="s">
        <v>407</v>
      </c>
      <c r="J51" s="131" t="s">
        <v>222</v>
      </c>
      <c r="K51" s="131" t="s">
        <v>222</v>
      </c>
      <c r="L51" s="131" t="s">
        <v>222</v>
      </c>
      <c r="M51" s="151" t="s">
        <v>408</v>
      </c>
      <c r="N51" s="118" t="s">
        <v>226</v>
      </c>
      <c r="O51" s="139" t="s">
        <v>226</v>
      </c>
      <c r="P51" s="118" t="s">
        <v>226</v>
      </c>
      <c r="Q51" s="123">
        <f>NETWORKDAYS(E51,B51)-1</f>
        <v>0</v>
      </c>
      <c r="R51" s="124" t="str">
        <f t="shared" si="0"/>
        <v>Oportuno</v>
      </c>
      <c r="S51" s="125"/>
      <c r="T51" s="119" t="s">
        <v>222</v>
      </c>
      <c r="U51" s="118">
        <v>44965</v>
      </c>
      <c r="V51" s="118">
        <v>44966</v>
      </c>
      <c r="W51" s="117">
        <f t="shared" si="1"/>
        <v>1</v>
      </c>
      <c r="X51" s="121" t="s">
        <v>240</v>
      </c>
      <c r="Y51" s="121" t="s">
        <v>234</v>
      </c>
      <c r="Z51" s="139" t="s">
        <v>235</v>
      </c>
      <c r="AA51" s="141" t="s">
        <v>222</v>
      </c>
      <c r="AB51" s="141" t="s">
        <v>222</v>
      </c>
      <c r="AC51" s="141" t="s">
        <v>223</v>
      </c>
      <c r="AD51" s="141" t="s">
        <v>223</v>
      </c>
      <c r="AE51" s="141" t="s">
        <v>222</v>
      </c>
      <c r="AF51" s="141" t="s">
        <v>222</v>
      </c>
      <c r="AG51" s="132" t="s">
        <v>223</v>
      </c>
      <c r="AH51" s="122">
        <f>NETWORKDAYS(E51,V51)-1</f>
        <v>5</v>
      </c>
      <c r="AI51" s="127" t="str">
        <f>IF(AH51&lt;=D51,"Oportuno","No Oportuno")</f>
        <v>Oportuno</v>
      </c>
      <c r="AJ51" s="128"/>
    </row>
    <row r="52" spans="1:36" ht="45" customHeight="1" x14ac:dyDescent="0.2">
      <c r="A52" s="114" t="s">
        <v>409</v>
      </c>
      <c r="B52" s="115">
        <v>44960</v>
      </c>
      <c r="C52" s="116" t="s">
        <v>105</v>
      </c>
      <c r="D52" s="117">
        <v>15</v>
      </c>
      <c r="E52" s="118">
        <v>44960</v>
      </c>
      <c r="F52" s="119" t="s">
        <v>120</v>
      </c>
      <c r="G52" s="139" t="s">
        <v>237</v>
      </c>
      <c r="H52" s="119" t="s">
        <v>223</v>
      </c>
      <c r="I52" s="120" t="s">
        <v>410</v>
      </c>
      <c r="J52" s="131" t="s">
        <v>237</v>
      </c>
      <c r="K52" s="131" t="s">
        <v>237</v>
      </c>
      <c r="L52" s="131" t="s">
        <v>237</v>
      </c>
      <c r="M52" s="131" t="s">
        <v>410</v>
      </c>
      <c r="N52" s="120" t="s">
        <v>410</v>
      </c>
      <c r="O52" s="125" t="s">
        <v>410</v>
      </c>
      <c r="P52" s="120" t="s">
        <v>410</v>
      </c>
      <c r="Q52" s="123">
        <f>NETWORKDAYS(E52,B52)-1</f>
        <v>0</v>
      </c>
      <c r="R52" s="124" t="str">
        <f t="shared" si="0"/>
        <v>Oportuno</v>
      </c>
      <c r="S52" s="125" t="s">
        <v>410</v>
      </c>
      <c r="T52" s="125" t="s">
        <v>410</v>
      </c>
      <c r="U52" s="120" t="s">
        <v>410</v>
      </c>
      <c r="V52" s="120" t="s">
        <v>410</v>
      </c>
      <c r="W52" s="117">
        <v>0</v>
      </c>
      <c r="X52" s="121" t="s">
        <v>410</v>
      </c>
      <c r="Y52" s="120" t="s">
        <v>410</v>
      </c>
      <c r="Z52" s="125" t="s">
        <v>410</v>
      </c>
      <c r="AA52" s="125" t="s">
        <v>410</v>
      </c>
      <c r="AB52" s="125" t="s">
        <v>410</v>
      </c>
      <c r="AC52" s="141" t="s">
        <v>223</v>
      </c>
      <c r="AD52" s="141" t="s">
        <v>223</v>
      </c>
      <c r="AE52" s="125" t="s">
        <v>410</v>
      </c>
      <c r="AF52" s="125" t="s">
        <v>410</v>
      </c>
      <c r="AG52" s="125" t="s">
        <v>410</v>
      </c>
      <c r="AH52" s="122">
        <v>0</v>
      </c>
      <c r="AI52" s="127" t="s">
        <v>411</v>
      </c>
      <c r="AJ52" s="128" t="s">
        <v>412</v>
      </c>
    </row>
    <row r="53" spans="1:36" ht="105.75" customHeight="1" x14ac:dyDescent="0.2">
      <c r="A53" s="114" t="s">
        <v>413</v>
      </c>
      <c r="B53" s="115">
        <v>44973</v>
      </c>
      <c r="C53" s="116" t="s">
        <v>99</v>
      </c>
      <c r="D53" s="117">
        <v>10</v>
      </c>
      <c r="E53" s="118">
        <v>44973</v>
      </c>
      <c r="F53" s="119" t="s">
        <v>120</v>
      </c>
      <c r="G53" s="139" t="s">
        <v>222</v>
      </c>
      <c r="H53" s="119" t="s">
        <v>223</v>
      </c>
      <c r="I53" s="120" t="s">
        <v>414</v>
      </c>
      <c r="J53" s="131" t="s">
        <v>222</v>
      </c>
      <c r="K53" s="131" t="s">
        <v>222</v>
      </c>
      <c r="L53" s="131" t="s">
        <v>222</v>
      </c>
      <c r="M53" s="151" t="s">
        <v>415</v>
      </c>
      <c r="N53" s="118" t="s">
        <v>226</v>
      </c>
      <c r="O53" s="139" t="s">
        <v>226</v>
      </c>
      <c r="P53" s="118" t="s">
        <v>226</v>
      </c>
      <c r="Q53" s="123">
        <f>NETWORKDAYS(E53,B53)-1</f>
        <v>0</v>
      </c>
      <c r="R53" s="124" t="str">
        <f t="shared" si="0"/>
        <v>Oportuno</v>
      </c>
      <c r="S53" s="125"/>
      <c r="T53" s="119" t="s">
        <v>222</v>
      </c>
      <c r="U53" s="118">
        <v>45034</v>
      </c>
      <c r="V53" s="118">
        <v>45036</v>
      </c>
      <c r="W53" s="117">
        <f t="shared" si="1"/>
        <v>2</v>
      </c>
      <c r="X53" s="121" t="s">
        <v>240</v>
      </c>
      <c r="Y53" s="121" t="s">
        <v>234</v>
      </c>
      <c r="Z53" s="139" t="s">
        <v>235</v>
      </c>
      <c r="AA53" s="141" t="s">
        <v>222</v>
      </c>
      <c r="AB53" s="132" t="s">
        <v>223</v>
      </c>
      <c r="AC53" s="132" t="s">
        <v>222</v>
      </c>
      <c r="AD53" s="141" t="s">
        <v>223</v>
      </c>
      <c r="AE53" s="132" t="s">
        <v>416</v>
      </c>
      <c r="AF53" s="141" t="s">
        <v>222</v>
      </c>
      <c r="AG53" s="132" t="s">
        <v>223</v>
      </c>
      <c r="AH53" s="122">
        <f>NETWORKDAYS(E53,V53)-1-5</f>
        <v>40</v>
      </c>
      <c r="AI53" s="133" t="str">
        <f>IF(AH53&lt;=D53,"Oportuno","No Oportuno")</f>
        <v>No Oportuno</v>
      </c>
      <c r="AJ53" s="120" t="s">
        <v>417</v>
      </c>
    </row>
    <row r="54" spans="1:36" ht="94.5" customHeight="1" x14ac:dyDescent="0.2">
      <c r="A54" s="114" t="s">
        <v>418</v>
      </c>
      <c r="B54" s="115">
        <v>44980</v>
      </c>
      <c r="C54" s="116" t="s">
        <v>102</v>
      </c>
      <c r="D54" s="117">
        <v>15</v>
      </c>
      <c r="E54" s="118">
        <v>44980</v>
      </c>
      <c r="F54" s="119" t="s">
        <v>120</v>
      </c>
      <c r="G54" s="139" t="s">
        <v>237</v>
      </c>
      <c r="H54" s="119" t="s">
        <v>223</v>
      </c>
      <c r="I54" s="120" t="s">
        <v>419</v>
      </c>
      <c r="J54" s="131" t="s">
        <v>222</v>
      </c>
      <c r="K54" s="131" t="s">
        <v>222</v>
      </c>
      <c r="L54" s="131" t="s">
        <v>222</v>
      </c>
      <c r="M54" s="151" t="s">
        <v>420</v>
      </c>
      <c r="N54" s="118" t="s">
        <v>226</v>
      </c>
      <c r="O54" s="139" t="s">
        <v>226</v>
      </c>
      <c r="P54" s="118" t="s">
        <v>226</v>
      </c>
      <c r="Q54" s="123">
        <f>NETWORKDAYS(E54,B54)-1</f>
        <v>0</v>
      </c>
      <c r="R54" s="124" t="str">
        <f t="shared" si="0"/>
        <v>Oportuno</v>
      </c>
      <c r="S54" s="125"/>
      <c r="T54" s="119" t="s">
        <v>222</v>
      </c>
      <c r="U54" s="118">
        <v>45034</v>
      </c>
      <c r="V54" s="118">
        <v>45036</v>
      </c>
      <c r="W54" s="117">
        <f t="shared" si="1"/>
        <v>2</v>
      </c>
      <c r="X54" s="121" t="s">
        <v>240</v>
      </c>
      <c r="Y54" s="121" t="s">
        <v>234</v>
      </c>
      <c r="Z54" s="139" t="s">
        <v>235</v>
      </c>
      <c r="AA54" s="141" t="s">
        <v>222</v>
      </c>
      <c r="AB54" s="132" t="s">
        <v>223</v>
      </c>
      <c r="AC54" s="132" t="s">
        <v>222</v>
      </c>
      <c r="AD54" s="141" t="s">
        <v>223</v>
      </c>
      <c r="AE54" s="132" t="s">
        <v>416</v>
      </c>
      <c r="AF54" s="141" t="s">
        <v>222</v>
      </c>
      <c r="AG54" s="141" t="s">
        <v>222</v>
      </c>
      <c r="AH54" s="122">
        <f>NETWORKDAYS(E54,V54)-1-5</f>
        <v>35</v>
      </c>
      <c r="AI54" s="133" t="str">
        <f>IF(AH54&lt;=D54,"Oportuno","No Oportuno")</f>
        <v>No Oportuno</v>
      </c>
      <c r="AJ54" s="120" t="s">
        <v>421</v>
      </c>
    </row>
    <row r="55" spans="1:36" ht="61.5" customHeight="1" x14ac:dyDescent="0.2">
      <c r="A55" s="114" t="s">
        <v>422</v>
      </c>
      <c r="B55" s="115">
        <v>44991</v>
      </c>
      <c r="C55" s="116" t="s">
        <v>99</v>
      </c>
      <c r="D55" s="117">
        <v>10</v>
      </c>
      <c r="E55" s="118">
        <v>44991</v>
      </c>
      <c r="F55" s="119" t="s">
        <v>221</v>
      </c>
      <c r="G55" s="129" t="s">
        <v>223</v>
      </c>
      <c r="H55" s="119" t="s">
        <v>223</v>
      </c>
      <c r="I55" s="120" t="s">
        <v>423</v>
      </c>
      <c r="J55" s="130" t="s">
        <v>223</v>
      </c>
      <c r="K55" s="131" t="s">
        <v>222</v>
      </c>
      <c r="L55" s="131" t="s">
        <v>222</v>
      </c>
      <c r="M55" s="151" t="s">
        <v>424</v>
      </c>
      <c r="N55" s="118" t="s">
        <v>226</v>
      </c>
      <c r="O55" s="139" t="s">
        <v>226</v>
      </c>
      <c r="P55" s="118" t="s">
        <v>226</v>
      </c>
      <c r="Q55" s="123">
        <f>NETWORKDAYS(E55,B55)-1</f>
        <v>0</v>
      </c>
      <c r="R55" s="124" t="str">
        <f t="shared" si="0"/>
        <v>Oportuno</v>
      </c>
      <c r="S55" s="125" t="s">
        <v>425</v>
      </c>
      <c r="T55" s="119" t="s">
        <v>222</v>
      </c>
      <c r="U55" s="118">
        <v>44992</v>
      </c>
      <c r="V55" s="118">
        <v>44993</v>
      </c>
      <c r="W55" s="117">
        <f t="shared" si="1"/>
        <v>1</v>
      </c>
      <c r="X55" s="121" t="s">
        <v>240</v>
      </c>
      <c r="Y55" s="121" t="s">
        <v>260</v>
      </c>
      <c r="Z55" s="139" t="s">
        <v>261</v>
      </c>
      <c r="AA55" s="141" t="s">
        <v>222</v>
      </c>
      <c r="AB55" s="141" t="s">
        <v>222</v>
      </c>
      <c r="AC55" s="141" t="s">
        <v>223</v>
      </c>
      <c r="AD55" s="141" t="s">
        <v>223</v>
      </c>
      <c r="AE55" s="141" t="s">
        <v>222</v>
      </c>
      <c r="AF55" s="141" t="s">
        <v>222</v>
      </c>
      <c r="AG55" s="133" t="s">
        <v>223</v>
      </c>
      <c r="AH55" s="122">
        <f>NETWORKDAYS(E55,V55)-1</f>
        <v>2</v>
      </c>
      <c r="AI55" s="127" t="str">
        <f>IF(AH55&lt;=D55,"Oportuno","No Oportuno")</f>
        <v>Oportuno</v>
      </c>
      <c r="AJ55" s="128"/>
    </row>
    <row r="56" spans="1:36" ht="409.6" customHeight="1" x14ac:dyDescent="0.2">
      <c r="A56" s="114" t="s">
        <v>426</v>
      </c>
      <c r="B56" s="115">
        <v>44992</v>
      </c>
      <c r="C56" s="116" t="s">
        <v>102</v>
      </c>
      <c r="D56" s="117">
        <v>15</v>
      </c>
      <c r="E56" s="118">
        <v>44992</v>
      </c>
      <c r="F56" s="119" t="s">
        <v>120</v>
      </c>
      <c r="G56" s="139" t="s">
        <v>237</v>
      </c>
      <c r="H56" s="119" t="s">
        <v>223</v>
      </c>
      <c r="I56" s="120" t="s">
        <v>427</v>
      </c>
      <c r="J56" s="131" t="s">
        <v>222</v>
      </c>
      <c r="K56" s="131" t="s">
        <v>222</v>
      </c>
      <c r="L56" s="131" t="s">
        <v>222</v>
      </c>
      <c r="M56" s="151" t="s">
        <v>428</v>
      </c>
      <c r="N56" s="118" t="s">
        <v>226</v>
      </c>
      <c r="O56" s="139" t="s">
        <v>226</v>
      </c>
      <c r="P56" s="118" t="s">
        <v>226</v>
      </c>
      <c r="Q56" s="123">
        <f>NETWORKDAYS(E56,B56)-1</f>
        <v>0</v>
      </c>
      <c r="R56" s="124" t="str">
        <f t="shared" si="0"/>
        <v>Oportuno</v>
      </c>
      <c r="S56" s="125"/>
      <c r="T56" s="119" t="s">
        <v>222</v>
      </c>
      <c r="U56" s="118">
        <v>44998</v>
      </c>
      <c r="V56" s="118">
        <v>44999</v>
      </c>
      <c r="W56" s="117">
        <f t="shared" si="1"/>
        <v>1</v>
      </c>
      <c r="X56" s="121" t="s">
        <v>240</v>
      </c>
      <c r="Y56" s="121" t="s">
        <v>234</v>
      </c>
      <c r="Z56" s="131" t="s">
        <v>235</v>
      </c>
      <c r="AA56" s="141" t="s">
        <v>222</v>
      </c>
      <c r="AB56" s="141" t="s">
        <v>222</v>
      </c>
      <c r="AC56" s="141" t="s">
        <v>223</v>
      </c>
      <c r="AD56" s="141" t="s">
        <v>223</v>
      </c>
      <c r="AE56" s="141" t="s">
        <v>222</v>
      </c>
      <c r="AF56" s="141" t="s">
        <v>222</v>
      </c>
      <c r="AG56" s="133" t="s">
        <v>223</v>
      </c>
      <c r="AH56" s="122">
        <f>NETWORKDAYS(E56,V56)-1</f>
        <v>5</v>
      </c>
      <c r="AI56" s="127" t="str">
        <f>IF(AH56&lt;=D56,"Oportuno","No Oportuno")</f>
        <v>Oportuno</v>
      </c>
      <c r="AJ56" s="120" t="s">
        <v>429</v>
      </c>
    </row>
    <row r="57" spans="1:36" ht="96.75" customHeight="1" x14ac:dyDescent="0.2">
      <c r="A57" s="114" t="s">
        <v>430</v>
      </c>
      <c r="B57" s="115">
        <v>44992</v>
      </c>
      <c r="C57" s="116" t="s">
        <v>106</v>
      </c>
      <c r="D57" s="117">
        <v>15</v>
      </c>
      <c r="E57" s="118">
        <v>44992</v>
      </c>
      <c r="F57" s="119" t="s">
        <v>121</v>
      </c>
      <c r="G57" s="139" t="s">
        <v>222</v>
      </c>
      <c r="H57" s="119" t="s">
        <v>223</v>
      </c>
      <c r="I57" s="120" t="s">
        <v>431</v>
      </c>
      <c r="J57" s="130" t="s">
        <v>223</v>
      </c>
      <c r="K57" s="130" t="s">
        <v>223</v>
      </c>
      <c r="L57" s="131" t="s">
        <v>222</v>
      </c>
      <c r="M57" s="151" t="s">
        <v>432</v>
      </c>
      <c r="N57" s="118" t="s">
        <v>226</v>
      </c>
      <c r="O57" s="139" t="s">
        <v>226</v>
      </c>
      <c r="P57" s="118" t="s">
        <v>226</v>
      </c>
      <c r="Q57" s="123">
        <f>NETWORKDAYS(E57,B57)-1</f>
        <v>0</v>
      </c>
      <c r="R57" s="124" t="str">
        <f t="shared" si="0"/>
        <v>Oportuno</v>
      </c>
      <c r="S57" s="125" t="s">
        <v>324</v>
      </c>
      <c r="T57" s="119" t="s">
        <v>222</v>
      </c>
      <c r="U57" s="118">
        <v>45007</v>
      </c>
      <c r="V57" s="118">
        <v>45008</v>
      </c>
      <c r="W57" s="117">
        <f t="shared" si="1"/>
        <v>1</v>
      </c>
      <c r="X57" s="121" t="s">
        <v>240</v>
      </c>
      <c r="Y57" s="121" t="s">
        <v>125</v>
      </c>
      <c r="Z57" s="131" t="s">
        <v>433</v>
      </c>
      <c r="AA57" s="141" t="s">
        <v>222</v>
      </c>
      <c r="AB57" s="141" t="s">
        <v>222</v>
      </c>
      <c r="AC57" s="141" t="s">
        <v>223</v>
      </c>
      <c r="AD57" s="141" t="s">
        <v>223</v>
      </c>
      <c r="AE57" s="141" t="s">
        <v>222</v>
      </c>
      <c r="AF57" s="141" t="s">
        <v>222</v>
      </c>
      <c r="AG57" s="119" t="s">
        <v>222</v>
      </c>
      <c r="AH57" s="122">
        <f>NETWORKDAYS(E57,V57)-1</f>
        <v>12</v>
      </c>
      <c r="AI57" s="127" t="str">
        <f>IF(AH57&lt;=D57,"Oportuno","No Oportuno")</f>
        <v>Oportuno</v>
      </c>
      <c r="AJ57" s="128"/>
    </row>
    <row r="58" spans="1:36" ht="128.25" customHeight="1" x14ac:dyDescent="0.2">
      <c r="A58" s="114" t="s">
        <v>434</v>
      </c>
      <c r="B58" s="115">
        <v>44993</v>
      </c>
      <c r="C58" s="116" t="s">
        <v>102</v>
      </c>
      <c r="D58" s="117">
        <v>15</v>
      </c>
      <c r="E58" s="118">
        <v>44993</v>
      </c>
      <c r="F58" s="119" t="s">
        <v>120</v>
      </c>
      <c r="G58" s="139" t="s">
        <v>237</v>
      </c>
      <c r="H58" s="119" t="s">
        <v>223</v>
      </c>
      <c r="I58" s="291" t="s">
        <v>435</v>
      </c>
      <c r="J58" s="131" t="s">
        <v>222</v>
      </c>
      <c r="K58" s="131" t="s">
        <v>222</v>
      </c>
      <c r="L58" s="131" t="s">
        <v>222</v>
      </c>
      <c r="M58" s="151" t="s">
        <v>428</v>
      </c>
      <c r="N58" s="118" t="s">
        <v>226</v>
      </c>
      <c r="O58" s="139" t="s">
        <v>226</v>
      </c>
      <c r="P58" s="118" t="s">
        <v>226</v>
      </c>
      <c r="Q58" s="123">
        <f>NETWORKDAYS(E58,B58)-1</f>
        <v>0</v>
      </c>
      <c r="R58" s="124" t="str">
        <f t="shared" si="0"/>
        <v>Oportuno</v>
      </c>
      <c r="S58" s="125"/>
      <c r="T58" s="119" t="s">
        <v>222</v>
      </c>
      <c r="U58" s="118">
        <v>45007</v>
      </c>
      <c r="V58" s="118">
        <v>45008</v>
      </c>
      <c r="W58" s="117">
        <f t="shared" si="1"/>
        <v>1</v>
      </c>
      <c r="X58" s="121" t="s">
        <v>240</v>
      </c>
      <c r="Y58" s="121" t="s">
        <v>337</v>
      </c>
      <c r="Z58" s="139" t="s">
        <v>338</v>
      </c>
      <c r="AA58" s="141" t="s">
        <v>222</v>
      </c>
      <c r="AB58" s="141" t="s">
        <v>222</v>
      </c>
      <c r="AC58" s="141" t="s">
        <v>223</v>
      </c>
      <c r="AD58" s="141" t="s">
        <v>223</v>
      </c>
      <c r="AE58" s="141" t="s">
        <v>222</v>
      </c>
      <c r="AF58" s="141" t="s">
        <v>222</v>
      </c>
      <c r="AG58" s="133" t="s">
        <v>223</v>
      </c>
      <c r="AH58" s="122">
        <f>NETWORKDAYS(E58,V58)-1-1</f>
        <v>10</v>
      </c>
      <c r="AI58" s="127" t="str">
        <f>IF(AH58&lt;=D58,"Oportuno","No Oportuno")</f>
        <v>Oportuno</v>
      </c>
      <c r="AJ58" s="128"/>
    </row>
    <row r="59" spans="1:36" ht="272.25" customHeight="1" x14ac:dyDescent="0.2">
      <c r="A59" s="114" t="s">
        <v>436</v>
      </c>
      <c r="B59" s="115">
        <v>44993</v>
      </c>
      <c r="C59" s="116" t="s">
        <v>102</v>
      </c>
      <c r="D59" s="117">
        <v>15</v>
      </c>
      <c r="E59" s="118">
        <v>44993</v>
      </c>
      <c r="F59" s="119" t="s">
        <v>120</v>
      </c>
      <c r="G59" s="139" t="s">
        <v>237</v>
      </c>
      <c r="H59" s="119" t="s">
        <v>223</v>
      </c>
      <c r="I59" s="292"/>
      <c r="J59" s="131" t="s">
        <v>222</v>
      </c>
      <c r="K59" s="131" t="s">
        <v>222</v>
      </c>
      <c r="L59" s="131" t="s">
        <v>222</v>
      </c>
      <c r="M59" s="151" t="s">
        <v>428</v>
      </c>
      <c r="N59" s="118" t="s">
        <v>226</v>
      </c>
      <c r="O59" s="139" t="s">
        <v>226</v>
      </c>
      <c r="P59" s="118" t="s">
        <v>226</v>
      </c>
      <c r="Q59" s="123">
        <f>NETWORKDAYS(E59,B59)-1</f>
        <v>0</v>
      </c>
      <c r="R59" s="124" t="str">
        <f t="shared" si="0"/>
        <v>Oportuno</v>
      </c>
      <c r="S59" s="125"/>
      <c r="T59" s="119" t="s">
        <v>222</v>
      </c>
      <c r="U59" s="118">
        <v>45016</v>
      </c>
      <c r="V59" s="118">
        <v>45018</v>
      </c>
      <c r="W59" s="117">
        <f t="shared" si="1"/>
        <v>2</v>
      </c>
      <c r="X59" s="121" t="s">
        <v>240</v>
      </c>
      <c r="Y59" s="121" t="s">
        <v>437</v>
      </c>
      <c r="Z59" s="139" t="s">
        <v>438</v>
      </c>
      <c r="AA59" s="141" t="s">
        <v>222</v>
      </c>
      <c r="AB59" s="132" t="s">
        <v>223</v>
      </c>
      <c r="AC59" s="141" t="s">
        <v>223</v>
      </c>
      <c r="AD59" s="141" t="s">
        <v>223</v>
      </c>
      <c r="AE59" s="141" t="s">
        <v>222</v>
      </c>
      <c r="AF59" s="141" t="s">
        <v>222</v>
      </c>
      <c r="AG59" s="133" t="s">
        <v>223</v>
      </c>
      <c r="AH59" s="122">
        <f>NETWORKDAYS(E59,V59)-1-1</f>
        <v>16</v>
      </c>
      <c r="AI59" s="133" t="str">
        <f>IF(AH59&lt;=D59,"Oportuno","No Oportuno")</f>
        <v>No Oportuno</v>
      </c>
      <c r="AJ59" s="128" t="s">
        <v>439</v>
      </c>
    </row>
    <row r="60" spans="1:36" ht="59.25" customHeight="1" x14ac:dyDescent="0.2">
      <c r="A60" s="114" t="s">
        <v>440</v>
      </c>
      <c r="B60" s="115">
        <v>44994</v>
      </c>
      <c r="C60" s="116" t="s">
        <v>104</v>
      </c>
      <c r="D60" s="117">
        <v>15</v>
      </c>
      <c r="E60" s="118">
        <v>44994</v>
      </c>
      <c r="F60" s="119" t="s">
        <v>120</v>
      </c>
      <c r="G60" s="139" t="s">
        <v>237</v>
      </c>
      <c r="H60" s="119" t="s">
        <v>223</v>
      </c>
      <c r="I60" s="120" t="s">
        <v>441</v>
      </c>
      <c r="J60" s="131" t="s">
        <v>222</v>
      </c>
      <c r="K60" s="131" t="s">
        <v>222</v>
      </c>
      <c r="L60" s="131" t="s">
        <v>222</v>
      </c>
      <c r="M60" s="151" t="s">
        <v>442</v>
      </c>
      <c r="N60" s="118" t="s">
        <v>226</v>
      </c>
      <c r="O60" s="139" t="s">
        <v>226</v>
      </c>
      <c r="P60" s="118" t="s">
        <v>226</v>
      </c>
      <c r="Q60" s="123">
        <f>NETWORKDAYS(E60,B60)-1</f>
        <v>0</v>
      </c>
      <c r="R60" s="124" t="str">
        <f t="shared" si="0"/>
        <v>Oportuno</v>
      </c>
      <c r="S60" s="125"/>
      <c r="T60" s="119" t="s">
        <v>222</v>
      </c>
      <c r="U60" s="118">
        <v>45001</v>
      </c>
      <c r="V60" s="118">
        <v>45003</v>
      </c>
      <c r="W60" s="117">
        <f t="shared" si="1"/>
        <v>2</v>
      </c>
      <c r="X60" s="121" t="s">
        <v>240</v>
      </c>
      <c r="Y60" s="121" t="s">
        <v>234</v>
      </c>
      <c r="Z60" s="139" t="s">
        <v>235</v>
      </c>
      <c r="AA60" s="141" t="s">
        <v>222</v>
      </c>
      <c r="AB60" s="141" t="s">
        <v>222</v>
      </c>
      <c r="AC60" s="141" t="s">
        <v>223</v>
      </c>
      <c r="AD60" s="141" t="s">
        <v>223</v>
      </c>
      <c r="AE60" s="141" t="s">
        <v>222</v>
      </c>
      <c r="AF60" s="141" t="s">
        <v>222</v>
      </c>
      <c r="AG60" s="133" t="s">
        <v>223</v>
      </c>
      <c r="AH60" s="122">
        <f>NETWORKDAYS(E60,V60)-1</f>
        <v>6</v>
      </c>
      <c r="AI60" s="127" t="str">
        <f>IF(AH60&lt;=D60,"Oportuno","No Oportuno")</f>
        <v>Oportuno</v>
      </c>
      <c r="AJ60" s="128"/>
    </row>
    <row r="61" spans="1:36" ht="132.75" customHeight="1" x14ac:dyDescent="0.2">
      <c r="A61" s="114" t="s">
        <v>443</v>
      </c>
      <c r="B61" s="115">
        <v>44998</v>
      </c>
      <c r="C61" s="116" t="s">
        <v>103</v>
      </c>
      <c r="D61" s="117">
        <v>15</v>
      </c>
      <c r="E61" s="118">
        <v>44998</v>
      </c>
      <c r="F61" s="119" t="s">
        <v>120</v>
      </c>
      <c r="G61" s="139" t="s">
        <v>237</v>
      </c>
      <c r="H61" s="119" t="s">
        <v>223</v>
      </c>
      <c r="I61" s="120" t="s">
        <v>444</v>
      </c>
      <c r="J61" s="131" t="s">
        <v>222</v>
      </c>
      <c r="K61" s="131" t="s">
        <v>222</v>
      </c>
      <c r="L61" s="131" t="s">
        <v>222</v>
      </c>
      <c r="M61" s="151" t="s">
        <v>428</v>
      </c>
      <c r="N61" s="118" t="s">
        <v>226</v>
      </c>
      <c r="O61" s="139" t="s">
        <v>226</v>
      </c>
      <c r="P61" s="118" t="s">
        <v>226</v>
      </c>
      <c r="Q61" s="123">
        <f>NETWORKDAYS(E61,B61)-1</f>
        <v>0</v>
      </c>
      <c r="R61" s="124" t="str">
        <f t="shared" si="0"/>
        <v>Oportuno</v>
      </c>
      <c r="S61" s="125"/>
      <c r="T61" s="119" t="s">
        <v>222</v>
      </c>
      <c r="U61" s="118">
        <v>45000</v>
      </c>
      <c r="V61" s="118">
        <v>45002</v>
      </c>
      <c r="W61" s="117">
        <f t="shared" si="1"/>
        <v>2</v>
      </c>
      <c r="X61" s="121" t="s">
        <v>247</v>
      </c>
      <c r="Y61" s="121" t="s">
        <v>234</v>
      </c>
      <c r="Z61" s="139" t="s">
        <v>235</v>
      </c>
      <c r="AA61" s="141" t="s">
        <v>222</v>
      </c>
      <c r="AB61" s="141" t="s">
        <v>222</v>
      </c>
      <c r="AC61" s="141" t="s">
        <v>223</v>
      </c>
      <c r="AD61" s="141" t="s">
        <v>223</v>
      </c>
      <c r="AE61" s="141" t="s">
        <v>222</v>
      </c>
      <c r="AF61" s="141" t="s">
        <v>222</v>
      </c>
      <c r="AG61" s="133" t="s">
        <v>223</v>
      </c>
      <c r="AH61" s="122">
        <f>NETWORKDAYS(E61,V61)-1</f>
        <v>4</v>
      </c>
      <c r="AI61" s="127" t="str">
        <f>IF(AH61&lt;=D61,"Oportuno","No Oportuno")</f>
        <v>Oportuno</v>
      </c>
      <c r="AJ61" s="128"/>
    </row>
    <row r="62" spans="1:36" ht="69" customHeight="1" x14ac:dyDescent="0.2">
      <c r="A62" s="114" t="s">
        <v>445</v>
      </c>
      <c r="B62" s="115">
        <v>45007</v>
      </c>
      <c r="C62" s="116" t="s">
        <v>103</v>
      </c>
      <c r="D62" s="117">
        <v>15</v>
      </c>
      <c r="E62" s="118">
        <v>45007</v>
      </c>
      <c r="F62" s="119" t="s">
        <v>120</v>
      </c>
      <c r="G62" s="139" t="s">
        <v>237</v>
      </c>
      <c r="H62" s="119" t="s">
        <v>223</v>
      </c>
      <c r="I62" s="120" t="s">
        <v>446</v>
      </c>
      <c r="J62" s="131" t="s">
        <v>222</v>
      </c>
      <c r="K62" s="131" t="s">
        <v>222</v>
      </c>
      <c r="L62" s="131" t="s">
        <v>222</v>
      </c>
      <c r="M62" s="151" t="s">
        <v>428</v>
      </c>
      <c r="N62" s="118" t="s">
        <v>226</v>
      </c>
      <c r="O62" s="139" t="s">
        <v>226</v>
      </c>
      <c r="P62" s="118" t="s">
        <v>226</v>
      </c>
      <c r="Q62" s="123">
        <f>NETWORKDAYS(E62,B62)-1</f>
        <v>0</v>
      </c>
      <c r="R62" s="124" t="str">
        <f t="shared" si="0"/>
        <v>Oportuno</v>
      </c>
      <c r="S62" s="125"/>
      <c r="T62" s="119" t="s">
        <v>222</v>
      </c>
      <c r="U62" s="118">
        <v>45014</v>
      </c>
      <c r="V62" s="118">
        <v>45016</v>
      </c>
      <c r="W62" s="117">
        <f t="shared" si="1"/>
        <v>2</v>
      </c>
      <c r="X62" s="121" t="s">
        <v>240</v>
      </c>
      <c r="Y62" s="121" t="s">
        <v>337</v>
      </c>
      <c r="Z62" s="139" t="s">
        <v>338</v>
      </c>
      <c r="AA62" s="141" t="s">
        <v>222</v>
      </c>
      <c r="AB62" s="141" t="s">
        <v>222</v>
      </c>
      <c r="AC62" s="141" t="s">
        <v>223</v>
      </c>
      <c r="AD62" s="141" t="s">
        <v>223</v>
      </c>
      <c r="AE62" s="141" t="s">
        <v>222</v>
      </c>
      <c r="AF62" s="141" t="s">
        <v>222</v>
      </c>
      <c r="AG62" s="133" t="s">
        <v>223</v>
      </c>
      <c r="AH62" s="122">
        <f>NETWORKDAYS(E62,V62)-1</f>
        <v>7</v>
      </c>
      <c r="AI62" s="127" t="str">
        <f>IF(AH62&lt;=D62,"Oportuno","No Oportuno")</f>
        <v>Oportuno</v>
      </c>
      <c r="AJ62" s="128"/>
    </row>
    <row r="63" spans="1:36" ht="69" customHeight="1" x14ac:dyDescent="0.2">
      <c r="A63" s="114" t="s">
        <v>447</v>
      </c>
      <c r="B63" s="115">
        <v>45008</v>
      </c>
      <c r="C63" s="116" t="s">
        <v>101</v>
      </c>
      <c r="D63" s="117">
        <v>30</v>
      </c>
      <c r="E63" s="118">
        <v>45008</v>
      </c>
      <c r="F63" s="119" t="s">
        <v>221</v>
      </c>
      <c r="G63" s="129" t="s">
        <v>223</v>
      </c>
      <c r="H63" s="119" t="s">
        <v>223</v>
      </c>
      <c r="I63" s="120" t="s">
        <v>448</v>
      </c>
      <c r="J63" s="130" t="s">
        <v>223</v>
      </c>
      <c r="K63" s="131" t="s">
        <v>222</v>
      </c>
      <c r="L63" s="131" t="s">
        <v>222</v>
      </c>
      <c r="M63" s="151" t="s">
        <v>449</v>
      </c>
      <c r="N63" s="118" t="s">
        <v>226</v>
      </c>
      <c r="O63" s="139" t="s">
        <v>226</v>
      </c>
      <c r="P63" s="118" t="s">
        <v>226</v>
      </c>
      <c r="Q63" s="123">
        <f>NETWORKDAYS(E63,B63)-1</f>
        <v>0</v>
      </c>
      <c r="R63" s="124" t="str">
        <f t="shared" si="0"/>
        <v>Oportuno</v>
      </c>
      <c r="S63" s="125" t="s">
        <v>450</v>
      </c>
      <c r="T63" s="132" t="s">
        <v>223</v>
      </c>
      <c r="U63" s="118">
        <v>45020</v>
      </c>
      <c r="V63" s="118">
        <v>45022</v>
      </c>
      <c r="W63" s="117">
        <f t="shared" si="1"/>
        <v>2</v>
      </c>
      <c r="X63" s="121" t="s">
        <v>247</v>
      </c>
      <c r="Y63" s="121" t="s">
        <v>125</v>
      </c>
      <c r="Z63" s="131" t="s">
        <v>297</v>
      </c>
      <c r="AA63" s="132" t="s">
        <v>223</v>
      </c>
      <c r="AB63" s="132" t="s">
        <v>223</v>
      </c>
      <c r="AC63" s="141" t="s">
        <v>223</v>
      </c>
      <c r="AD63" s="141" t="s">
        <v>223</v>
      </c>
      <c r="AE63" s="133" t="s">
        <v>223</v>
      </c>
      <c r="AF63" s="132" t="s">
        <v>223</v>
      </c>
      <c r="AG63" s="133" t="s">
        <v>223</v>
      </c>
      <c r="AH63" s="122">
        <f>NETWORKDAYS(E63,V63)-1</f>
        <v>10</v>
      </c>
      <c r="AI63" s="135" t="s">
        <v>272</v>
      </c>
      <c r="AJ63" s="120" t="s">
        <v>451</v>
      </c>
    </row>
    <row r="64" spans="1:36" ht="149.25" customHeight="1" x14ac:dyDescent="0.2">
      <c r="A64" s="114" t="s">
        <v>452</v>
      </c>
      <c r="B64" s="115">
        <v>45010</v>
      </c>
      <c r="C64" s="116" t="s">
        <v>103</v>
      </c>
      <c r="D64" s="117">
        <v>15</v>
      </c>
      <c r="E64" s="118">
        <v>45010</v>
      </c>
      <c r="F64" s="119" t="s">
        <v>120</v>
      </c>
      <c r="G64" s="139" t="s">
        <v>237</v>
      </c>
      <c r="H64" s="119" t="s">
        <v>223</v>
      </c>
      <c r="I64" s="120" t="s">
        <v>453</v>
      </c>
      <c r="J64" s="131" t="s">
        <v>222</v>
      </c>
      <c r="K64" s="131" t="s">
        <v>222</v>
      </c>
      <c r="L64" s="131" t="s">
        <v>222</v>
      </c>
      <c r="M64" s="151" t="s">
        <v>454</v>
      </c>
      <c r="N64" s="118" t="s">
        <v>226</v>
      </c>
      <c r="O64" s="129" t="s">
        <v>455</v>
      </c>
      <c r="P64" s="118" t="s">
        <v>226</v>
      </c>
      <c r="Q64" s="123">
        <f>NETWORKDAYS(E64,B64)</f>
        <v>0</v>
      </c>
      <c r="R64" s="124" t="str">
        <f t="shared" si="0"/>
        <v>Oportuno</v>
      </c>
      <c r="S64" s="125"/>
      <c r="T64" s="119" t="s">
        <v>222</v>
      </c>
      <c r="U64" s="118">
        <v>45020</v>
      </c>
      <c r="V64" s="118">
        <v>45022</v>
      </c>
      <c r="W64" s="117">
        <f t="shared" si="1"/>
        <v>2</v>
      </c>
      <c r="X64" s="121" t="s">
        <v>240</v>
      </c>
      <c r="Y64" s="121" t="s">
        <v>234</v>
      </c>
      <c r="Z64" s="139" t="s">
        <v>235</v>
      </c>
      <c r="AA64" s="141" t="s">
        <v>222</v>
      </c>
      <c r="AB64" s="141" t="s">
        <v>222</v>
      </c>
      <c r="AC64" s="141" t="s">
        <v>223</v>
      </c>
      <c r="AD64" s="141" t="s">
        <v>223</v>
      </c>
      <c r="AE64" s="141" t="s">
        <v>222</v>
      </c>
      <c r="AF64" s="141" t="s">
        <v>222</v>
      </c>
      <c r="AG64" s="133" t="s">
        <v>223</v>
      </c>
      <c r="AH64" s="122">
        <f>NETWORKDAYS(E64,V64)-1</f>
        <v>8</v>
      </c>
      <c r="AI64" s="127" t="str">
        <f>IF(AH64&lt;=D64,"Oportuno","No Oportuno")</f>
        <v>Oportuno</v>
      </c>
      <c r="AJ64" s="128" t="s">
        <v>456</v>
      </c>
    </row>
    <row r="65" spans="1:36" ht="193.5" customHeight="1" x14ac:dyDescent="0.2">
      <c r="A65" s="114" t="s">
        <v>457</v>
      </c>
      <c r="B65" s="115">
        <v>45030</v>
      </c>
      <c r="C65" s="116" t="s">
        <v>99</v>
      </c>
      <c r="D65" s="117">
        <v>10</v>
      </c>
      <c r="E65" s="118">
        <v>45030</v>
      </c>
      <c r="F65" s="119" t="s">
        <v>121</v>
      </c>
      <c r="G65" s="139" t="s">
        <v>222</v>
      </c>
      <c r="H65" s="119" t="s">
        <v>222</v>
      </c>
      <c r="I65" s="120" t="s">
        <v>458</v>
      </c>
      <c r="J65" s="130" t="s">
        <v>223</v>
      </c>
      <c r="K65" s="130" t="s">
        <v>223</v>
      </c>
      <c r="L65" s="131" t="s">
        <v>222</v>
      </c>
      <c r="M65" s="151" t="s">
        <v>459</v>
      </c>
      <c r="N65" s="118" t="s">
        <v>226</v>
      </c>
      <c r="O65" s="139" t="s">
        <v>226</v>
      </c>
      <c r="P65" s="118" t="s">
        <v>226</v>
      </c>
      <c r="Q65" s="123">
        <f>NETWORKDAYS(E65,B65)-1</f>
        <v>0</v>
      </c>
      <c r="R65" s="124" t="str">
        <f t="shared" si="0"/>
        <v>Oportuno</v>
      </c>
      <c r="S65" s="125" t="s">
        <v>460</v>
      </c>
      <c r="T65" s="119" t="s">
        <v>222</v>
      </c>
      <c r="U65" s="118">
        <v>45037</v>
      </c>
      <c r="V65" s="118">
        <v>45039</v>
      </c>
      <c r="W65" s="117">
        <f t="shared" si="1"/>
        <v>2</v>
      </c>
      <c r="X65" s="121" t="s">
        <v>247</v>
      </c>
      <c r="Y65" s="121" t="s">
        <v>234</v>
      </c>
      <c r="Z65" s="139" t="s">
        <v>235</v>
      </c>
      <c r="AA65" s="141" t="s">
        <v>222</v>
      </c>
      <c r="AB65" s="141" t="s">
        <v>222</v>
      </c>
      <c r="AC65" s="141" t="s">
        <v>223</v>
      </c>
      <c r="AD65" s="141" t="s">
        <v>223</v>
      </c>
      <c r="AE65" s="141" t="s">
        <v>222</v>
      </c>
      <c r="AF65" s="141" t="s">
        <v>222</v>
      </c>
      <c r="AG65" s="133" t="s">
        <v>223</v>
      </c>
      <c r="AH65" s="122">
        <f>NETWORKDAYS(E65,V65)-1</f>
        <v>5</v>
      </c>
      <c r="AI65" s="127" t="str">
        <f>IF(AH65&lt;=D65,"Oportuno","No Oportuno")</f>
        <v>Oportuno</v>
      </c>
      <c r="AJ65" s="143" t="s">
        <v>461</v>
      </c>
    </row>
    <row r="66" spans="1:36" ht="87" customHeight="1" x14ac:dyDescent="0.2">
      <c r="A66" s="114" t="s">
        <v>462</v>
      </c>
      <c r="B66" s="115">
        <v>45030</v>
      </c>
      <c r="C66" s="116" t="s">
        <v>102</v>
      </c>
      <c r="D66" s="117">
        <v>15</v>
      </c>
      <c r="E66" s="118">
        <v>45030</v>
      </c>
      <c r="F66" s="119" t="s">
        <v>221</v>
      </c>
      <c r="G66" s="129" t="s">
        <v>223</v>
      </c>
      <c r="H66" s="119" t="s">
        <v>223</v>
      </c>
      <c r="I66" s="120" t="s">
        <v>463</v>
      </c>
      <c r="J66" s="130" t="s">
        <v>223</v>
      </c>
      <c r="K66" s="131" t="s">
        <v>222</v>
      </c>
      <c r="L66" s="131" t="s">
        <v>222</v>
      </c>
      <c r="M66" s="151" t="s">
        <v>464</v>
      </c>
      <c r="N66" s="118" t="s">
        <v>226</v>
      </c>
      <c r="O66" s="139" t="s">
        <v>226</v>
      </c>
      <c r="P66" s="118" t="s">
        <v>226</v>
      </c>
      <c r="Q66" s="123">
        <f>NETWORKDAYS(E66,B66)-1</f>
        <v>0</v>
      </c>
      <c r="R66" s="124" t="str">
        <f t="shared" si="0"/>
        <v>Oportuno</v>
      </c>
      <c r="S66" s="125" t="s">
        <v>465</v>
      </c>
      <c r="T66" s="119" t="s">
        <v>222</v>
      </c>
      <c r="U66" s="118">
        <v>45036</v>
      </c>
      <c r="V66" s="118">
        <v>45038</v>
      </c>
      <c r="W66" s="117">
        <f t="shared" si="1"/>
        <v>2</v>
      </c>
      <c r="X66" s="121" t="s">
        <v>247</v>
      </c>
      <c r="Y66" s="121" t="s">
        <v>136</v>
      </c>
      <c r="Z66" s="139" t="s">
        <v>320</v>
      </c>
      <c r="AA66" s="141" t="s">
        <v>222</v>
      </c>
      <c r="AB66" s="141" t="s">
        <v>222</v>
      </c>
      <c r="AC66" s="141" t="s">
        <v>223</v>
      </c>
      <c r="AD66" s="141" t="s">
        <v>223</v>
      </c>
      <c r="AE66" s="141" t="s">
        <v>222</v>
      </c>
      <c r="AF66" s="141" t="s">
        <v>222</v>
      </c>
      <c r="AG66" s="133" t="s">
        <v>223</v>
      </c>
      <c r="AH66" s="122">
        <f>NETWORKDAYS(E66,V66)-1</f>
        <v>5</v>
      </c>
      <c r="AI66" s="127" t="str">
        <f>IF(AH66&lt;=D66,"Oportuno","No Oportuno")</f>
        <v>Oportuno</v>
      </c>
      <c r="AJ66" s="128"/>
    </row>
    <row r="67" spans="1:36" ht="90" customHeight="1" x14ac:dyDescent="0.2">
      <c r="A67" s="114" t="s">
        <v>466</v>
      </c>
      <c r="B67" s="115">
        <v>45034</v>
      </c>
      <c r="C67" s="116" t="s">
        <v>107</v>
      </c>
      <c r="D67" s="117">
        <v>15</v>
      </c>
      <c r="E67" s="118">
        <v>45034</v>
      </c>
      <c r="F67" s="119" t="s">
        <v>120</v>
      </c>
      <c r="G67" s="139" t="s">
        <v>237</v>
      </c>
      <c r="H67" s="119" t="s">
        <v>223</v>
      </c>
      <c r="I67" s="120" t="s">
        <v>467</v>
      </c>
      <c r="J67" s="131" t="s">
        <v>222</v>
      </c>
      <c r="K67" s="131" t="s">
        <v>222</v>
      </c>
      <c r="L67" s="131" t="s">
        <v>222</v>
      </c>
      <c r="M67" s="151" t="s">
        <v>468</v>
      </c>
      <c r="N67" s="118" t="s">
        <v>226</v>
      </c>
      <c r="O67" s="139" t="s">
        <v>226</v>
      </c>
      <c r="P67" s="118" t="s">
        <v>226</v>
      </c>
      <c r="Q67" s="123">
        <f>NETWORKDAYS(E67,B67)-1</f>
        <v>0</v>
      </c>
      <c r="R67" s="124" t="str">
        <f t="shared" si="0"/>
        <v>Oportuno</v>
      </c>
      <c r="S67" s="125"/>
      <c r="T67" s="119" t="s">
        <v>222</v>
      </c>
      <c r="U67" s="118">
        <v>45036</v>
      </c>
      <c r="V67" s="118">
        <v>45038</v>
      </c>
      <c r="W67" s="117">
        <f t="shared" si="1"/>
        <v>2</v>
      </c>
      <c r="X67" s="121" t="s">
        <v>247</v>
      </c>
      <c r="Y67" s="121" t="s">
        <v>125</v>
      </c>
      <c r="Z67" s="139" t="s">
        <v>297</v>
      </c>
      <c r="AA67" s="141" t="s">
        <v>222</v>
      </c>
      <c r="AB67" s="141" t="s">
        <v>222</v>
      </c>
      <c r="AC67" s="141" t="s">
        <v>223</v>
      </c>
      <c r="AD67" s="141" t="s">
        <v>223</v>
      </c>
      <c r="AE67" s="141" t="s">
        <v>222</v>
      </c>
      <c r="AF67" s="141" t="s">
        <v>222</v>
      </c>
      <c r="AG67" s="141" t="s">
        <v>222</v>
      </c>
      <c r="AH67" s="122">
        <f>NETWORKDAYS(E67,V67)-1</f>
        <v>3</v>
      </c>
      <c r="AI67" s="127" t="str">
        <f>IF(AH67&lt;=D67,"Oportuno","No Oportuno")</f>
        <v>Oportuno</v>
      </c>
      <c r="AJ67" s="128"/>
    </row>
    <row r="68" spans="1:36" ht="72" customHeight="1" x14ac:dyDescent="0.2">
      <c r="A68" s="114" t="s">
        <v>469</v>
      </c>
      <c r="B68" s="115">
        <v>45050</v>
      </c>
      <c r="C68" s="116" t="s">
        <v>99</v>
      </c>
      <c r="D68" s="117">
        <v>10</v>
      </c>
      <c r="E68" s="118">
        <v>45050</v>
      </c>
      <c r="F68" s="119" t="s">
        <v>221</v>
      </c>
      <c r="G68" s="129" t="s">
        <v>223</v>
      </c>
      <c r="H68" s="119" t="s">
        <v>222</v>
      </c>
      <c r="I68" s="120" t="s">
        <v>470</v>
      </c>
      <c r="J68" s="130" t="s">
        <v>223</v>
      </c>
      <c r="K68" s="131" t="s">
        <v>222</v>
      </c>
      <c r="L68" s="131" t="s">
        <v>222</v>
      </c>
      <c r="M68" s="151" t="s">
        <v>471</v>
      </c>
      <c r="N68" s="118" t="s">
        <v>226</v>
      </c>
      <c r="O68" s="139" t="s">
        <v>226</v>
      </c>
      <c r="P68" s="118" t="s">
        <v>226</v>
      </c>
      <c r="Q68" s="123">
        <f>NETWORKDAYS(E68,B68)-1</f>
        <v>0</v>
      </c>
      <c r="R68" s="124" t="str">
        <f t="shared" si="0"/>
        <v>Oportuno</v>
      </c>
      <c r="S68" s="125" t="s">
        <v>472</v>
      </c>
      <c r="T68" s="119" t="s">
        <v>222</v>
      </c>
      <c r="U68" s="118">
        <v>45050</v>
      </c>
      <c r="V68" s="118">
        <v>45052</v>
      </c>
      <c r="W68" s="117">
        <f t="shared" si="1"/>
        <v>2</v>
      </c>
      <c r="X68" s="121" t="s">
        <v>247</v>
      </c>
      <c r="Y68" s="121" t="s">
        <v>337</v>
      </c>
      <c r="Z68" s="139" t="s">
        <v>338</v>
      </c>
      <c r="AA68" s="141" t="s">
        <v>222</v>
      </c>
      <c r="AB68" s="141" t="s">
        <v>222</v>
      </c>
      <c r="AC68" s="141" t="s">
        <v>223</v>
      </c>
      <c r="AD68" s="141" t="s">
        <v>223</v>
      </c>
      <c r="AE68" s="141" t="s">
        <v>222</v>
      </c>
      <c r="AF68" s="141" t="s">
        <v>222</v>
      </c>
      <c r="AG68" s="141" t="s">
        <v>222</v>
      </c>
      <c r="AH68" s="122">
        <f>NETWORKDAYS(E68,V68)-1</f>
        <v>1</v>
      </c>
      <c r="AI68" s="127" t="str">
        <f>IF(AH68&lt;=D68,"Oportuno","No Oportuno")</f>
        <v>Oportuno</v>
      </c>
      <c r="AJ68" s="128"/>
    </row>
    <row r="69" spans="1:36" ht="60.75" customHeight="1" x14ac:dyDescent="0.2">
      <c r="A69" s="114" t="s">
        <v>473</v>
      </c>
      <c r="B69" s="115">
        <v>45056</v>
      </c>
      <c r="C69" s="116" t="s">
        <v>100</v>
      </c>
      <c r="D69" s="117">
        <v>15</v>
      </c>
      <c r="E69" s="118">
        <v>45056</v>
      </c>
      <c r="F69" s="119" t="s">
        <v>221</v>
      </c>
      <c r="G69" s="129" t="s">
        <v>223</v>
      </c>
      <c r="H69" s="119" t="s">
        <v>223</v>
      </c>
      <c r="I69" s="120" t="s">
        <v>474</v>
      </c>
      <c r="J69" s="130" t="s">
        <v>223</v>
      </c>
      <c r="K69" s="131" t="s">
        <v>222</v>
      </c>
      <c r="L69" s="131" t="s">
        <v>222</v>
      </c>
      <c r="M69" s="151" t="s">
        <v>475</v>
      </c>
      <c r="N69" s="118" t="s">
        <v>226</v>
      </c>
      <c r="O69" s="139" t="s">
        <v>226</v>
      </c>
      <c r="P69" s="118" t="s">
        <v>226</v>
      </c>
      <c r="Q69" s="123">
        <f>NETWORKDAYS(E69,B69)-1</f>
        <v>0</v>
      </c>
      <c r="R69" s="124" t="str">
        <f t="shared" si="0"/>
        <v>Oportuno</v>
      </c>
      <c r="S69" s="125" t="s">
        <v>476</v>
      </c>
      <c r="T69" s="119" t="s">
        <v>222</v>
      </c>
      <c r="U69" s="118">
        <v>45056</v>
      </c>
      <c r="V69" s="118">
        <v>45058</v>
      </c>
      <c r="W69" s="117">
        <f t="shared" si="1"/>
        <v>2</v>
      </c>
      <c r="X69" s="121" t="s">
        <v>247</v>
      </c>
      <c r="Y69" s="121" t="s">
        <v>125</v>
      </c>
      <c r="Z69" s="130" t="s">
        <v>125</v>
      </c>
      <c r="AA69" s="141" t="s">
        <v>222</v>
      </c>
      <c r="AB69" s="141" t="s">
        <v>222</v>
      </c>
      <c r="AC69" s="141" t="s">
        <v>223</v>
      </c>
      <c r="AD69" s="141" t="s">
        <v>223</v>
      </c>
      <c r="AE69" s="141" t="s">
        <v>222</v>
      </c>
      <c r="AF69" s="141" t="s">
        <v>222</v>
      </c>
      <c r="AG69" s="141" t="s">
        <v>222</v>
      </c>
      <c r="AH69" s="122">
        <f>NETWORKDAYS(E69,V69)-1</f>
        <v>2</v>
      </c>
      <c r="AI69" s="127" t="str">
        <f>IF(AH69&lt;=D69,"Oportuno","No Oportuno")</f>
        <v>Oportuno</v>
      </c>
      <c r="AJ69" s="128" t="s">
        <v>477</v>
      </c>
    </row>
    <row r="70" spans="1:36" ht="45" customHeight="1" x14ac:dyDescent="0.2">
      <c r="A70" s="114" t="s">
        <v>478</v>
      </c>
      <c r="B70" s="115">
        <v>45056</v>
      </c>
      <c r="C70" s="116" t="s">
        <v>101</v>
      </c>
      <c r="D70" s="117">
        <v>30</v>
      </c>
      <c r="E70" s="118">
        <v>45056</v>
      </c>
      <c r="F70" s="119" t="s">
        <v>120</v>
      </c>
      <c r="G70" s="139" t="s">
        <v>237</v>
      </c>
      <c r="H70" s="119" t="s">
        <v>223</v>
      </c>
      <c r="I70" s="120" t="s">
        <v>479</v>
      </c>
      <c r="J70" s="131" t="s">
        <v>222</v>
      </c>
      <c r="K70" s="131" t="s">
        <v>222</v>
      </c>
      <c r="L70" s="131" t="s">
        <v>222</v>
      </c>
      <c r="M70" s="151" t="s">
        <v>480</v>
      </c>
      <c r="N70" s="118" t="s">
        <v>226</v>
      </c>
      <c r="O70" s="139" t="s">
        <v>226</v>
      </c>
      <c r="P70" s="118" t="s">
        <v>226</v>
      </c>
      <c r="Q70" s="123">
        <f>NETWORKDAYS(E70,B70)-1</f>
        <v>0</v>
      </c>
      <c r="R70" s="124" t="str">
        <f t="shared" si="0"/>
        <v>Oportuno</v>
      </c>
      <c r="S70" s="125"/>
      <c r="T70" s="119" t="s">
        <v>222</v>
      </c>
      <c r="U70" s="118">
        <v>45056</v>
      </c>
      <c r="V70" s="118">
        <v>45058</v>
      </c>
      <c r="W70" s="117">
        <f t="shared" si="1"/>
        <v>2</v>
      </c>
      <c r="X70" s="121" t="s">
        <v>247</v>
      </c>
      <c r="Y70" s="121" t="s">
        <v>133</v>
      </c>
      <c r="Z70" s="139" t="s">
        <v>481</v>
      </c>
      <c r="AA70" s="141" t="s">
        <v>222</v>
      </c>
      <c r="AB70" s="141" t="s">
        <v>222</v>
      </c>
      <c r="AC70" s="141" t="s">
        <v>223</v>
      </c>
      <c r="AD70" s="141" t="s">
        <v>223</v>
      </c>
      <c r="AE70" s="141" t="s">
        <v>222</v>
      </c>
      <c r="AF70" s="141" t="s">
        <v>222</v>
      </c>
      <c r="AG70" s="141" t="s">
        <v>222</v>
      </c>
      <c r="AH70" s="122">
        <f>NETWORKDAYS(E70,V70)-1</f>
        <v>2</v>
      </c>
      <c r="AI70" s="127" t="str">
        <f>IF(AH70&lt;=D70,"Oportuno","No Oportuno")</f>
        <v>Oportuno</v>
      </c>
      <c r="AJ70" s="128"/>
    </row>
    <row r="71" spans="1:36" ht="84" customHeight="1" x14ac:dyDescent="0.2">
      <c r="A71" s="114" t="s">
        <v>482</v>
      </c>
      <c r="B71" s="115">
        <v>45057</v>
      </c>
      <c r="C71" s="116" t="s">
        <v>102</v>
      </c>
      <c r="D71" s="117">
        <v>15</v>
      </c>
      <c r="E71" s="118">
        <v>45057</v>
      </c>
      <c r="F71" s="119" t="s">
        <v>121</v>
      </c>
      <c r="G71" s="139" t="s">
        <v>222</v>
      </c>
      <c r="H71" s="119" t="s">
        <v>223</v>
      </c>
      <c r="I71" s="120" t="s">
        <v>483</v>
      </c>
      <c r="J71" s="130" t="s">
        <v>223</v>
      </c>
      <c r="K71" s="130" t="s">
        <v>223</v>
      </c>
      <c r="L71" s="131" t="s">
        <v>222</v>
      </c>
      <c r="M71" s="151" t="s">
        <v>484</v>
      </c>
      <c r="N71" s="118" t="s">
        <v>226</v>
      </c>
      <c r="O71" s="139" t="s">
        <v>226</v>
      </c>
      <c r="P71" s="118" t="s">
        <v>226</v>
      </c>
      <c r="Q71" s="123">
        <f>NETWORKDAYS(E71,B71)-1</f>
        <v>0</v>
      </c>
      <c r="R71" s="124" t="str">
        <f t="shared" si="0"/>
        <v>Oportuno</v>
      </c>
      <c r="S71" s="125" t="s">
        <v>485</v>
      </c>
      <c r="T71" s="119" t="s">
        <v>222</v>
      </c>
      <c r="U71" s="118">
        <v>45069</v>
      </c>
      <c r="V71" s="118">
        <v>45071</v>
      </c>
      <c r="W71" s="117">
        <f t="shared" si="1"/>
        <v>2</v>
      </c>
      <c r="X71" s="121" t="s">
        <v>240</v>
      </c>
      <c r="Y71" s="121" t="s">
        <v>136</v>
      </c>
      <c r="Z71" s="139" t="s">
        <v>320</v>
      </c>
      <c r="AA71" s="141" t="s">
        <v>222</v>
      </c>
      <c r="AB71" s="141" t="s">
        <v>222</v>
      </c>
      <c r="AC71" s="141" t="s">
        <v>223</v>
      </c>
      <c r="AD71" s="141" t="s">
        <v>223</v>
      </c>
      <c r="AE71" s="141" t="s">
        <v>222</v>
      </c>
      <c r="AF71" s="141" t="s">
        <v>222</v>
      </c>
      <c r="AG71" s="132" t="s">
        <v>223</v>
      </c>
      <c r="AH71" s="122">
        <f>NETWORKDAYS(E71,V71)-1-3</f>
        <v>7</v>
      </c>
      <c r="AI71" s="127" t="str">
        <f>IF(AH71&lt;=D71,"Oportuno","No Oportuno")</f>
        <v>Oportuno</v>
      </c>
      <c r="AJ71" s="128"/>
    </row>
    <row r="72" spans="1:36" ht="25.5" x14ac:dyDescent="0.2">
      <c r="A72" s="114" t="s">
        <v>486</v>
      </c>
      <c r="B72" s="115">
        <v>45057</v>
      </c>
      <c r="C72" s="116" t="s">
        <v>99</v>
      </c>
      <c r="D72" s="117">
        <v>10</v>
      </c>
      <c r="E72" s="118">
        <v>45057</v>
      </c>
      <c r="F72" s="119" t="s">
        <v>120</v>
      </c>
      <c r="G72" s="139" t="s">
        <v>237</v>
      </c>
      <c r="H72" s="119" t="s">
        <v>223</v>
      </c>
      <c r="I72" s="120" t="s">
        <v>487</v>
      </c>
      <c r="J72" s="131" t="s">
        <v>222</v>
      </c>
      <c r="K72" s="131" t="s">
        <v>222</v>
      </c>
      <c r="L72" s="131" t="s">
        <v>222</v>
      </c>
      <c r="M72" s="151" t="s">
        <v>488</v>
      </c>
      <c r="N72" s="118" t="s">
        <v>226</v>
      </c>
      <c r="O72" s="139" t="s">
        <v>226</v>
      </c>
      <c r="P72" s="118" t="s">
        <v>226</v>
      </c>
      <c r="Q72" s="123">
        <f>NETWORKDAYS(E72,B72)-1</f>
        <v>0</v>
      </c>
      <c r="R72" s="124" t="str">
        <f t="shared" ref="R72:R92" si="2">IF(Q72&gt;3,"No Oportuno","Oportuno")</f>
        <v>Oportuno</v>
      </c>
      <c r="S72" s="125"/>
      <c r="T72" s="119" t="s">
        <v>222</v>
      </c>
      <c r="U72" s="118">
        <v>45058</v>
      </c>
      <c r="V72" s="118">
        <v>45060</v>
      </c>
      <c r="W72" s="117">
        <f t="shared" si="1"/>
        <v>2</v>
      </c>
      <c r="X72" s="121" t="s">
        <v>240</v>
      </c>
      <c r="Y72" s="121" t="s">
        <v>234</v>
      </c>
      <c r="Z72" s="139" t="s">
        <v>235</v>
      </c>
      <c r="AA72" s="141" t="s">
        <v>222</v>
      </c>
      <c r="AB72" s="141" t="s">
        <v>222</v>
      </c>
      <c r="AC72" s="141" t="s">
        <v>223</v>
      </c>
      <c r="AD72" s="141" t="s">
        <v>223</v>
      </c>
      <c r="AE72" s="141" t="s">
        <v>222</v>
      </c>
      <c r="AF72" s="141" t="s">
        <v>222</v>
      </c>
      <c r="AG72" s="141" t="s">
        <v>222</v>
      </c>
      <c r="AH72" s="122">
        <f>NETWORKDAYS(E72,V72)-1</f>
        <v>1</v>
      </c>
      <c r="AI72" s="127" t="str">
        <f>IF(AH72&lt;=D72,"Oportuno","No Oportuno")</f>
        <v>Oportuno</v>
      </c>
      <c r="AJ72" s="128"/>
    </row>
    <row r="73" spans="1:36" ht="51" x14ac:dyDescent="0.2">
      <c r="A73" s="114" t="s">
        <v>489</v>
      </c>
      <c r="B73" s="115">
        <v>45062</v>
      </c>
      <c r="C73" s="116" t="s">
        <v>99</v>
      </c>
      <c r="D73" s="117">
        <v>10</v>
      </c>
      <c r="E73" s="118">
        <v>45062</v>
      </c>
      <c r="F73" s="119" t="s">
        <v>221</v>
      </c>
      <c r="G73" s="129" t="s">
        <v>223</v>
      </c>
      <c r="H73" s="119" t="s">
        <v>222</v>
      </c>
      <c r="I73" s="120" t="s">
        <v>490</v>
      </c>
      <c r="J73" s="130" t="s">
        <v>223</v>
      </c>
      <c r="K73" s="131" t="s">
        <v>222</v>
      </c>
      <c r="L73" s="131" t="s">
        <v>222</v>
      </c>
      <c r="M73" s="151" t="s">
        <v>491</v>
      </c>
      <c r="N73" s="118" t="s">
        <v>226</v>
      </c>
      <c r="O73" s="139" t="s">
        <v>226</v>
      </c>
      <c r="P73" s="118" t="s">
        <v>226</v>
      </c>
      <c r="Q73" s="123">
        <f>NETWORKDAYS(E73,B73)-1</f>
        <v>0</v>
      </c>
      <c r="R73" s="124" t="str">
        <f t="shared" si="2"/>
        <v>Oportuno</v>
      </c>
      <c r="S73" s="125" t="s">
        <v>492</v>
      </c>
      <c r="T73" s="119" t="s">
        <v>222</v>
      </c>
      <c r="U73" s="118">
        <v>45062</v>
      </c>
      <c r="V73" s="118">
        <v>45064</v>
      </c>
      <c r="W73" s="117">
        <f t="shared" si="1"/>
        <v>2</v>
      </c>
      <c r="X73" s="121" t="s">
        <v>247</v>
      </c>
      <c r="Y73" s="121" t="s">
        <v>337</v>
      </c>
      <c r="Z73" s="139" t="s">
        <v>338</v>
      </c>
      <c r="AA73" s="141" t="s">
        <v>222</v>
      </c>
      <c r="AB73" s="141" t="s">
        <v>222</v>
      </c>
      <c r="AC73" s="141" t="s">
        <v>223</v>
      </c>
      <c r="AD73" s="141" t="s">
        <v>223</v>
      </c>
      <c r="AE73" s="141" t="s">
        <v>222</v>
      </c>
      <c r="AF73" s="141" t="s">
        <v>222</v>
      </c>
      <c r="AG73" s="141" t="s">
        <v>222</v>
      </c>
      <c r="AH73" s="122">
        <f>NETWORKDAYS(E73,V73)-1</f>
        <v>2</v>
      </c>
      <c r="AI73" s="127" t="str">
        <f>IF(AH73&lt;=D73,"Oportuno","No Oportuno")</f>
        <v>Oportuno</v>
      </c>
      <c r="AJ73" s="128"/>
    </row>
    <row r="74" spans="1:36" ht="122.25" customHeight="1" x14ac:dyDescent="0.2">
      <c r="A74" s="114" t="s">
        <v>493</v>
      </c>
      <c r="B74" s="115">
        <v>45070</v>
      </c>
      <c r="C74" s="116" t="s">
        <v>99</v>
      </c>
      <c r="D74" s="117">
        <v>10</v>
      </c>
      <c r="E74" s="118">
        <v>45070</v>
      </c>
      <c r="F74" s="119" t="s">
        <v>221</v>
      </c>
      <c r="G74" s="129" t="s">
        <v>223</v>
      </c>
      <c r="H74" s="119" t="s">
        <v>222</v>
      </c>
      <c r="I74" s="120" t="s">
        <v>494</v>
      </c>
      <c r="J74" s="130" t="s">
        <v>223</v>
      </c>
      <c r="K74" s="131" t="s">
        <v>222</v>
      </c>
      <c r="L74" s="131" t="s">
        <v>222</v>
      </c>
      <c r="M74" s="151" t="s">
        <v>495</v>
      </c>
      <c r="N74" s="118" t="s">
        <v>226</v>
      </c>
      <c r="O74" s="139" t="s">
        <v>226</v>
      </c>
      <c r="P74" s="118" t="s">
        <v>226</v>
      </c>
      <c r="Q74" s="123">
        <f>NETWORKDAYS(E74,B74)-1</f>
        <v>0</v>
      </c>
      <c r="R74" s="124" t="str">
        <f t="shared" si="2"/>
        <v>Oportuno</v>
      </c>
      <c r="S74" s="125" t="s">
        <v>492</v>
      </c>
      <c r="T74" s="119" t="s">
        <v>222</v>
      </c>
      <c r="U74" s="118">
        <v>45070</v>
      </c>
      <c r="V74" s="118">
        <v>45072</v>
      </c>
      <c r="W74" s="117">
        <f t="shared" ref="W74:W92" si="3">+V74-U74</f>
        <v>2</v>
      </c>
      <c r="X74" s="121" t="s">
        <v>247</v>
      </c>
      <c r="Y74" s="121" t="s">
        <v>337</v>
      </c>
      <c r="Z74" s="139" t="s">
        <v>338</v>
      </c>
      <c r="AA74" s="141" t="s">
        <v>222</v>
      </c>
      <c r="AB74" s="141" t="s">
        <v>222</v>
      </c>
      <c r="AC74" s="141" t="s">
        <v>223</v>
      </c>
      <c r="AD74" s="141" t="s">
        <v>223</v>
      </c>
      <c r="AE74" s="141" t="s">
        <v>222</v>
      </c>
      <c r="AF74" s="141" t="s">
        <v>222</v>
      </c>
      <c r="AG74" s="141" t="s">
        <v>222</v>
      </c>
      <c r="AH74" s="122">
        <f>NETWORKDAYS(E74,V74)-1</f>
        <v>2</v>
      </c>
      <c r="AI74" s="127" t="str">
        <f>IF(AH74&lt;=D74,"Oportuno","No Oportuno")</f>
        <v>Oportuno</v>
      </c>
      <c r="AJ74" s="128"/>
    </row>
    <row r="75" spans="1:36" ht="153" customHeight="1" x14ac:dyDescent="0.2">
      <c r="A75" s="114" t="s">
        <v>496</v>
      </c>
      <c r="B75" s="115">
        <v>45070</v>
      </c>
      <c r="C75" s="116" t="s">
        <v>100</v>
      </c>
      <c r="D75" s="117">
        <v>15</v>
      </c>
      <c r="E75" s="118">
        <v>45070</v>
      </c>
      <c r="F75" s="119" t="s">
        <v>120</v>
      </c>
      <c r="G75" s="139" t="s">
        <v>237</v>
      </c>
      <c r="H75" s="119" t="s">
        <v>223</v>
      </c>
      <c r="I75" s="120" t="s">
        <v>497</v>
      </c>
      <c r="J75" s="131" t="s">
        <v>222</v>
      </c>
      <c r="K75" s="131" t="s">
        <v>222</v>
      </c>
      <c r="L75" s="131" t="s">
        <v>222</v>
      </c>
      <c r="M75" s="151" t="s">
        <v>498</v>
      </c>
      <c r="N75" s="118" t="s">
        <v>226</v>
      </c>
      <c r="O75" s="139" t="s">
        <v>226</v>
      </c>
      <c r="P75" s="118" t="s">
        <v>226</v>
      </c>
      <c r="Q75" s="123">
        <f>NETWORKDAYS(E75,B75)-1</f>
        <v>0</v>
      </c>
      <c r="R75" s="124" t="str">
        <f t="shared" si="2"/>
        <v>Oportuno</v>
      </c>
      <c r="S75" s="125" t="s">
        <v>499</v>
      </c>
      <c r="T75" s="119" t="s">
        <v>222</v>
      </c>
      <c r="U75" s="118">
        <v>45076</v>
      </c>
      <c r="V75" s="118">
        <v>45078</v>
      </c>
      <c r="W75" s="117">
        <f t="shared" si="3"/>
        <v>2</v>
      </c>
      <c r="X75" s="121" t="s">
        <v>240</v>
      </c>
      <c r="Y75" s="121" t="s">
        <v>234</v>
      </c>
      <c r="Z75" s="139" t="s">
        <v>235</v>
      </c>
      <c r="AA75" s="141" t="s">
        <v>222</v>
      </c>
      <c r="AB75" s="141" t="s">
        <v>222</v>
      </c>
      <c r="AC75" s="141" t="s">
        <v>223</v>
      </c>
      <c r="AD75" s="141" t="s">
        <v>223</v>
      </c>
      <c r="AE75" s="141" t="s">
        <v>222</v>
      </c>
      <c r="AF75" s="141" t="s">
        <v>222</v>
      </c>
      <c r="AG75" s="132" t="s">
        <v>223</v>
      </c>
      <c r="AH75" s="122">
        <f>NETWORKDAYS(E75,V75)-1-2</f>
        <v>4</v>
      </c>
      <c r="AI75" s="127" t="str">
        <f>IF(AH75&lt;=D75,"Oportuno","No Oportuno")</f>
        <v>Oportuno</v>
      </c>
      <c r="AJ75" s="128"/>
    </row>
    <row r="76" spans="1:36" ht="56.25" customHeight="1" x14ac:dyDescent="0.2">
      <c r="A76" s="114" t="s">
        <v>500</v>
      </c>
      <c r="B76" s="115">
        <v>45071</v>
      </c>
      <c r="C76" s="116" t="s">
        <v>100</v>
      </c>
      <c r="D76" s="117">
        <v>15</v>
      </c>
      <c r="E76" s="118">
        <v>45069</v>
      </c>
      <c r="F76" s="119" t="s">
        <v>221</v>
      </c>
      <c r="G76" s="139" t="s">
        <v>222</v>
      </c>
      <c r="H76" s="119" t="s">
        <v>223</v>
      </c>
      <c r="I76" s="120" t="s">
        <v>501</v>
      </c>
      <c r="J76" s="130" t="s">
        <v>223</v>
      </c>
      <c r="K76" s="131" t="s">
        <v>222</v>
      </c>
      <c r="L76" s="131" t="s">
        <v>222</v>
      </c>
      <c r="M76" s="151" t="s">
        <v>502</v>
      </c>
      <c r="N76" s="118" t="s">
        <v>226</v>
      </c>
      <c r="O76" s="139" t="s">
        <v>226</v>
      </c>
      <c r="P76" s="118" t="s">
        <v>226</v>
      </c>
      <c r="Q76" s="123">
        <f>NETWORKDAYS(E76,B76)-1</f>
        <v>2</v>
      </c>
      <c r="R76" s="124" t="str">
        <f t="shared" si="2"/>
        <v>Oportuno</v>
      </c>
      <c r="S76" s="125" t="s">
        <v>503</v>
      </c>
      <c r="T76" s="119" t="s">
        <v>222</v>
      </c>
      <c r="U76" s="118">
        <v>45076</v>
      </c>
      <c r="V76" s="118">
        <v>45078</v>
      </c>
      <c r="W76" s="117">
        <f t="shared" si="3"/>
        <v>2</v>
      </c>
      <c r="X76" s="121" t="s">
        <v>240</v>
      </c>
      <c r="Y76" s="121" t="s">
        <v>234</v>
      </c>
      <c r="Z76" s="139" t="s">
        <v>235</v>
      </c>
      <c r="AA76" s="141" t="s">
        <v>222</v>
      </c>
      <c r="AB76" s="141" t="s">
        <v>222</v>
      </c>
      <c r="AC76" s="141" t="s">
        <v>223</v>
      </c>
      <c r="AD76" s="141" t="s">
        <v>223</v>
      </c>
      <c r="AE76" s="141" t="s">
        <v>222</v>
      </c>
      <c r="AF76" s="141" t="s">
        <v>222</v>
      </c>
      <c r="AG76" s="132" t="s">
        <v>223</v>
      </c>
      <c r="AH76" s="122">
        <f>NETWORKDAYS(E76,V76)-1</f>
        <v>7</v>
      </c>
      <c r="AI76" s="127" t="str">
        <f>IF(AH76&lt;=D76,"Oportuno","No Oportuno")</f>
        <v>Oportuno</v>
      </c>
      <c r="AJ76" s="128"/>
    </row>
    <row r="77" spans="1:36" ht="108" customHeight="1" x14ac:dyDescent="0.2">
      <c r="A77" s="114" t="s">
        <v>504</v>
      </c>
      <c r="B77" s="115">
        <v>45078</v>
      </c>
      <c r="C77" s="116" t="s">
        <v>100</v>
      </c>
      <c r="D77" s="117">
        <v>15</v>
      </c>
      <c r="E77" s="118">
        <v>45078</v>
      </c>
      <c r="F77" s="119" t="s">
        <v>221</v>
      </c>
      <c r="G77" s="129" t="s">
        <v>223</v>
      </c>
      <c r="H77" s="119" t="s">
        <v>223</v>
      </c>
      <c r="I77" s="120" t="s">
        <v>505</v>
      </c>
      <c r="J77" s="130" t="s">
        <v>223</v>
      </c>
      <c r="K77" s="131" t="s">
        <v>222</v>
      </c>
      <c r="L77" s="131" t="s">
        <v>222</v>
      </c>
      <c r="M77" s="151" t="s">
        <v>506</v>
      </c>
      <c r="N77" s="118" t="s">
        <v>226</v>
      </c>
      <c r="O77" s="139" t="s">
        <v>226</v>
      </c>
      <c r="P77" s="118" t="s">
        <v>226</v>
      </c>
      <c r="Q77" s="123">
        <f>NETWORKDAYS(E77,B77)-1</f>
        <v>0</v>
      </c>
      <c r="R77" s="124" t="str">
        <f t="shared" si="2"/>
        <v>Oportuno</v>
      </c>
      <c r="S77" s="125" t="s">
        <v>503</v>
      </c>
      <c r="T77" s="119" t="s">
        <v>222</v>
      </c>
      <c r="U77" s="118">
        <v>45085</v>
      </c>
      <c r="V77" s="118">
        <v>45087</v>
      </c>
      <c r="W77" s="117">
        <f t="shared" si="3"/>
        <v>2</v>
      </c>
      <c r="X77" s="121" t="s">
        <v>240</v>
      </c>
      <c r="Y77" s="121" t="s">
        <v>437</v>
      </c>
      <c r="Z77" s="139" t="s">
        <v>438</v>
      </c>
      <c r="AA77" s="141" t="s">
        <v>222</v>
      </c>
      <c r="AB77" s="141" t="s">
        <v>222</v>
      </c>
      <c r="AC77" s="141" t="s">
        <v>223</v>
      </c>
      <c r="AD77" s="141" t="s">
        <v>223</v>
      </c>
      <c r="AE77" s="141" t="s">
        <v>222</v>
      </c>
      <c r="AF77" s="141" t="s">
        <v>222</v>
      </c>
      <c r="AG77" s="132" t="s">
        <v>223</v>
      </c>
      <c r="AH77" s="122">
        <f>NETWORKDAYS(E77,V77)-1</f>
        <v>6</v>
      </c>
      <c r="AI77" s="127" t="str">
        <f>IF(AH77&lt;=D77,"Oportuno","No Oportuno")</f>
        <v>Oportuno</v>
      </c>
      <c r="AJ77" s="128"/>
    </row>
    <row r="78" spans="1:36" ht="331.5" customHeight="1" x14ac:dyDescent="0.2">
      <c r="A78" s="114" t="s">
        <v>507</v>
      </c>
      <c r="B78" s="115">
        <v>45078</v>
      </c>
      <c r="C78" s="116" t="s">
        <v>99</v>
      </c>
      <c r="D78" s="117">
        <v>10</v>
      </c>
      <c r="E78" s="118">
        <v>45077</v>
      </c>
      <c r="F78" s="119" t="s">
        <v>221</v>
      </c>
      <c r="G78" s="139" t="s">
        <v>222</v>
      </c>
      <c r="H78" s="119" t="s">
        <v>223</v>
      </c>
      <c r="I78" s="120" t="s">
        <v>508</v>
      </c>
      <c r="J78" s="130" t="s">
        <v>223</v>
      </c>
      <c r="K78" s="130" t="s">
        <v>223</v>
      </c>
      <c r="L78" s="131" t="s">
        <v>222</v>
      </c>
      <c r="M78" s="151" t="s">
        <v>509</v>
      </c>
      <c r="N78" s="118" t="s">
        <v>226</v>
      </c>
      <c r="O78" s="139" t="s">
        <v>226</v>
      </c>
      <c r="P78" s="118" t="s">
        <v>226</v>
      </c>
      <c r="Q78" s="123">
        <f>NETWORKDAYS(E78,B78)-1</f>
        <v>1</v>
      </c>
      <c r="R78" s="124" t="str">
        <f t="shared" si="2"/>
        <v>Oportuno</v>
      </c>
      <c r="S78" s="125" t="s">
        <v>510</v>
      </c>
      <c r="T78" s="119" t="s">
        <v>222</v>
      </c>
      <c r="U78" s="118">
        <v>45093</v>
      </c>
      <c r="V78" s="118">
        <v>45095</v>
      </c>
      <c r="W78" s="117">
        <f t="shared" si="3"/>
        <v>2</v>
      </c>
      <c r="X78" s="121" t="s">
        <v>240</v>
      </c>
      <c r="Y78" s="121" t="s">
        <v>511</v>
      </c>
      <c r="Z78" s="139" t="s">
        <v>512</v>
      </c>
      <c r="AA78" s="141" t="s">
        <v>222</v>
      </c>
      <c r="AB78" s="141" t="s">
        <v>222</v>
      </c>
      <c r="AC78" s="141" t="s">
        <v>223</v>
      </c>
      <c r="AD78" s="141" t="s">
        <v>223</v>
      </c>
      <c r="AE78" s="141" t="s">
        <v>222</v>
      </c>
      <c r="AF78" s="141" t="s">
        <v>222</v>
      </c>
      <c r="AG78" s="132" t="s">
        <v>223</v>
      </c>
      <c r="AH78" s="122">
        <f>NETWORKDAYS(E78,V78)-1-2</f>
        <v>10</v>
      </c>
      <c r="AI78" s="127" t="str">
        <f>IF(AH78&lt;=D78,"Oportuno","No Oportuno")</f>
        <v>Oportuno</v>
      </c>
      <c r="AJ78" s="128"/>
    </row>
    <row r="79" spans="1:36" ht="45.75" customHeight="1" x14ac:dyDescent="0.2">
      <c r="A79" s="114" t="s">
        <v>513</v>
      </c>
      <c r="B79" s="115">
        <v>45083</v>
      </c>
      <c r="C79" s="116" t="s">
        <v>100</v>
      </c>
      <c r="D79" s="117">
        <v>15</v>
      </c>
      <c r="E79" s="118">
        <v>45083</v>
      </c>
      <c r="F79" s="119" t="s">
        <v>221</v>
      </c>
      <c r="G79" s="129" t="s">
        <v>223</v>
      </c>
      <c r="H79" s="119" t="s">
        <v>223</v>
      </c>
      <c r="I79" s="120" t="s">
        <v>514</v>
      </c>
      <c r="J79" s="130" t="s">
        <v>223</v>
      </c>
      <c r="K79" s="131" t="s">
        <v>222</v>
      </c>
      <c r="L79" s="131" t="s">
        <v>222</v>
      </c>
      <c r="M79" s="151" t="s">
        <v>515</v>
      </c>
      <c r="N79" s="118" t="s">
        <v>226</v>
      </c>
      <c r="O79" s="139" t="s">
        <v>226</v>
      </c>
      <c r="P79" s="118" t="s">
        <v>226</v>
      </c>
      <c r="Q79" s="123">
        <f>NETWORKDAYS(E79,B79)-1</f>
        <v>0</v>
      </c>
      <c r="R79" s="124" t="str">
        <f t="shared" si="2"/>
        <v>Oportuno</v>
      </c>
      <c r="S79" s="125" t="s">
        <v>516</v>
      </c>
      <c r="T79" s="119" t="s">
        <v>222</v>
      </c>
      <c r="U79" s="118">
        <v>45084</v>
      </c>
      <c r="V79" s="118">
        <v>45086</v>
      </c>
      <c r="W79" s="117">
        <f t="shared" si="3"/>
        <v>2</v>
      </c>
      <c r="X79" s="121" t="s">
        <v>247</v>
      </c>
      <c r="Y79" s="121" t="s">
        <v>133</v>
      </c>
      <c r="Z79" s="139" t="s">
        <v>481</v>
      </c>
      <c r="AA79" s="141" t="s">
        <v>222</v>
      </c>
      <c r="AB79" s="141" t="s">
        <v>222</v>
      </c>
      <c r="AC79" s="141" t="s">
        <v>223</v>
      </c>
      <c r="AD79" s="141" t="s">
        <v>223</v>
      </c>
      <c r="AE79" s="141" t="s">
        <v>222</v>
      </c>
      <c r="AF79" s="141" t="s">
        <v>222</v>
      </c>
      <c r="AG79" s="141" t="s">
        <v>222</v>
      </c>
      <c r="AH79" s="122">
        <f>NETWORKDAYS(E79,V79)-1</f>
        <v>3</v>
      </c>
      <c r="AI79" s="127" t="str">
        <f>IF(AH79&lt;=D79,"Oportuno","No Oportuno")</f>
        <v>Oportuno</v>
      </c>
      <c r="AJ79" s="128"/>
    </row>
    <row r="80" spans="1:36" ht="77.25" customHeight="1" x14ac:dyDescent="0.2">
      <c r="A80" s="114" t="s">
        <v>517</v>
      </c>
      <c r="B80" s="115">
        <v>45090</v>
      </c>
      <c r="C80" s="116" t="s">
        <v>100</v>
      </c>
      <c r="D80" s="117">
        <v>15</v>
      </c>
      <c r="E80" s="118">
        <v>45090</v>
      </c>
      <c r="F80" s="119" t="s">
        <v>221</v>
      </c>
      <c r="G80" s="129" t="s">
        <v>223</v>
      </c>
      <c r="H80" s="119" t="s">
        <v>222</v>
      </c>
      <c r="I80" s="120" t="s">
        <v>518</v>
      </c>
      <c r="J80" s="131" t="s">
        <v>222</v>
      </c>
      <c r="K80" s="131" t="s">
        <v>222</v>
      </c>
      <c r="L80" s="131" t="s">
        <v>222</v>
      </c>
      <c r="M80" s="151" t="s">
        <v>519</v>
      </c>
      <c r="N80" s="118" t="s">
        <v>226</v>
      </c>
      <c r="O80" s="139" t="s">
        <v>226</v>
      </c>
      <c r="P80" s="118" t="s">
        <v>226</v>
      </c>
      <c r="Q80" s="123">
        <f>NETWORKDAYS(E80,B80)-1</f>
        <v>0</v>
      </c>
      <c r="R80" s="124" t="str">
        <f t="shared" si="2"/>
        <v>Oportuno</v>
      </c>
      <c r="S80" s="125" t="s">
        <v>520</v>
      </c>
      <c r="T80" s="119" t="s">
        <v>222</v>
      </c>
      <c r="U80" s="118">
        <v>45090</v>
      </c>
      <c r="V80" s="118">
        <v>45092</v>
      </c>
      <c r="W80" s="117">
        <f t="shared" si="3"/>
        <v>2</v>
      </c>
      <c r="X80" s="121" t="s">
        <v>247</v>
      </c>
      <c r="Y80" s="121" t="s">
        <v>337</v>
      </c>
      <c r="Z80" s="139" t="s">
        <v>338</v>
      </c>
      <c r="AA80" s="141" t="s">
        <v>222</v>
      </c>
      <c r="AB80" s="132" t="s">
        <v>341</v>
      </c>
      <c r="AC80" s="141" t="s">
        <v>223</v>
      </c>
      <c r="AD80" s="141" t="s">
        <v>223</v>
      </c>
      <c r="AE80" s="141" t="s">
        <v>222</v>
      </c>
      <c r="AF80" s="141" t="s">
        <v>222</v>
      </c>
      <c r="AG80" s="141" t="s">
        <v>222</v>
      </c>
      <c r="AH80" s="122">
        <f>NETWORKDAYS(E80,V80)-1</f>
        <v>2</v>
      </c>
      <c r="AI80" s="127" t="str">
        <f>IF(AH80&lt;=D80,"Oportuno","No Oportuno")</f>
        <v>Oportuno</v>
      </c>
      <c r="AJ80" s="128" t="s">
        <v>521</v>
      </c>
    </row>
    <row r="81" spans="1:36" ht="53.25" customHeight="1" x14ac:dyDescent="0.2">
      <c r="A81" s="114" t="s">
        <v>522</v>
      </c>
      <c r="B81" s="115">
        <v>45097</v>
      </c>
      <c r="C81" s="116" t="s">
        <v>99</v>
      </c>
      <c r="D81" s="117">
        <v>10</v>
      </c>
      <c r="E81" s="118">
        <v>45097</v>
      </c>
      <c r="F81" s="119" t="s">
        <v>221</v>
      </c>
      <c r="G81" s="129" t="s">
        <v>223</v>
      </c>
      <c r="H81" s="119" t="s">
        <v>222</v>
      </c>
      <c r="I81" s="120" t="s">
        <v>523</v>
      </c>
      <c r="J81" s="130" t="s">
        <v>223</v>
      </c>
      <c r="K81" s="131" t="s">
        <v>222</v>
      </c>
      <c r="L81" s="131" t="s">
        <v>222</v>
      </c>
      <c r="M81" s="151" t="s">
        <v>524</v>
      </c>
      <c r="N81" s="118" t="s">
        <v>226</v>
      </c>
      <c r="O81" s="139" t="s">
        <v>226</v>
      </c>
      <c r="P81" s="118" t="s">
        <v>226</v>
      </c>
      <c r="Q81" s="123">
        <f>NETWORKDAYS(E81,B81)-1</f>
        <v>0</v>
      </c>
      <c r="R81" s="124" t="str">
        <f t="shared" si="2"/>
        <v>Oportuno</v>
      </c>
      <c r="S81" s="125" t="s">
        <v>525</v>
      </c>
      <c r="T81" s="119" t="s">
        <v>222</v>
      </c>
      <c r="U81" s="118">
        <v>45098</v>
      </c>
      <c r="V81" s="118">
        <v>45100</v>
      </c>
      <c r="W81" s="117">
        <f t="shared" si="3"/>
        <v>2</v>
      </c>
      <c r="X81" s="121" t="s">
        <v>247</v>
      </c>
      <c r="Y81" s="121" t="s">
        <v>125</v>
      </c>
      <c r="Z81" s="139" t="s">
        <v>297</v>
      </c>
      <c r="AA81" s="141" t="s">
        <v>222</v>
      </c>
      <c r="AB81" s="141" t="s">
        <v>222</v>
      </c>
      <c r="AC81" s="141" t="s">
        <v>223</v>
      </c>
      <c r="AD81" s="141" t="s">
        <v>223</v>
      </c>
      <c r="AE81" s="141" t="s">
        <v>222</v>
      </c>
      <c r="AF81" s="141" t="s">
        <v>222</v>
      </c>
      <c r="AG81" s="141" t="s">
        <v>222</v>
      </c>
      <c r="AH81" s="122">
        <f>NETWORKDAYS(E81,V81)-1</f>
        <v>3</v>
      </c>
      <c r="AI81" s="127" t="str">
        <f>IF(AH81&lt;=D81,"Oportuno","No Oportuno")</f>
        <v>Oportuno</v>
      </c>
      <c r="AJ81" s="128"/>
    </row>
    <row r="82" spans="1:36" ht="84" customHeight="1" x14ac:dyDescent="0.2">
      <c r="A82" s="114" t="s">
        <v>526</v>
      </c>
      <c r="B82" s="115">
        <v>45098</v>
      </c>
      <c r="C82" s="116" t="s">
        <v>100</v>
      </c>
      <c r="D82" s="117">
        <v>15</v>
      </c>
      <c r="E82" s="118">
        <v>45098</v>
      </c>
      <c r="F82" s="119" t="s">
        <v>221</v>
      </c>
      <c r="G82" s="129" t="s">
        <v>223</v>
      </c>
      <c r="H82" s="119" t="s">
        <v>223</v>
      </c>
      <c r="I82" s="120" t="s">
        <v>527</v>
      </c>
      <c r="J82" s="130" t="s">
        <v>223</v>
      </c>
      <c r="K82" s="131" t="s">
        <v>222</v>
      </c>
      <c r="L82" s="131" t="s">
        <v>222</v>
      </c>
      <c r="M82" s="151" t="s">
        <v>528</v>
      </c>
      <c r="N82" s="118" t="s">
        <v>226</v>
      </c>
      <c r="O82" s="139" t="s">
        <v>226</v>
      </c>
      <c r="P82" s="118" t="s">
        <v>226</v>
      </c>
      <c r="Q82" s="123">
        <f>NETWORKDAYS(E82,B82)-1</f>
        <v>0</v>
      </c>
      <c r="R82" s="124" t="str">
        <f t="shared" si="2"/>
        <v>Oportuno</v>
      </c>
      <c r="S82" s="125" t="s">
        <v>516</v>
      </c>
      <c r="T82" s="119" t="s">
        <v>222</v>
      </c>
      <c r="U82" s="118">
        <v>45099</v>
      </c>
      <c r="V82" s="118">
        <v>45101</v>
      </c>
      <c r="W82" s="117">
        <f t="shared" si="3"/>
        <v>2</v>
      </c>
      <c r="X82" s="121" t="s">
        <v>247</v>
      </c>
      <c r="Y82" s="121" t="s">
        <v>125</v>
      </c>
      <c r="Z82" s="139" t="s">
        <v>297</v>
      </c>
      <c r="AA82" s="141" t="s">
        <v>222</v>
      </c>
      <c r="AB82" s="141" t="s">
        <v>222</v>
      </c>
      <c r="AC82" s="141" t="s">
        <v>223</v>
      </c>
      <c r="AD82" s="141" t="s">
        <v>223</v>
      </c>
      <c r="AE82" s="141" t="s">
        <v>222</v>
      </c>
      <c r="AF82" s="141" t="s">
        <v>222</v>
      </c>
      <c r="AG82" s="141" t="s">
        <v>222</v>
      </c>
      <c r="AH82" s="122">
        <f>NETWORKDAYS(E82,V82)-1</f>
        <v>2</v>
      </c>
      <c r="AI82" s="127" t="str">
        <f>IF(AH82&lt;=D82,"Oportuno","No Oportuno")</f>
        <v>Oportuno</v>
      </c>
      <c r="AJ82" s="128"/>
    </row>
    <row r="83" spans="1:36" ht="45" customHeight="1" x14ac:dyDescent="0.2">
      <c r="A83" s="127" t="s">
        <v>529</v>
      </c>
      <c r="B83" s="115">
        <v>45099</v>
      </c>
      <c r="C83" s="116" t="s">
        <v>99</v>
      </c>
      <c r="D83" s="117">
        <v>15</v>
      </c>
      <c r="E83" s="118">
        <v>45099</v>
      </c>
      <c r="F83" s="119" t="s">
        <v>120</v>
      </c>
      <c r="G83" s="139" t="s">
        <v>237</v>
      </c>
      <c r="H83" s="119" t="s">
        <v>223</v>
      </c>
      <c r="I83" s="120" t="s">
        <v>530</v>
      </c>
      <c r="J83" s="131" t="s">
        <v>222</v>
      </c>
      <c r="K83" s="131" t="s">
        <v>222</v>
      </c>
      <c r="L83" s="131" t="s">
        <v>222</v>
      </c>
      <c r="M83" s="151" t="s">
        <v>531</v>
      </c>
      <c r="N83" s="118" t="s">
        <v>226</v>
      </c>
      <c r="O83" s="139" t="s">
        <v>226</v>
      </c>
      <c r="P83" s="118" t="s">
        <v>532</v>
      </c>
      <c r="Q83" s="123">
        <f>NETWORKDAYS(E83,B83)-1</f>
        <v>0</v>
      </c>
      <c r="R83" s="124" t="str">
        <f t="shared" si="2"/>
        <v>Oportuno</v>
      </c>
      <c r="S83" s="125"/>
      <c r="T83" s="119" t="s">
        <v>222</v>
      </c>
      <c r="U83" s="118">
        <v>45117</v>
      </c>
      <c r="V83" s="118">
        <v>45119</v>
      </c>
      <c r="W83" s="117">
        <f t="shared" si="3"/>
        <v>2</v>
      </c>
      <c r="X83" s="121" t="s">
        <v>240</v>
      </c>
      <c r="Y83" s="121" t="s">
        <v>234</v>
      </c>
      <c r="Z83" s="139" t="s">
        <v>235</v>
      </c>
      <c r="AA83" s="141" t="s">
        <v>222</v>
      </c>
      <c r="AB83" s="141" t="s">
        <v>222</v>
      </c>
      <c r="AC83" s="141" t="s">
        <v>223</v>
      </c>
      <c r="AD83" s="141" t="s">
        <v>223</v>
      </c>
      <c r="AE83" s="141" t="s">
        <v>222</v>
      </c>
      <c r="AF83" s="141" t="s">
        <v>222</v>
      </c>
      <c r="AG83" s="141" t="s">
        <v>222</v>
      </c>
      <c r="AH83" s="122">
        <f>NETWORKDAYS(E83,V83)-1-3</f>
        <v>11</v>
      </c>
      <c r="AI83" s="127" t="str">
        <f>IF(AH83&lt;=D83,"Oportuno","No Oportuno")</f>
        <v>Oportuno</v>
      </c>
      <c r="AJ83" s="128" t="s">
        <v>533</v>
      </c>
    </row>
    <row r="84" spans="1:36" ht="56.25" customHeight="1" x14ac:dyDescent="0.2">
      <c r="A84" s="114" t="s">
        <v>534</v>
      </c>
      <c r="B84" s="115">
        <v>45099</v>
      </c>
      <c r="C84" s="116" t="s">
        <v>104</v>
      </c>
      <c r="D84" s="117">
        <v>15</v>
      </c>
      <c r="E84" s="118">
        <v>45099</v>
      </c>
      <c r="F84" s="119" t="s">
        <v>120</v>
      </c>
      <c r="G84" s="139" t="s">
        <v>237</v>
      </c>
      <c r="H84" s="119" t="s">
        <v>223</v>
      </c>
      <c r="I84" s="120" t="s">
        <v>535</v>
      </c>
      <c r="J84" s="131" t="s">
        <v>237</v>
      </c>
      <c r="K84" s="131" t="s">
        <v>222</v>
      </c>
      <c r="L84" s="131" t="s">
        <v>222</v>
      </c>
      <c r="M84" s="151" t="s">
        <v>536</v>
      </c>
      <c r="N84" s="118" t="s">
        <v>245</v>
      </c>
      <c r="O84" s="139" t="s">
        <v>245</v>
      </c>
      <c r="P84" s="118" t="s">
        <v>245</v>
      </c>
      <c r="Q84" s="123">
        <f>NETWORKDAYS(E84,B84)-1</f>
        <v>0</v>
      </c>
      <c r="R84" s="124" t="str">
        <f t="shared" si="2"/>
        <v>Oportuno</v>
      </c>
      <c r="S84" s="125"/>
      <c r="T84" s="119" t="s">
        <v>222</v>
      </c>
      <c r="U84" s="118">
        <v>45103</v>
      </c>
      <c r="V84" s="118">
        <v>45105</v>
      </c>
      <c r="W84" s="117">
        <f t="shared" si="3"/>
        <v>2</v>
      </c>
      <c r="X84" s="121" t="s">
        <v>247</v>
      </c>
      <c r="Y84" s="121" t="s">
        <v>125</v>
      </c>
      <c r="Z84" s="139" t="s">
        <v>297</v>
      </c>
      <c r="AA84" s="141" t="s">
        <v>222</v>
      </c>
      <c r="AB84" s="141" t="s">
        <v>222</v>
      </c>
      <c r="AC84" s="141" t="s">
        <v>223</v>
      </c>
      <c r="AD84" s="141" t="s">
        <v>223</v>
      </c>
      <c r="AE84" s="141" t="s">
        <v>222</v>
      </c>
      <c r="AF84" s="141" t="s">
        <v>222</v>
      </c>
      <c r="AG84" s="141" t="s">
        <v>222</v>
      </c>
      <c r="AH84" s="122">
        <f>NETWORKDAYS(E84,V84)-1</f>
        <v>4</v>
      </c>
      <c r="AI84" s="127" t="str">
        <f>IF(AH84&lt;=D84,"Oportuno","No Oportuno")</f>
        <v>Oportuno</v>
      </c>
      <c r="AJ84" s="128"/>
    </row>
    <row r="85" spans="1:36" ht="72.75" customHeight="1" x14ac:dyDescent="0.2">
      <c r="A85" s="114" t="s">
        <v>537</v>
      </c>
      <c r="B85" s="115">
        <v>45100</v>
      </c>
      <c r="C85" s="116" t="s">
        <v>100</v>
      </c>
      <c r="D85" s="117">
        <v>15</v>
      </c>
      <c r="E85" s="118">
        <v>45100</v>
      </c>
      <c r="F85" s="119" t="s">
        <v>221</v>
      </c>
      <c r="G85" s="129" t="s">
        <v>223</v>
      </c>
      <c r="H85" s="119" t="s">
        <v>223</v>
      </c>
      <c r="I85" s="120" t="s">
        <v>538</v>
      </c>
      <c r="J85" s="130" t="s">
        <v>223</v>
      </c>
      <c r="K85" s="131" t="s">
        <v>222</v>
      </c>
      <c r="L85" s="131" t="s">
        <v>222</v>
      </c>
      <c r="M85" s="151" t="s">
        <v>539</v>
      </c>
      <c r="N85" s="118" t="s">
        <v>226</v>
      </c>
      <c r="O85" s="139" t="s">
        <v>226</v>
      </c>
      <c r="P85" s="118" t="s">
        <v>226</v>
      </c>
      <c r="Q85" s="123">
        <f>NETWORKDAYS(E85,B85)-1</f>
        <v>0</v>
      </c>
      <c r="R85" s="124" t="str">
        <f t="shared" si="2"/>
        <v>Oportuno</v>
      </c>
      <c r="S85" s="125" t="s">
        <v>540</v>
      </c>
      <c r="T85" s="119" t="s">
        <v>222</v>
      </c>
      <c r="U85" s="118">
        <v>45106</v>
      </c>
      <c r="V85" s="118">
        <v>45108</v>
      </c>
      <c r="W85" s="117">
        <f t="shared" si="3"/>
        <v>2</v>
      </c>
      <c r="X85" s="121" t="s">
        <v>247</v>
      </c>
      <c r="Y85" s="121" t="s">
        <v>234</v>
      </c>
      <c r="Z85" s="139" t="s">
        <v>235</v>
      </c>
      <c r="AA85" s="141" t="s">
        <v>222</v>
      </c>
      <c r="AB85" s="141" t="s">
        <v>222</v>
      </c>
      <c r="AC85" s="141" t="s">
        <v>223</v>
      </c>
      <c r="AD85" s="141" t="s">
        <v>223</v>
      </c>
      <c r="AE85" s="141" t="s">
        <v>222</v>
      </c>
      <c r="AF85" s="141" t="s">
        <v>222</v>
      </c>
      <c r="AG85" s="132" t="s">
        <v>223</v>
      </c>
      <c r="AH85" s="122">
        <f>NETWORKDAYS(E85,V85)-1</f>
        <v>5</v>
      </c>
      <c r="AI85" s="127" t="str">
        <f>IF(AH85&lt;=D85,"Oportuno","No Oportuno")</f>
        <v>Oportuno</v>
      </c>
      <c r="AJ85" s="128"/>
    </row>
    <row r="86" spans="1:36" ht="102" x14ac:dyDescent="0.2">
      <c r="A86" s="114" t="s">
        <v>541</v>
      </c>
      <c r="B86" s="115">
        <v>45103</v>
      </c>
      <c r="C86" s="116" t="s">
        <v>103</v>
      </c>
      <c r="D86" s="117">
        <v>15</v>
      </c>
      <c r="E86" s="118">
        <v>45103</v>
      </c>
      <c r="F86" s="119" t="s">
        <v>120</v>
      </c>
      <c r="G86" s="139" t="s">
        <v>237</v>
      </c>
      <c r="H86" s="119" t="s">
        <v>223</v>
      </c>
      <c r="I86" s="120" t="s">
        <v>542</v>
      </c>
      <c r="J86" s="131" t="s">
        <v>222</v>
      </c>
      <c r="K86" s="131" t="s">
        <v>222</v>
      </c>
      <c r="L86" s="131" t="s">
        <v>222</v>
      </c>
      <c r="M86" s="151" t="s">
        <v>543</v>
      </c>
      <c r="N86" s="118" t="s">
        <v>226</v>
      </c>
      <c r="O86" s="139" t="s">
        <v>226</v>
      </c>
      <c r="P86" s="118" t="s">
        <v>226</v>
      </c>
      <c r="Q86" s="123">
        <f>NETWORKDAYS(E86,B86)-1</f>
        <v>0</v>
      </c>
      <c r="R86" s="124" t="str">
        <f t="shared" si="2"/>
        <v>Oportuno</v>
      </c>
      <c r="S86" s="125"/>
      <c r="T86" s="119" t="s">
        <v>222</v>
      </c>
      <c r="U86" s="118">
        <v>45107</v>
      </c>
      <c r="V86" s="118">
        <v>45109</v>
      </c>
      <c r="W86" s="117">
        <f t="shared" si="3"/>
        <v>2</v>
      </c>
      <c r="X86" s="121" t="s">
        <v>240</v>
      </c>
      <c r="Y86" s="121" t="s">
        <v>260</v>
      </c>
      <c r="Z86" s="139" t="s">
        <v>261</v>
      </c>
      <c r="AA86" s="141" t="s">
        <v>222</v>
      </c>
      <c r="AB86" s="141" t="s">
        <v>222</v>
      </c>
      <c r="AC86" s="141" t="s">
        <v>223</v>
      </c>
      <c r="AD86" s="141" t="s">
        <v>223</v>
      </c>
      <c r="AE86" s="141" t="s">
        <v>222</v>
      </c>
      <c r="AF86" s="141" t="s">
        <v>222</v>
      </c>
      <c r="AG86" s="132" t="s">
        <v>223</v>
      </c>
      <c r="AH86" s="122">
        <f>NETWORKDAYS(E86,V86)-1</f>
        <v>4</v>
      </c>
      <c r="AI86" s="127" t="str">
        <f>IF(AH86&lt;=D86,"Oportuno","No Oportuno")</f>
        <v>Oportuno</v>
      </c>
      <c r="AJ86" s="128" t="s">
        <v>544</v>
      </c>
    </row>
    <row r="87" spans="1:36" ht="37.5" customHeight="1" x14ac:dyDescent="0.2">
      <c r="A87" s="114" t="s">
        <v>545</v>
      </c>
      <c r="B87" s="115">
        <v>45104</v>
      </c>
      <c r="C87" s="116" t="s">
        <v>100</v>
      </c>
      <c r="D87" s="117">
        <v>15</v>
      </c>
      <c r="E87" s="118">
        <v>45104</v>
      </c>
      <c r="F87" s="119" t="s">
        <v>221</v>
      </c>
      <c r="G87" s="129" t="s">
        <v>223</v>
      </c>
      <c r="H87" s="119" t="s">
        <v>223</v>
      </c>
      <c r="I87" s="120" t="s">
        <v>546</v>
      </c>
      <c r="J87" s="130" t="s">
        <v>223</v>
      </c>
      <c r="K87" s="131" t="s">
        <v>222</v>
      </c>
      <c r="L87" s="131" t="s">
        <v>222</v>
      </c>
      <c r="M87" s="151" t="s">
        <v>547</v>
      </c>
      <c r="N87" s="118" t="s">
        <v>226</v>
      </c>
      <c r="O87" s="139" t="s">
        <v>226</v>
      </c>
      <c r="P87" s="118" t="s">
        <v>226</v>
      </c>
      <c r="Q87" s="123">
        <f>NETWORKDAYS(E87,B87)-1</f>
        <v>0</v>
      </c>
      <c r="R87" s="124" t="str">
        <f t="shared" si="2"/>
        <v>Oportuno</v>
      </c>
      <c r="S87" s="125" t="s">
        <v>516</v>
      </c>
      <c r="T87" s="119" t="s">
        <v>222</v>
      </c>
      <c r="U87" s="118">
        <v>45104</v>
      </c>
      <c r="V87" s="118">
        <v>45106</v>
      </c>
      <c r="W87" s="117">
        <f t="shared" si="3"/>
        <v>2</v>
      </c>
      <c r="X87" s="121" t="s">
        <v>247</v>
      </c>
      <c r="Y87" s="121" t="s">
        <v>337</v>
      </c>
      <c r="Z87" s="139" t="s">
        <v>338</v>
      </c>
      <c r="AA87" s="141" t="s">
        <v>222</v>
      </c>
      <c r="AB87" s="141" t="s">
        <v>222</v>
      </c>
      <c r="AC87" s="141" t="s">
        <v>223</v>
      </c>
      <c r="AD87" s="141" t="s">
        <v>223</v>
      </c>
      <c r="AE87" s="141" t="s">
        <v>222</v>
      </c>
      <c r="AF87" s="141" t="s">
        <v>222</v>
      </c>
      <c r="AG87" s="141" t="s">
        <v>222</v>
      </c>
      <c r="AH87" s="122">
        <f>NETWORKDAYS(E87,V87)-1</f>
        <v>2</v>
      </c>
      <c r="AI87" s="127" t="str">
        <f>IF(AH87&lt;=D87,"Oportuno","No Oportuno")</f>
        <v>Oportuno</v>
      </c>
      <c r="AJ87" s="128"/>
    </row>
    <row r="88" spans="1:36" ht="109.5" customHeight="1" x14ac:dyDescent="0.2">
      <c r="A88" s="114" t="s">
        <v>548</v>
      </c>
      <c r="B88" s="115">
        <v>45104</v>
      </c>
      <c r="C88" s="116" t="s">
        <v>100</v>
      </c>
      <c r="D88" s="117">
        <v>10</v>
      </c>
      <c r="E88" s="118">
        <v>45104</v>
      </c>
      <c r="F88" s="119" t="s">
        <v>221</v>
      </c>
      <c r="G88" s="139" t="s">
        <v>222</v>
      </c>
      <c r="H88" s="119" t="s">
        <v>222</v>
      </c>
      <c r="I88" s="120" t="s">
        <v>549</v>
      </c>
      <c r="J88" s="130" t="s">
        <v>223</v>
      </c>
      <c r="K88" s="131" t="s">
        <v>222</v>
      </c>
      <c r="L88" s="131" t="s">
        <v>222</v>
      </c>
      <c r="M88" s="151" t="s">
        <v>550</v>
      </c>
      <c r="N88" s="118" t="s">
        <v>226</v>
      </c>
      <c r="O88" s="139" t="s">
        <v>226</v>
      </c>
      <c r="P88" s="118" t="s">
        <v>226</v>
      </c>
      <c r="Q88" s="123">
        <f>NETWORKDAYS(E88,B88)-1</f>
        <v>0</v>
      </c>
      <c r="R88" s="124" t="str">
        <f t="shared" si="2"/>
        <v>Oportuno</v>
      </c>
      <c r="S88" s="125" t="s">
        <v>551</v>
      </c>
      <c r="T88" s="119" t="s">
        <v>222</v>
      </c>
      <c r="U88" s="118">
        <v>45119</v>
      </c>
      <c r="V88" s="118">
        <v>45121</v>
      </c>
      <c r="W88" s="117">
        <f t="shared" si="3"/>
        <v>2</v>
      </c>
      <c r="X88" s="121" t="s">
        <v>240</v>
      </c>
      <c r="Y88" s="121" t="s">
        <v>260</v>
      </c>
      <c r="Z88" s="139" t="s">
        <v>261</v>
      </c>
      <c r="AA88" s="141" t="s">
        <v>222</v>
      </c>
      <c r="AB88" s="141" t="s">
        <v>222</v>
      </c>
      <c r="AC88" s="141" t="s">
        <v>223</v>
      </c>
      <c r="AD88" s="141" t="s">
        <v>223</v>
      </c>
      <c r="AE88" s="141" t="s">
        <v>222</v>
      </c>
      <c r="AF88" s="141" t="s">
        <v>222</v>
      </c>
      <c r="AG88" s="132" t="s">
        <v>223</v>
      </c>
      <c r="AH88" s="122">
        <f>NETWORKDAYS(E88,V88)-1-3</f>
        <v>10</v>
      </c>
      <c r="AI88" s="127" t="str">
        <f>IF(AH88&lt;=D88,"Oportuno","No Oportuno")</f>
        <v>Oportuno</v>
      </c>
      <c r="AJ88" s="143"/>
    </row>
    <row r="89" spans="1:36" ht="89.25" customHeight="1" x14ac:dyDescent="0.2">
      <c r="A89" s="114" t="s">
        <v>552</v>
      </c>
      <c r="B89" s="115">
        <v>45106</v>
      </c>
      <c r="C89" s="116" t="s">
        <v>100</v>
      </c>
      <c r="D89" s="117">
        <v>15</v>
      </c>
      <c r="E89" s="118">
        <v>45106</v>
      </c>
      <c r="F89" s="119" t="s">
        <v>221</v>
      </c>
      <c r="G89" s="129" t="s">
        <v>223</v>
      </c>
      <c r="H89" s="119" t="s">
        <v>222</v>
      </c>
      <c r="I89" s="120" t="s">
        <v>553</v>
      </c>
      <c r="J89" s="130" t="s">
        <v>223</v>
      </c>
      <c r="K89" s="131" t="s">
        <v>222</v>
      </c>
      <c r="L89" s="131" t="s">
        <v>222</v>
      </c>
      <c r="M89" s="151" t="s">
        <v>554</v>
      </c>
      <c r="N89" s="118" t="s">
        <v>226</v>
      </c>
      <c r="O89" s="139" t="s">
        <v>226</v>
      </c>
      <c r="P89" s="118" t="s">
        <v>226</v>
      </c>
      <c r="Q89" s="123">
        <f>NETWORKDAYS(E89,B89)-1</f>
        <v>0</v>
      </c>
      <c r="R89" s="124" t="str">
        <f t="shared" si="2"/>
        <v>Oportuno</v>
      </c>
      <c r="S89" s="125" t="s">
        <v>525</v>
      </c>
      <c r="T89" s="119" t="s">
        <v>222</v>
      </c>
      <c r="U89" s="118">
        <v>45106</v>
      </c>
      <c r="V89" s="118">
        <v>45108</v>
      </c>
      <c r="W89" s="117">
        <f t="shared" si="3"/>
        <v>2</v>
      </c>
      <c r="X89" s="121" t="s">
        <v>247</v>
      </c>
      <c r="Y89" s="121" t="s">
        <v>555</v>
      </c>
      <c r="Z89" s="139" t="s">
        <v>556</v>
      </c>
      <c r="AA89" s="141" t="s">
        <v>222</v>
      </c>
      <c r="AB89" s="141" t="s">
        <v>222</v>
      </c>
      <c r="AC89" s="141" t="s">
        <v>223</v>
      </c>
      <c r="AD89" s="141" t="s">
        <v>223</v>
      </c>
      <c r="AE89" s="141" t="s">
        <v>222</v>
      </c>
      <c r="AF89" s="141" t="s">
        <v>222</v>
      </c>
      <c r="AG89" s="132" t="s">
        <v>223</v>
      </c>
      <c r="AH89" s="122">
        <f>NETWORKDAYS(E89,V89)-1</f>
        <v>1</v>
      </c>
      <c r="AI89" s="127" t="str">
        <f>IF(AH89&lt;=D89,"Oportuno","No Oportuno")</f>
        <v>Oportuno</v>
      </c>
      <c r="AJ89" s="128"/>
    </row>
    <row r="90" spans="1:36" ht="82.5" customHeight="1" x14ac:dyDescent="0.2">
      <c r="A90" s="114" t="s">
        <v>557</v>
      </c>
      <c r="B90" s="115">
        <v>45106</v>
      </c>
      <c r="C90" s="116" t="s">
        <v>99</v>
      </c>
      <c r="D90" s="117">
        <v>10</v>
      </c>
      <c r="E90" s="118">
        <v>45106</v>
      </c>
      <c r="F90" s="119" t="s">
        <v>221</v>
      </c>
      <c r="G90" s="129" t="s">
        <v>223</v>
      </c>
      <c r="H90" s="119" t="s">
        <v>223</v>
      </c>
      <c r="I90" s="120" t="s">
        <v>558</v>
      </c>
      <c r="J90" s="131" t="s">
        <v>222</v>
      </c>
      <c r="K90" s="131" t="s">
        <v>222</v>
      </c>
      <c r="L90" s="131" t="s">
        <v>222</v>
      </c>
      <c r="M90" s="151" t="s">
        <v>559</v>
      </c>
      <c r="N90" s="118" t="s">
        <v>226</v>
      </c>
      <c r="O90" s="139" t="s">
        <v>226</v>
      </c>
      <c r="P90" s="118" t="s">
        <v>226</v>
      </c>
      <c r="Q90" s="123">
        <f>NETWORKDAYS(E90,B90)-1</f>
        <v>0</v>
      </c>
      <c r="R90" s="124" t="str">
        <f t="shared" si="2"/>
        <v>Oportuno</v>
      </c>
      <c r="S90" s="125" t="s">
        <v>560</v>
      </c>
      <c r="T90" s="119" t="s">
        <v>222</v>
      </c>
      <c r="U90" s="118">
        <v>45107</v>
      </c>
      <c r="V90" s="118">
        <v>45109</v>
      </c>
      <c r="W90" s="117">
        <f t="shared" si="3"/>
        <v>2</v>
      </c>
      <c r="X90" s="121" t="s">
        <v>240</v>
      </c>
      <c r="Y90" s="121" t="s">
        <v>241</v>
      </c>
      <c r="Z90" s="139" t="s">
        <v>242</v>
      </c>
      <c r="AA90" s="141" t="s">
        <v>222</v>
      </c>
      <c r="AB90" s="141" t="s">
        <v>222</v>
      </c>
      <c r="AC90" s="141" t="s">
        <v>223</v>
      </c>
      <c r="AD90" s="141" t="s">
        <v>223</v>
      </c>
      <c r="AE90" s="141" t="s">
        <v>222</v>
      </c>
      <c r="AF90" s="141" t="s">
        <v>222</v>
      </c>
      <c r="AG90" s="141" t="s">
        <v>222</v>
      </c>
      <c r="AH90" s="122">
        <f>NETWORKDAYS(E90,V90)-1</f>
        <v>1</v>
      </c>
      <c r="AI90" s="127" t="str">
        <f>IF(AH90&lt;=D90,"Oportuno","No Oportuno")</f>
        <v>Oportuno</v>
      </c>
      <c r="AJ90" s="128"/>
    </row>
    <row r="91" spans="1:36" ht="50.25" customHeight="1" x14ac:dyDescent="0.2">
      <c r="A91" s="114" t="s">
        <v>561</v>
      </c>
      <c r="B91" s="115">
        <v>45107</v>
      </c>
      <c r="C91" s="116" t="s">
        <v>100</v>
      </c>
      <c r="D91" s="117">
        <v>15</v>
      </c>
      <c r="E91" s="118">
        <v>45107</v>
      </c>
      <c r="F91" s="119" t="s">
        <v>221</v>
      </c>
      <c r="G91" s="129" t="s">
        <v>223</v>
      </c>
      <c r="H91" s="119" t="s">
        <v>222</v>
      </c>
      <c r="I91" s="120" t="s">
        <v>562</v>
      </c>
      <c r="J91" s="130" t="s">
        <v>223</v>
      </c>
      <c r="K91" s="131" t="s">
        <v>222</v>
      </c>
      <c r="L91" s="131" t="s">
        <v>222</v>
      </c>
      <c r="M91" s="151" t="s">
        <v>563</v>
      </c>
      <c r="N91" s="118" t="s">
        <v>226</v>
      </c>
      <c r="O91" s="139" t="s">
        <v>226</v>
      </c>
      <c r="P91" s="118" t="s">
        <v>226</v>
      </c>
      <c r="Q91" s="123">
        <f>NETWORKDAYS(E91,B91)-1</f>
        <v>0</v>
      </c>
      <c r="R91" s="124" t="str">
        <f t="shared" si="2"/>
        <v>Oportuno</v>
      </c>
      <c r="S91" s="125" t="s">
        <v>525</v>
      </c>
      <c r="T91" s="119" t="s">
        <v>222</v>
      </c>
      <c r="U91" s="118">
        <v>45111</v>
      </c>
      <c r="V91" s="118">
        <v>45113</v>
      </c>
      <c r="W91" s="117">
        <f t="shared" si="3"/>
        <v>2</v>
      </c>
      <c r="X91" s="121" t="s">
        <v>247</v>
      </c>
      <c r="Y91" s="121" t="s">
        <v>125</v>
      </c>
      <c r="Z91" s="130" t="s">
        <v>125</v>
      </c>
      <c r="AA91" s="141" t="s">
        <v>222</v>
      </c>
      <c r="AB91" s="141" t="s">
        <v>222</v>
      </c>
      <c r="AC91" s="141" t="s">
        <v>223</v>
      </c>
      <c r="AD91" s="141" t="s">
        <v>223</v>
      </c>
      <c r="AE91" s="141" t="s">
        <v>222</v>
      </c>
      <c r="AF91" s="141" t="s">
        <v>222</v>
      </c>
      <c r="AG91" s="141" t="s">
        <v>222</v>
      </c>
      <c r="AH91" s="122">
        <f>NETWORKDAYS(E91,V91)-1</f>
        <v>4</v>
      </c>
      <c r="AI91" s="127" t="str">
        <f>IF(AH91&lt;=D91,"Oportuno","No Oportuno")</f>
        <v>Oportuno</v>
      </c>
      <c r="AJ91" s="128" t="s">
        <v>564</v>
      </c>
    </row>
    <row r="92" spans="1:36" ht="83.25" customHeight="1" x14ac:dyDescent="0.2">
      <c r="A92" s="114" t="s">
        <v>565</v>
      </c>
      <c r="B92" s="115">
        <v>45107</v>
      </c>
      <c r="C92" s="116" t="s">
        <v>100</v>
      </c>
      <c r="D92" s="117">
        <v>10</v>
      </c>
      <c r="E92" s="118">
        <v>45107</v>
      </c>
      <c r="F92" s="119" t="s">
        <v>221</v>
      </c>
      <c r="G92" s="129" t="s">
        <v>223</v>
      </c>
      <c r="H92" s="119" t="s">
        <v>222</v>
      </c>
      <c r="I92" s="120" t="s">
        <v>566</v>
      </c>
      <c r="J92" s="130" t="s">
        <v>223</v>
      </c>
      <c r="K92" s="131" t="s">
        <v>222</v>
      </c>
      <c r="L92" s="131" t="s">
        <v>222</v>
      </c>
      <c r="M92" s="151" t="s">
        <v>567</v>
      </c>
      <c r="N92" s="118" t="s">
        <v>226</v>
      </c>
      <c r="O92" s="139" t="s">
        <v>226</v>
      </c>
      <c r="P92" s="118" t="s">
        <v>226</v>
      </c>
      <c r="Q92" s="123">
        <f>NETWORKDAYS(E92,B92)-1</f>
        <v>0</v>
      </c>
      <c r="R92" s="124" t="str">
        <f t="shared" si="2"/>
        <v>Oportuno</v>
      </c>
      <c r="S92" s="125" t="s">
        <v>525</v>
      </c>
      <c r="T92" s="119" t="s">
        <v>568</v>
      </c>
      <c r="U92" s="118">
        <v>45117</v>
      </c>
      <c r="V92" s="118">
        <v>45119</v>
      </c>
      <c r="W92" s="117">
        <f t="shared" si="3"/>
        <v>2</v>
      </c>
      <c r="X92" s="121" t="s">
        <v>240</v>
      </c>
      <c r="Y92" s="121" t="s">
        <v>234</v>
      </c>
      <c r="Z92" s="139" t="s">
        <v>235</v>
      </c>
      <c r="AA92" s="141" t="s">
        <v>222</v>
      </c>
      <c r="AB92" s="141" t="s">
        <v>222</v>
      </c>
      <c r="AC92" s="141" t="s">
        <v>223</v>
      </c>
      <c r="AD92" s="141" t="s">
        <v>223</v>
      </c>
      <c r="AE92" s="141" t="s">
        <v>222</v>
      </c>
      <c r="AF92" s="141" t="s">
        <v>222</v>
      </c>
      <c r="AG92" s="141" t="s">
        <v>222</v>
      </c>
      <c r="AH92" s="122">
        <f>NETWORKDAYS(E92,V92)-1-3</f>
        <v>5</v>
      </c>
      <c r="AI92" s="127" t="str">
        <f>IF(AH92&lt;=D92,"Oportuno","No Oportuno")</f>
        <v>Oportuno</v>
      </c>
      <c r="AJ92" s="136"/>
    </row>
    <row r="94" spans="1:36" x14ac:dyDescent="0.2">
      <c r="E94" s="82"/>
    </row>
    <row r="95" spans="1:36" x14ac:dyDescent="0.2">
      <c r="Q95" s="82"/>
    </row>
    <row r="96" spans="1:36" x14ac:dyDescent="0.2">
      <c r="F96" s="82"/>
    </row>
  </sheetData>
  <autoFilter ref="A8:AJ92" xr:uid="{00000000-0001-0000-0400-000000000000}"/>
  <mergeCells count="7">
    <mergeCell ref="T7:AJ7"/>
    <mergeCell ref="A7:D7"/>
    <mergeCell ref="I58:I59"/>
    <mergeCell ref="A1:S1"/>
    <mergeCell ref="A2:S2"/>
    <mergeCell ref="A3:S3"/>
    <mergeCell ref="E7:S7"/>
  </mergeCells>
  <dataValidations count="1">
    <dataValidation allowBlank="1" showInputMessage="1" showErrorMessage="1" promptTitle="FECHA DE RADICADO" prompt="Diligencie la fecha de radicado en formato día/mes/año" sqref="B8" xr:uid="{00000000-0002-0000-0400-000000000000}"/>
  </dataValidations>
  <hyperlinks>
    <hyperlink ref="T1" location="INICIO" display="Regresar" xr:uid="{457A52BD-87C5-4364-9241-5EFA1B41A9CA}"/>
    <hyperlink ref="M9" r:id="rId1" xr:uid="{C3E2A16A-3B78-4D06-A650-CAA528CC8B60}"/>
    <hyperlink ref="M10" r:id="rId2" xr:uid="{4F63E231-A5CD-44A0-8B49-D6C7ED12F92B}"/>
    <hyperlink ref="M11" r:id="rId3" xr:uid="{5F4B4325-88FD-494D-92FD-D092FCE30F47}"/>
    <hyperlink ref="M12" r:id="rId4" xr:uid="{E763619F-C335-42CC-BC55-CFB684921941}"/>
    <hyperlink ref="M13" r:id="rId5" xr:uid="{A20BC08D-55BD-4774-8A99-8907CF48E28F}"/>
    <hyperlink ref="M14" r:id="rId6" xr:uid="{0761A022-102B-40DE-9593-1EBF248ED3E2}"/>
    <hyperlink ref="M15" r:id="rId7" xr:uid="{94C41D81-DEBF-4643-9967-BED35ADDEE2C}"/>
    <hyperlink ref="M16" r:id="rId8" xr:uid="{6D26DED1-5C1D-4216-BE0A-C5C2907E7A18}"/>
    <hyperlink ref="M17" r:id="rId9" xr:uid="{86924090-D08B-4721-BA1C-0007C357DAC3}"/>
    <hyperlink ref="M18" r:id="rId10" xr:uid="{2CCF1BEB-9264-4B65-849A-2BA3DF1A949E}"/>
    <hyperlink ref="M19" r:id="rId11" xr:uid="{9B5BF811-D2DE-45A9-83D8-BE13C3FA0DAB}"/>
    <hyperlink ref="M20" r:id="rId12" xr:uid="{EFEB32F5-8057-42B1-9252-F64CD75225C9}"/>
    <hyperlink ref="M21" r:id="rId13" xr:uid="{80AD862E-3D52-4EAF-924A-2F57C56174A7}"/>
    <hyperlink ref="M22" r:id="rId14" xr:uid="{D865FA78-46A1-408D-91A3-5D001D21E87C}"/>
    <hyperlink ref="M23" r:id="rId15" xr:uid="{7B7EDF67-049D-4763-AF78-A260C7140EE7}"/>
    <hyperlink ref="M24" r:id="rId16" xr:uid="{CA0514DD-2BFE-4A2F-801E-90156911E225}"/>
    <hyperlink ref="M25" r:id="rId17" xr:uid="{B9F353F8-E174-4A3A-8307-3240E6F2BDD5}"/>
    <hyperlink ref="M26" r:id="rId18" xr:uid="{566AE928-7146-4C57-9B0A-EE02CB083F85}"/>
    <hyperlink ref="M27" r:id="rId19" xr:uid="{FFA447D0-9057-4178-BB0E-73D79F9F6379}"/>
    <hyperlink ref="M28" r:id="rId20" xr:uid="{422FC0D4-F51C-4ADE-B49F-DC1D61B8C2AC}"/>
    <hyperlink ref="M29" r:id="rId21" xr:uid="{62924382-6420-4BB9-9051-29050CAD0646}"/>
    <hyperlink ref="M30" r:id="rId22" xr:uid="{E13531E1-1111-472E-B4B7-CE2F7DA198CA}"/>
    <hyperlink ref="M31" r:id="rId23" xr:uid="{0EA033C6-CABE-4963-B10E-745DCC4BCED4}"/>
    <hyperlink ref="M32" r:id="rId24" xr:uid="{05512A92-4AF0-4FEE-BB06-49EC5F763F08}"/>
    <hyperlink ref="M33" r:id="rId25" xr:uid="{8CE58886-C164-4CF6-AB2E-AD1E04562CEC}"/>
    <hyperlink ref="M34" r:id="rId26" xr:uid="{06D9A89C-324B-4FE6-B91A-7B85375D6897}"/>
    <hyperlink ref="M35" r:id="rId27" xr:uid="{95EC9FEE-FABE-4357-9131-2485F1780CBE}"/>
    <hyperlink ref="M36" r:id="rId28" xr:uid="{F1246460-E458-4DEE-99CB-4C9940CBE56F}"/>
    <hyperlink ref="M37" r:id="rId29" xr:uid="{0847CE8C-EF87-4C2C-A699-81B69E9F4948}"/>
    <hyperlink ref="M38" r:id="rId30" xr:uid="{94FC622B-D83C-4E72-A217-86165AC6473E}"/>
    <hyperlink ref="M39" r:id="rId31" xr:uid="{57EC342D-44D8-487B-9588-ED951EEA9691}"/>
    <hyperlink ref="M40" r:id="rId32" xr:uid="{EDD614E3-E775-4E18-BC57-4307AE2ED8F3}"/>
    <hyperlink ref="M41" r:id="rId33" xr:uid="{CF774605-DC8C-44E6-9A5D-3F2226737853}"/>
    <hyperlink ref="M42" r:id="rId34" xr:uid="{EFF378C6-0FC5-4D0C-BDDA-D32BE2762A02}"/>
    <hyperlink ref="M43" r:id="rId35" xr:uid="{EF3C8251-7223-4044-90F3-E44E196FC555}"/>
    <hyperlink ref="M44" r:id="rId36" xr:uid="{1A583E6C-8C64-4BA6-B5FF-2C1BEE15F1C7}"/>
    <hyperlink ref="M45" r:id="rId37" xr:uid="{B498AC78-50F4-46FA-A284-FA10070324BF}"/>
    <hyperlink ref="M46" r:id="rId38" xr:uid="{368C1F87-C940-4784-AECE-4F22068F452E}"/>
    <hyperlink ref="M47" r:id="rId39" xr:uid="{E1E24D39-4A51-4C6C-94E9-77BE5BCD5A2D}"/>
    <hyperlink ref="M48" r:id="rId40" xr:uid="{989B5F2B-85F3-49C3-8DDF-18BEF62F999F}"/>
    <hyperlink ref="M49" r:id="rId41" xr:uid="{CDA6F72C-DB67-419C-8418-04C6A55A9144}"/>
    <hyperlink ref="M50" r:id="rId42" xr:uid="{97EDAFF9-A176-4418-A089-B10D07DE5DD0}"/>
    <hyperlink ref="M51" r:id="rId43" xr:uid="{8020FD45-C4E3-4CDD-8226-7F3390690A4D}"/>
    <hyperlink ref="M53" r:id="rId44" xr:uid="{37187BC4-4166-4530-A64A-A46D3C0350DE}"/>
    <hyperlink ref="M54" r:id="rId45" xr:uid="{E5AABED3-4E1A-438C-88ED-6FE6F56C6593}"/>
    <hyperlink ref="M55" r:id="rId46" xr:uid="{DB72FA8D-5166-4DCC-A7A1-012F9D532E18}"/>
    <hyperlink ref="M56" r:id="rId47" xr:uid="{441B5637-29A2-4CD5-A6F6-AC0E9C5E43EB}"/>
    <hyperlink ref="M57" r:id="rId48" xr:uid="{CA838F2C-BAD6-41EA-817D-E20A3308E0AD}"/>
    <hyperlink ref="M58" r:id="rId49" xr:uid="{2806871E-BFAF-4AB0-A501-D93940DA3B8C}"/>
    <hyperlink ref="M59" r:id="rId50" xr:uid="{6ECF4D9C-4296-44C7-8F79-69E010CEA630}"/>
    <hyperlink ref="M60" r:id="rId51" xr:uid="{62B5B587-9B65-4307-9689-6891D0CEFCF5}"/>
    <hyperlink ref="M61" r:id="rId52" xr:uid="{64A2C164-37C2-465E-9006-396E02A8F883}"/>
    <hyperlink ref="M62" r:id="rId53" xr:uid="{13A08818-4C6B-450B-8531-909C73D8196B}"/>
    <hyperlink ref="M63" r:id="rId54" xr:uid="{E62883D2-8B2D-4593-AF55-1BBD1B99A603}"/>
    <hyperlink ref="M64" r:id="rId55" xr:uid="{4E7E2D49-69D5-472D-AEA8-CF001489F95C}"/>
    <hyperlink ref="M65" r:id="rId56" xr:uid="{C1D587F3-5FB7-4DE8-A8D6-3D3964FE9A3B}"/>
    <hyperlink ref="M66" r:id="rId57" xr:uid="{97035624-6F8C-4386-9560-D905585BADEB}"/>
    <hyperlink ref="M67" r:id="rId58" xr:uid="{15AB305B-B4C7-4C7A-A3A7-0634DA9C2647}"/>
    <hyperlink ref="M68" r:id="rId59" xr:uid="{8320FF1D-ACFA-41D6-876D-17AADA0741E3}"/>
    <hyperlink ref="M69" r:id="rId60" xr:uid="{AA20AE99-5355-4CB0-83D5-8D593A0C2455}"/>
    <hyperlink ref="M70" r:id="rId61" xr:uid="{1D8458E3-9196-4378-AF56-0A49D92FF540}"/>
    <hyperlink ref="M71" r:id="rId62" xr:uid="{BC98CF7C-4C66-43D3-819F-518DCE8F8961}"/>
    <hyperlink ref="M72" r:id="rId63" xr:uid="{C657C4F7-7997-4E70-97A5-E54792FF94B8}"/>
    <hyperlink ref="M73" r:id="rId64" xr:uid="{B4B294AD-7377-4564-B989-60F2D67143CA}"/>
    <hyperlink ref="M74" r:id="rId65" xr:uid="{EE6F66E9-69E7-49A4-A09A-3CDE4E3C31E3}"/>
    <hyperlink ref="M75" r:id="rId66" xr:uid="{F338E203-3784-4868-81DE-64083149C8EB}"/>
    <hyperlink ref="M76" r:id="rId67" xr:uid="{8AFCC19F-A3F0-4F99-AED9-7EDD635CA68C}"/>
    <hyperlink ref="M77" r:id="rId68" xr:uid="{0BB804EC-BEB5-4E76-8BF9-AED4DD5CCFC3}"/>
    <hyperlink ref="M78" r:id="rId69" xr:uid="{113F201D-26F0-457C-9673-67DD7DE363EF}"/>
    <hyperlink ref="M79" r:id="rId70" xr:uid="{ACE53B50-897E-4AA6-8621-A06EEDDC49BC}"/>
    <hyperlink ref="M80" r:id="rId71" xr:uid="{F905816C-DEAA-4179-9610-855A462C4F4F}"/>
    <hyperlink ref="M81" r:id="rId72" xr:uid="{A90BB9AE-69D3-4800-9B4D-39D78E1B4BB6}"/>
    <hyperlink ref="M82" r:id="rId73" xr:uid="{FCBAE208-5276-447D-AE6C-2D6616123FF0}"/>
    <hyperlink ref="M83" r:id="rId74" xr:uid="{D3ADDA5E-F5F9-484E-B5F5-B8515DBCC43E}"/>
    <hyperlink ref="M84" r:id="rId75" xr:uid="{582CE8A3-B44D-4C5E-844E-B53B41334045}"/>
    <hyperlink ref="M85" r:id="rId76" xr:uid="{2ADB7CB2-57C0-4BBB-8B11-10045F049277}"/>
    <hyperlink ref="M86" r:id="rId77" xr:uid="{397DBF15-4AA5-4110-978F-CCB8322C89EB}"/>
    <hyperlink ref="M87" r:id="rId78" xr:uid="{8072941F-5C72-4AB1-811B-EF6B2E9929C0}"/>
    <hyperlink ref="M88" r:id="rId79" xr:uid="{876F1644-31AC-4F5B-8F51-24D4AFF64ECF}"/>
    <hyperlink ref="M89" r:id="rId80" xr:uid="{58B46613-C73C-464F-BE51-4F89002BA321}"/>
    <hyperlink ref="M90" r:id="rId81" xr:uid="{FC9487D9-D4D5-4289-978C-0E8C7B2701A6}"/>
    <hyperlink ref="M91" r:id="rId82" xr:uid="{104B654C-86C0-49FB-BBA2-4E7CE6A10B36}"/>
    <hyperlink ref="M92" r:id="rId83" xr:uid="{D1C1477D-0794-455B-81BA-614CFE2602D4}"/>
  </hyperlinks>
  <pageMargins left="0.7" right="0.7" top="0.75" bottom="0.75" header="0.3" footer="0.3"/>
  <pageSetup orientation="portrait" r:id="rId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46310-B0F5-40FF-98B0-43D293244069}">
  <dimension ref="A1:V46"/>
  <sheetViews>
    <sheetView topLeftCell="B1" workbookViewId="0">
      <selection activeCell="G17" sqref="G17"/>
    </sheetView>
  </sheetViews>
  <sheetFormatPr baseColWidth="10" defaultColWidth="11.42578125" defaultRowHeight="15" x14ac:dyDescent="0.25"/>
  <cols>
    <col min="1" max="1" width="22.5703125" style="1" customWidth="1"/>
    <col min="2" max="2" width="13.5703125" style="1" customWidth="1"/>
    <col min="3" max="3" width="20.42578125" style="1" customWidth="1"/>
    <col min="4" max="4" width="21.85546875" style="1" customWidth="1"/>
    <col min="5" max="6" width="11.42578125" style="1"/>
    <col min="7" max="7" width="22.5703125" style="1" customWidth="1"/>
    <col min="8" max="8" width="32" style="1" customWidth="1"/>
    <col min="9" max="9" width="53.140625" style="1" customWidth="1"/>
    <col min="10" max="10" width="20.7109375" style="1" customWidth="1"/>
    <col min="11" max="11" width="35.5703125" style="1" customWidth="1"/>
    <col min="12" max="16384" width="11.42578125" style="1"/>
  </cols>
  <sheetData>
    <row r="1" spans="1:22" ht="18" x14ac:dyDescent="0.25">
      <c r="A1" s="293" t="s">
        <v>179</v>
      </c>
      <c r="B1" s="293"/>
      <c r="C1" s="293"/>
      <c r="D1" s="293"/>
      <c r="E1" s="293"/>
      <c r="F1" s="293"/>
      <c r="G1" s="293"/>
      <c r="H1" s="293"/>
      <c r="I1" s="293"/>
      <c r="J1" s="293"/>
      <c r="K1" s="293"/>
      <c r="L1" s="53" t="s">
        <v>20</v>
      </c>
      <c r="M1" s="10"/>
      <c r="N1" s="10"/>
      <c r="O1" s="10"/>
      <c r="P1" s="10"/>
      <c r="Q1" s="10"/>
      <c r="R1" s="10"/>
      <c r="S1" s="10"/>
      <c r="T1" s="10"/>
      <c r="U1" s="10"/>
      <c r="V1" s="10"/>
    </row>
    <row r="2" spans="1:22" ht="18" x14ac:dyDescent="0.25">
      <c r="A2" s="293" t="s">
        <v>569</v>
      </c>
      <c r="B2" s="293"/>
      <c r="C2" s="293"/>
      <c r="D2" s="293"/>
      <c r="E2" s="293"/>
      <c r="F2" s="293"/>
      <c r="G2" s="293"/>
      <c r="H2" s="293"/>
      <c r="I2" s="293"/>
      <c r="J2" s="293"/>
      <c r="K2" s="293"/>
      <c r="L2" s="10"/>
      <c r="M2" s="10"/>
      <c r="N2" s="10"/>
      <c r="O2" s="10"/>
      <c r="P2" s="10"/>
      <c r="Q2" s="10"/>
      <c r="R2" s="10"/>
      <c r="S2" s="10"/>
      <c r="T2" s="10"/>
      <c r="U2" s="10"/>
      <c r="V2" s="10"/>
    </row>
    <row r="3" spans="1:22" ht="18" x14ac:dyDescent="0.25">
      <c r="A3" s="293" t="s">
        <v>181</v>
      </c>
      <c r="B3" s="293"/>
      <c r="C3" s="293"/>
      <c r="D3" s="293"/>
      <c r="E3" s="293"/>
      <c r="F3" s="293"/>
      <c r="G3" s="293"/>
      <c r="H3" s="293"/>
      <c r="I3" s="293"/>
      <c r="J3" s="293"/>
      <c r="K3" s="293"/>
      <c r="L3" s="10"/>
      <c r="M3" s="10"/>
      <c r="N3" s="10"/>
      <c r="O3" s="10"/>
      <c r="P3" s="10"/>
      <c r="Q3" s="10"/>
      <c r="R3" s="10"/>
      <c r="S3" s="10"/>
      <c r="T3" s="10"/>
      <c r="U3" s="10"/>
      <c r="V3" s="10"/>
    </row>
    <row r="6" spans="1:22" x14ac:dyDescent="0.25">
      <c r="A6" s="206" t="s">
        <v>570</v>
      </c>
      <c r="B6" s="206" t="s">
        <v>571</v>
      </c>
      <c r="C6" s="206" t="s">
        <v>572</v>
      </c>
      <c r="D6" s="206" t="s">
        <v>573</v>
      </c>
      <c r="E6" s="206" t="s">
        <v>574</v>
      </c>
      <c r="F6" s="206" t="s">
        <v>154</v>
      </c>
      <c r="G6" s="206" t="s">
        <v>575</v>
      </c>
      <c r="H6" s="206" t="s">
        <v>576</v>
      </c>
      <c r="I6" s="206" t="s">
        <v>570</v>
      </c>
      <c r="J6" s="206" t="s">
        <v>577</v>
      </c>
      <c r="K6" s="206" t="s">
        <v>578</v>
      </c>
    </row>
    <row r="7" spans="1:22" x14ac:dyDescent="0.25">
      <c r="A7" s="208" t="s">
        <v>579</v>
      </c>
      <c r="B7" s="208" t="s">
        <v>97</v>
      </c>
      <c r="C7" s="208" t="s">
        <v>221</v>
      </c>
      <c r="D7" s="208" t="s">
        <v>580</v>
      </c>
      <c r="E7" s="208" t="s">
        <v>222</v>
      </c>
      <c r="F7" s="208" t="s">
        <v>222</v>
      </c>
      <c r="G7" s="209" t="s">
        <v>581</v>
      </c>
      <c r="H7" s="209" t="s">
        <v>250</v>
      </c>
      <c r="I7" s="209" t="s">
        <v>582</v>
      </c>
      <c r="J7" s="208"/>
      <c r="K7" s="209"/>
    </row>
    <row r="8" spans="1:22" ht="45" x14ac:dyDescent="0.25">
      <c r="A8" s="210" t="s">
        <v>583</v>
      </c>
      <c r="B8" s="208" t="s">
        <v>97</v>
      </c>
      <c r="C8" s="208" t="s">
        <v>121</v>
      </c>
      <c r="D8" s="208" t="s">
        <v>584</v>
      </c>
      <c r="E8" s="208" t="s">
        <v>222</v>
      </c>
      <c r="F8" s="208" t="s">
        <v>222</v>
      </c>
      <c r="G8" s="209" t="s">
        <v>585</v>
      </c>
      <c r="H8" s="209" t="s">
        <v>586</v>
      </c>
      <c r="I8" s="209" t="s">
        <v>587</v>
      </c>
      <c r="J8" s="211">
        <v>44937</v>
      </c>
      <c r="K8" s="209"/>
    </row>
    <row r="9" spans="1:22" ht="30" x14ac:dyDescent="0.25">
      <c r="A9" s="212" t="s">
        <v>588</v>
      </c>
      <c r="B9" s="208" t="s">
        <v>97</v>
      </c>
      <c r="C9" s="208" t="s">
        <v>221</v>
      </c>
      <c r="D9" s="208" t="s">
        <v>589</v>
      </c>
      <c r="E9" s="208" t="s">
        <v>222</v>
      </c>
      <c r="F9" s="208" t="s">
        <v>222</v>
      </c>
      <c r="G9" s="209" t="s">
        <v>585</v>
      </c>
      <c r="H9" s="209" t="s">
        <v>586</v>
      </c>
      <c r="I9" s="213" t="s">
        <v>590</v>
      </c>
      <c r="J9" s="211">
        <v>44937</v>
      </c>
      <c r="K9" s="213" t="s">
        <v>591</v>
      </c>
    </row>
    <row r="10" spans="1:22" ht="30" x14ac:dyDescent="0.25">
      <c r="A10" s="212" t="s">
        <v>592</v>
      </c>
      <c r="B10" s="208" t="s">
        <v>97</v>
      </c>
      <c r="C10" s="208" t="s">
        <v>221</v>
      </c>
      <c r="D10" s="208" t="s">
        <v>593</v>
      </c>
      <c r="E10" s="208" t="s">
        <v>223</v>
      </c>
      <c r="F10" s="208" t="s">
        <v>223</v>
      </c>
      <c r="G10" s="209" t="s">
        <v>594</v>
      </c>
      <c r="H10" s="213" t="s">
        <v>595</v>
      </c>
      <c r="I10" s="213" t="s">
        <v>596</v>
      </c>
      <c r="J10" s="214" t="s">
        <v>597</v>
      </c>
      <c r="K10" s="213" t="s">
        <v>591</v>
      </c>
    </row>
    <row r="11" spans="1:22" ht="30" x14ac:dyDescent="0.25">
      <c r="A11" s="212" t="s">
        <v>598</v>
      </c>
      <c r="B11" s="208" t="s">
        <v>97</v>
      </c>
      <c r="C11" s="208" t="s">
        <v>221</v>
      </c>
      <c r="D11" s="208" t="s">
        <v>599</v>
      </c>
      <c r="E11" s="208" t="s">
        <v>223</v>
      </c>
      <c r="F11" s="208" t="s">
        <v>223</v>
      </c>
      <c r="G11" s="209" t="s">
        <v>594</v>
      </c>
      <c r="H11" s="213" t="s">
        <v>595</v>
      </c>
      <c r="I11" s="213" t="s">
        <v>596</v>
      </c>
      <c r="J11" s="214" t="s">
        <v>597</v>
      </c>
      <c r="K11" s="213" t="s">
        <v>591</v>
      </c>
    </row>
    <row r="12" spans="1:22" ht="60" x14ac:dyDescent="0.25">
      <c r="A12" s="212" t="s">
        <v>600</v>
      </c>
      <c r="B12" s="208" t="s">
        <v>97</v>
      </c>
      <c r="C12" s="208" t="s">
        <v>221</v>
      </c>
      <c r="D12" s="208" t="s">
        <v>601</v>
      </c>
      <c r="E12" s="208" t="s">
        <v>222</v>
      </c>
      <c r="F12" s="208" t="s">
        <v>222</v>
      </c>
      <c r="G12" s="209" t="s">
        <v>585</v>
      </c>
      <c r="H12" s="213" t="s">
        <v>602</v>
      </c>
      <c r="I12" s="213" t="s">
        <v>603</v>
      </c>
      <c r="J12" s="211">
        <v>44949</v>
      </c>
      <c r="K12" s="213"/>
    </row>
    <row r="13" spans="1:22" ht="30" x14ac:dyDescent="0.25">
      <c r="A13" s="212" t="s">
        <v>604</v>
      </c>
      <c r="B13" s="208" t="s">
        <v>97</v>
      </c>
      <c r="C13" s="208" t="s">
        <v>121</v>
      </c>
      <c r="D13" s="208" t="s">
        <v>605</v>
      </c>
      <c r="E13" s="208" t="s">
        <v>223</v>
      </c>
      <c r="F13" s="208" t="s">
        <v>223</v>
      </c>
      <c r="G13" s="209" t="s">
        <v>594</v>
      </c>
      <c r="H13" s="213" t="s">
        <v>606</v>
      </c>
      <c r="I13" s="213" t="s">
        <v>596</v>
      </c>
      <c r="J13" s="214" t="s">
        <v>597</v>
      </c>
      <c r="K13" s="209"/>
    </row>
    <row r="14" spans="1:22" ht="75" x14ac:dyDescent="0.25">
      <c r="A14" s="212" t="s">
        <v>607</v>
      </c>
      <c r="B14" s="208" t="s">
        <v>97</v>
      </c>
      <c r="C14" s="208" t="s">
        <v>221</v>
      </c>
      <c r="D14" s="208" t="s">
        <v>608</v>
      </c>
      <c r="E14" s="208" t="s">
        <v>222</v>
      </c>
      <c r="F14" s="208" t="s">
        <v>222</v>
      </c>
      <c r="G14" s="209" t="s">
        <v>585</v>
      </c>
      <c r="H14" s="213" t="s">
        <v>609</v>
      </c>
      <c r="I14" s="213" t="s">
        <v>610</v>
      </c>
      <c r="J14" s="211">
        <v>44949</v>
      </c>
      <c r="K14" s="209"/>
    </row>
    <row r="15" spans="1:22" ht="30" x14ac:dyDescent="0.25">
      <c r="A15" s="212" t="s">
        <v>611</v>
      </c>
      <c r="B15" s="207" t="s">
        <v>97</v>
      </c>
      <c r="C15" s="208" t="s">
        <v>221</v>
      </c>
      <c r="D15" s="208" t="s">
        <v>612</v>
      </c>
      <c r="E15" s="208" t="s">
        <v>222</v>
      </c>
      <c r="F15" s="208" t="s">
        <v>222</v>
      </c>
      <c r="G15" s="209" t="s">
        <v>613</v>
      </c>
      <c r="H15" s="213" t="s">
        <v>614</v>
      </c>
      <c r="I15" s="213" t="s">
        <v>615</v>
      </c>
      <c r="J15" s="211">
        <v>44958</v>
      </c>
      <c r="K15" s="213" t="s">
        <v>616</v>
      </c>
    </row>
    <row r="16" spans="1:22" x14ac:dyDescent="0.25">
      <c r="A16" s="212" t="s">
        <v>617</v>
      </c>
      <c r="B16" s="208" t="s">
        <v>97</v>
      </c>
      <c r="C16" s="208" t="s">
        <v>221</v>
      </c>
      <c r="D16" s="208" t="s">
        <v>618</v>
      </c>
      <c r="E16" s="208" t="s">
        <v>222</v>
      </c>
      <c r="F16" s="208" t="s">
        <v>222</v>
      </c>
      <c r="G16" s="209" t="s">
        <v>134</v>
      </c>
      <c r="H16" s="213" t="s">
        <v>619</v>
      </c>
      <c r="I16" s="213" t="s">
        <v>620</v>
      </c>
      <c r="J16" s="211">
        <v>44958</v>
      </c>
      <c r="K16" s="209"/>
    </row>
    <row r="17" spans="1:11" ht="30" x14ac:dyDescent="0.25">
      <c r="A17" s="212" t="s">
        <v>621</v>
      </c>
      <c r="B17" s="208" t="s">
        <v>97</v>
      </c>
      <c r="C17" s="208" t="s">
        <v>221</v>
      </c>
      <c r="D17" s="208" t="s">
        <v>622</v>
      </c>
      <c r="E17" s="208" t="s">
        <v>223</v>
      </c>
      <c r="F17" s="208" t="s">
        <v>223</v>
      </c>
      <c r="G17" s="209" t="s">
        <v>623</v>
      </c>
      <c r="H17" s="215" t="s">
        <v>624</v>
      </c>
      <c r="I17" s="213" t="s">
        <v>625</v>
      </c>
      <c r="J17" s="214" t="s">
        <v>597</v>
      </c>
      <c r="K17" s="213" t="s">
        <v>626</v>
      </c>
    </row>
    <row r="18" spans="1:11" ht="30" x14ac:dyDescent="0.25">
      <c r="A18" s="212" t="s">
        <v>627</v>
      </c>
      <c r="B18" s="208" t="s">
        <v>97</v>
      </c>
      <c r="C18" s="208" t="s">
        <v>221</v>
      </c>
      <c r="D18" s="208" t="s">
        <v>628</v>
      </c>
      <c r="E18" s="208" t="s">
        <v>223</v>
      </c>
      <c r="F18" s="208" t="s">
        <v>223</v>
      </c>
      <c r="G18" s="209" t="s">
        <v>585</v>
      </c>
      <c r="H18" s="213" t="s">
        <v>629</v>
      </c>
      <c r="I18" s="213" t="s">
        <v>630</v>
      </c>
      <c r="J18" s="214" t="s">
        <v>597</v>
      </c>
      <c r="K18" s="209"/>
    </row>
    <row r="19" spans="1:11" ht="45" x14ac:dyDescent="0.25">
      <c r="A19" s="212" t="s">
        <v>631</v>
      </c>
      <c r="B19" s="208" t="s">
        <v>97</v>
      </c>
      <c r="C19" s="208" t="s">
        <v>221</v>
      </c>
      <c r="D19" s="208" t="s">
        <v>632</v>
      </c>
      <c r="E19" s="208" t="s">
        <v>223</v>
      </c>
      <c r="F19" s="208" t="s">
        <v>223</v>
      </c>
      <c r="G19" s="209" t="s">
        <v>585</v>
      </c>
      <c r="H19" s="213" t="s">
        <v>633</v>
      </c>
      <c r="I19" s="213" t="s">
        <v>634</v>
      </c>
      <c r="J19" s="214" t="s">
        <v>597</v>
      </c>
      <c r="K19" s="213" t="s">
        <v>626</v>
      </c>
    </row>
    <row r="20" spans="1:11" ht="30" x14ac:dyDescent="0.25">
      <c r="A20" s="212" t="s">
        <v>635</v>
      </c>
      <c r="B20" s="208" t="s">
        <v>97</v>
      </c>
      <c r="C20" s="208" t="s">
        <v>221</v>
      </c>
      <c r="D20" s="208" t="s">
        <v>636</v>
      </c>
      <c r="E20" s="208" t="s">
        <v>223</v>
      </c>
      <c r="F20" s="208" t="s">
        <v>223</v>
      </c>
      <c r="G20" s="209" t="s">
        <v>594</v>
      </c>
      <c r="H20" s="213" t="s">
        <v>637</v>
      </c>
      <c r="I20" s="213" t="s">
        <v>638</v>
      </c>
      <c r="J20" s="214" t="s">
        <v>597</v>
      </c>
      <c r="K20" s="213" t="s">
        <v>591</v>
      </c>
    </row>
    <row r="21" spans="1:11" ht="30" x14ac:dyDescent="0.25">
      <c r="A21" s="212" t="s">
        <v>639</v>
      </c>
      <c r="B21" s="208" t="s">
        <v>97</v>
      </c>
      <c r="C21" s="208" t="s">
        <v>221</v>
      </c>
      <c r="D21" s="208" t="s">
        <v>640</v>
      </c>
      <c r="E21" s="208" t="s">
        <v>223</v>
      </c>
      <c r="F21" s="208" t="s">
        <v>223</v>
      </c>
      <c r="G21" s="209" t="s">
        <v>594</v>
      </c>
      <c r="H21" s="213" t="s">
        <v>595</v>
      </c>
      <c r="I21" s="213" t="s">
        <v>641</v>
      </c>
      <c r="J21" s="214" t="s">
        <v>597</v>
      </c>
      <c r="K21" s="213" t="s">
        <v>591</v>
      </c>
    </row>
    <row r="22" spans="1:11" ht="30" x14ac:dyDescent="0.25">
      <c r="A22" s="212" t="s">
        <v>642</v>
      </c>
      <c r="B22" s="208" t="s">
        <v>97</v>
      </c>
      <c r="C22" s="208" t="s">
        <v>121</v>
      </c>
      <c r="D22" s="208" t="s">
        <v>643</v>
      </c>
      <c r="E22" s="208" t="s">
        <v>222</v>
      </c>
      <c r="F22" s="208" t="s">
        <v>222</v>
      </c>
      <c r="G22" s="209" t="s">
        <v>585</v>
      </c>
      <c r="H22" s="213" t="s">
        <v>629</v>
      </c>
      <c r="I22" s="213" t="s">
        <v>644</v>
      </c>
      <c r="J22" s="211">
        <v>44971</v>
      </c>
      <c r="K22" s="209"/>
    </row>
    <row r="23" spans="1:11" ht="75" x14ac:dyDescent="0.25">
      <c r="A23" s="212" t="s">
        <v>645</v>
      </c>
      <c r="B23" s="207" t="s">
        <v>97</v>
      </c>
      <c r="C23" s="208" t="s">
        <v>221</v>
      </c>
      <c r="D23" s="208" t="s">
        <v>646</v>
      </c>
      <c r="E23" s="208" t="s">
        <v>223</v>
      </c>
      <c r="F23" s="208" t="s">
        <v>223</v>
      </c>
      <c r="G23" s="209" t="s">
        <v>647</v>
      </c>
      <c r="H23" s="213" t="s">
        <v>648</v>
      </c>
      <c r="I23" s="213" t="s">
        <v>649</v>
      </c>
      <c r="J23" s="214" t="s">
        <v>597</v>
      </c>
      <c r="K23" s="213" t="s">
        <v>650</v>
      </c>
    </row>
    <row r="24" spans="1:11" ht="45" x14ac:dyDescent="0.25">
      <c r="A24" s="212" t="s">
        <v>651</v>
      </c>
      <c r="B24" s="208" t="s">
        <v>97</v>
      </c>
      <c r="C24" s="208" t="s">
        <v>221</v>
      </c>
      <c r="D24" s="208" t="s">
        <v>652</v>
      </c>
      <c r="E24" s="208" t="s">
        <v>223</v>
      </c>
      <c r="F24" s="208" t="s">
        <v>223</v>
      </c>
      <c r="G24" s="209" t="s">
        <v>647</v>
      </c>
      <c r="H24" s="213" t="s">
        <v>653</v>
      </c>
      <c r="I24" s="213" t="s">
        <v>654</v>
      </c>
      <c r="J24" s="214" t="s">
        <v>597</v>
      </c>
      <c r="K24" s="209"/>
    </row>
    <row r="25" spans="1:11" ht="30" x14ac:dyDescent="0.25">
      <c r="A25" s="212" t="s">
        <v>655</v>
      </c>
      <c r="B25" s="208" t="s">
        <v>97</v>
      </c>
      <c r="C25" s="208" t="s">
        <v>221</v>
      </c>
      <c r="D25" s="208" t="s">
        <v>656</v>
      </c>
      <c r="E25" s="208" t="s">
        <v>223</v>
      </c>
      <c r="F25" s="208" t="s">
        <v>223</v>
      </c>
      <c r="G25" s="209" t="s">
        <v>657</v>
      </c>
      <c r="H25" s="213" t="s">
        <v>658</v>
      </c>
      <c r="I25" s="213" t="s">
        <v>659</v>
      </c>
      <c r="J25" s="214" t="s">
        <v>597</v>
      </c>
      <c r="K25" s="209"/>
    </row>
    <row r="26" spans="1:11" ht="30" x14ac:dyDescent="0.25">
      <c r="A26" s="212" t="s">
        <v>660</v>
      </c>
      <c r="B26" s="208" t="s">
        <v>97</v>
      </c>
      <c r="C26" s="208" t="s">
        <v>121</v>
      </c>
      <c r="D26" s="208" t="s">
        <v>661</v>
      </c>
      <c r="E26" s="208" t="s">
        <v>223</v>
      </c>
      <c r="F26" s="208" t="s">
        <v>223</v>
      </c>
      <c r="G26" s="209" t="s">
        <v>585</v>
      </c>
      <c r="H26" s="213" t="s">
        <v>662</v>
      </c>
      <c r="I26" s="213" t="s">
        <v>663</v>
      </c>
      <c r="J26" s="214" t="s">
        <v>597</v>
      </c>
      <c r="K26" s="209"/>
    </row>
    <row r="27" spans="1:11" ht="60" x14ac:dyDescent="0.25">
      <c r="A27" s="212" t="s">
        <v>664</v>
      </c>
      <c r="B27" s="208" t="s">
        <v>97</v>
      </c>
      <c r="C27" s="208" t="s">
        <v>221</v>
      </c>
      <c r="D27" s="208" t="s">
        <v>665</v>
      </c>
      <c r="E27" s="208" t="s">
        <v>222</v>
      </c>
      <c r="F27" s="208" t="s">
        <v>222</v>
      </c>
      <c r="G27" s="209" t="s">
        <v>581</v>
      </c>
      <c r="H27" s="213" t="s">
        <v>666</v>
      </c>
      <c r="I27" s="213" t="s">
        <v>667</v>
      </c>
      <c r="J27" s="211">
        <v>44972</v>
      </c>
      <c r="K27" s="213" t="s">
        <v>591</v>
      </c>
    </row>
    <row r="28" spans="1:11" ht="30" x14ac:dyDescent="0.25">
      <c r="A28" s="212" t="s">
        <v>668</v>
      </c>
      <c r="B28" s="208" t="s">
        <v>97</v>
      </c>
      <c r="C28" s="208" t="s">
        <v>121</v>
      </c>
      <c r="D28" s="208" t="s">
        <v>669</v>
      </c>
      <c r="E28" s="208" t="s">
        <v>223</v>
      </c>
      <c r="F28" s="208" t="s">
        <v>223</v>
      </c>
      <c r="G28" s="209" t="s">
        <v>594</v>
      </c>
      <c r="H28" s="213" t="s">
        <v>606</v>
      </c>
      <c r="I28" s="213" t="s">
        <v>670</v>
      </c>
      <c r="J28" s="214" t="s">
        <v>597</v>
      </c>
      <c r="K28" s="209"/>
    </row>
    <row r="29" spans="1:11" ht="30" x14ac:dyDescent="0.25">
      <c r="A29" s="212" t="s">
        <v>671</v>
      </c>
      <c r="B29" s="208" t="s">
        <v>97</v>
      </c>
      <c r="C29" s="208" t="s">
        <v>221</v>
      </c>
      <c r="D29" s="208" t="s">
        <v>672</v>
      </c>
      <c r="E29" s="208" t="s">
        <v>223</v>
      </c>
      <c r="F29" s="208" t="s">
        <v>223</v>
      </c>
      <c r="G29" s="209" t="s">
        <v>673</v>
      </c>
      <c r="H29" s="213" t="s">
        <v>674</v>
      </c>
      <c r="I29" s="213" t="s">
        <v>675</v>
      </c>
      <c r="J29" s="214" t="s">
        <v>597</v>
      </c>
      <c r="K29" s="213" t="s">
        <v>591</v>
      </c>
    </row>
    <row r="30" spans="1:11" ht="45" x14ac:dyDescent="0.25">
      <c r="A30" s="212" t="s">
        <v>676</v>
      </c>
      <c r="B30" s="208" t="s">
        <v>97</v>
      </c>
      <c r="C30" s="208" t="s">
        <v>221</v>
      </c>
      <c r="D30" s="208" t="s">
        <v>677</v>
      </c>
      <c r="E30" s="208" t="s">
        <v>223</v>
      </c>
      <c r="F30" s="208" t="s">
        <v>223</v>
      </c>
      <c r="G30" s="209" t="s">
        <v>585</v>
      </c>
      <c r="H30" s="213" t="s">
        <v>678</v>
      </c>
      <c r="I30" s="213" t="s">
        <v>679</v>
      </c>
      <c r="J30" s="214" t="s">
        <v>597</v>
      </c>
      <c r="K30" s="213" t="s">
        <v>591</v>
      </c>
    </row>
    <row r="31" spans="1:11" ht="30" x14ac:dyDescent="0.25">
      <c r="A31" s="212" t="s">
        <v>680</v>
      </c>
      <c r="B31" s="208" t="s">
        <v>97</v>
      </c>
      <c r="C31" s="208" t="s">
        <v>121</v>
      </c>
      <c r="D31" s="208" t="s">
        <v>681</v>
      </c>
      <c r="E31" s="208" t="s">
        <v>223</v>
      </c>
      <c r="F31" s="208" t="s">
        <v>223</v>
      </c>
      <c r="G31" s="209" t="s">
        <v>594</v>
      </c>
      <c r="H31" s="213" t="s">
        <v>606</v>
      </c>
      <c r="I31" s="213" t="s">
        <v>670</v>
      </c>
      <c r="J31" s="214" t="s">
        <v>597</v>
      </c>
      <c r="K31" s="209"/>
    </row>
    <row r="32" spans="1:11" ht="30" x14ac:dyDescent="0.25">
      <c r="A32" s="212" t="s">
        <v>682</v>
      </c>
      <c r="B32" s="208" t="s">
        <v>97</v>
      </c>
      <c r="C32" s="208" t="s">
        <v>221</v>
      </c>
      <c r="D32" s="208" t="s">
        <v>683</v>
      </c>
      <c r="E32" s="208" t="s">
        <v>223</v>
      </c>
      <c r="F32" s="208" t="s">
        <v>223</v>
      </c>
      <c r="G32" s="209" t="s">
        <v>585</v>
      </c>
      <c r="H32" s="213" t="s">
        <v>684</v>
      </c>
      <c r="I32" s="213" t="s">
        <v>685</v>
      </c>
      <c r="J32" s="214" t="s">
        <v>597</v>
      </c>
      <c r="K32" s="209"/>
    </row>
    <row r="33" spans="1:11" ht="30" x14ac:dyDescent="0.25">
      <c r="A33" s="212" t="s">
        <v>686</v>
      </c>
      <c r="B33" s="208" t="s">
        <v>97</v>
      </c>
      <c r="C33" s="208" t="s">
        <v>221</v>
      </c>
      <c r="D33" s="208" t="s">
        <v>687</v>
      </c>
      <c r="E33" s="208" t="s">
        <v>223</v>
      </c>
      <c r="F33" s="208" t="s">
        <v>223</v>
      </c>
      <c r="G33" s="209" t="s">
        <v>581</v>
      </c>
      <c r="H33" s="213" t="s">
        <v>688</v>
      </c>
      <c r="I33" s="213" t="s">
        <v>689</v>
      </c>
      <c r="J33" s="214" t="s">
        <v>597</v>
      </c>
      <c r="K33" s="213" t="s">
        <v>591</v>
      </c>
    </row>
    <row r="34" spans="1:11" ht="30" x14ac:dyDescent="0.25">
      <c r="A34" s="212" t="s">
        <v>690</v>
      </c>
      <c r="B34" s="208" t="s">
        <v>97</v>
      </c>
      <c r="C34" s="208" t="s">
        <v>221</v>
      </c>
      <c r="D34" s="208" t="s">
        <v>691</v>
      </c>
      <c r="E34" s="208" t="s">
        <v>223</v>
      </c>
      <c r="F34" s="208" t="s">
        <v>223</v>
      </c>
      <c r="G34" s="209" t="s">
        <v>647</v>
      </c>
      <c r="H34" s="213" t="s">
        <v>692</v>
      </c>
      <c r="I34" s="213" t="s">
        <v>693</v>
      </c>
      <c r="J34" s="214" t="s">
        <v>597</v>
      </c>
      <c r="K34" s="213" t="s">
        <v>591</v>
      </c>
    </row>
    <row r="35" spans="1:11" ht="75" x14ac:dyDescent="0.25">
      <c r="A35" s="212" t="s">
        <v>694</v>
      </c>
      <c r="B35" s="208" t="s">
        <v>97</v>
      </c>
      <c r="C35" s="208" t="s">
        <v>221</v>
      </c>
      <c r="D35" s="208" t="s">
        <v>695</v>
      </c>
      <c r="E35" s="208" t="s">
        <v>223</v>
      </c>
      <c r="F35" s="208" t="s">
        <v>223</v>
      </c>
      <c r="G35" s="209" t="s">
        <v>131</v>
      </c>
      <c r="H35" s="213" t="s">
        <v>696</v>
      </c>
      <c r="I35" s="213" t="s">
        <v>697</v>
      </c>
      <c r="J35" s="214" t="s">
        <v>597</v>
      </c>
      <c r="K35" s="213" t="s">
        <v>698</v>
      </c>
    </row>
    <row r="36" spans="1:11" ht="75" x14ac:dyDescent="0.25">
      <c r="A36" s="212" t="s">
        <v>699</v>
      </c>
      <c r="B36" s="208" t="s">
        <v>97</v>
      </c>
      <c r="C36" s="208" t="s">
        <v>221</v>
      </c>
      <c r="D36" s="208" t="s">
        <v>700</v>
      </c>
      <c r="E36" s="208" t="s">
        <v>223</v>
      </c>
      <c r="F36" s="208" t="s">
        <v>223</v>
      </c>
      <c r="G36" s="209" t="s">
        <v>581</v>
      </c>
      <c r="H36" s="213" t="s">
        <v>701</v>
      </c>
      <c r="I36" s="213" t="s">
        <v>702</v>
      </c>
      <c r="J36" s="214" t="s">
        <v>597</v>
      </c>
      <c r="K36" s="209"/>
    </row>
    <row r="37" spans="1:11" ht="45" x14ac:dyDescent="0.25">
      <c r="A37" s="212" t="s">
        <v>703</v>
      </c>
      <c r="B37" s="208" t="s">
        <v>97</v>
      </c>
      <c r="C37" s="208" t="s">
        <v>221</v>
      </c>
      <c r="D37" s="208" t="s">
        <v>704</v>
      </c>
      <c r="E37" s="208" t="s">
        <v>223</v>
      </c>
      <c r="F37" s="208" t="s">
        <v>223</v>
      </c>
      <c r="G37" s="209" t="s">
        <v>705</v>
      </c>
      <c r="H37" s="213" t="s">
        <v>706</v>
      </c>
      <c r="I37" s="213" t="s">
        <v>707</v>
      </c>
      <c r="J37" s="214" t="s">
        <v>597</v>
      </c>
      <c r="K37" s="213" t="s">
        <v>591</v>
      </c>
    </row>
    <row r="38" spans="1:11" ht="30" x14ac:dyDescent="0.25">
      <c r="A38" s="212" t="s">
        <v>708</v>
      </c>
      <c r="B38" s="208" t="s">
        <v>97</v>
      </c>
      <c r="C38" s="208" t="s">
        <v>221</v>
      </c>
      <c r="D38" s="208" t="s">
        <v>709</v>
      </c>
      <c r="E38" s="208" t="s">
        <v>222</v>
      </c>
      <c r="F38" s="208" t="s">
        <v>222</v>
      </c>
      <c r="G38" s="209" t="s">
        <v>710</v>
      </c>
      <c r="H38" s="213" t="s">
        <v>711</v>
      </c>
      <c r="I38" s="213" t="s">
        <v>712</v>
      </c>
      <c r="J38" s="211">
        <v>45081</v>
      </c>
      <c r="K38" s="209"/>
    </row>
    <row r="39" spans="1:11" ht="45" x14ac:dyDescent="0.25">
      <c r="A39" s="212" t="s">
        <v>713</v>
      </c>
      <c r="B39" s="208" t="s">
        <v>97</v>
      </c>
      <c r="C39" s="208" t="s">
        <v>221</v>
      </c>
      <c r="D39" s="208" t="s">
        <v>714</v>
      </c>
      <c r="E39" s="208" t="s">
        <v>223</v>
      </c>
      <c r="F39" s="208" t="s">
        <v>223</v>
      </c>
      <c r="G39" s="209" t="s">
        <v>715</v>
      </c>
      <c r="H39" s="213" t="s">
        <v>716</v>
      </c>
      <c r="I39" s="213" t="s">
        <v>717</v>
      </c>
      <c r="J39" s="214" t="s">
        <v>597</v>
      </c>
      <c r="K39" s="213" t="s">
        <v>591</v>
      </c>
    </row>
    <row r="40" spans="1:11" ht="30" x14ac:dyDescent="0.25">
      <c r="A40" s="212" t="s">
        <v>718</v>
      </c>
      <c r="B40" s="208" t="s">
        <v>97</v>
      </c>
      <c r="C40" s="208" t="s">
        <v>221</v>
      </c>
      <c r="D40" s="208" t="s">
        <v>719</v>
      </c>
      <c r="E40" s="208" t="s">
        <v>222</v>
      </c>
      <c r="F40" s="208" t="s">
        <v>222</v>
      </c>
      <c r="G40" s="209" t="s">
        <v>720</v>
      </c>
      <c r="H40" s="213" t="s">
        <v>721</v>
      </c>
      <c r="I40" s="213" t="s">
        <v>722</v>
      </c>
      <c r="J40" s="216">
        <v>45006</v>
      </c>
      <c r="K40" s="209"/>
    </row>
    <row r="41" spans="1:11" ht="30" x14ac:dyDescent="0.25">
      <c r="A41" s="212" t="s">
        <v>723</v>
      </c>
      <c r="B41" s="208" t="s">
        <v>97</v>
      </c>
      <c r="C41" s="208" t="s">
        <v>221</v>
      </c>
      <c r="D41" s="208" t="s">
        <v>724</v>
      </c>
      <c r="E41" s="208" t="s">
        <v>223</v>
      </c>
      <c r="F41" s="208" t="s">
        <v>223</v>
      </c>
      <c r="G41" s="209" t="s">
        <v>585</v>
      </c>
      <c r="H41" s="209" t="s">
        <v>725</v>
      </c>
      <c r="I41" s="209" t="s">
        <v>726</v>
      </c>
      <c r="J41" s="208" t="s">
        <v>597</v>
      </c>
      <c r="K41" s="213" t="s">
        <v>591</v>
      </c>
    </row>
    <row r="42" spans="1:11" ht="60" x14ac:dyDescent="0.25">
      <c r="A42" s="210" t="s">
        <v>727</v>
      </c>
      <c r="B42" s="208" t="s">
        <v>97</v>
      </c>
      <c r="C42" s="208" t="s">
        <v>221</v>
      </c>
      <c r="D42" s="208" t="s">
        <v>728</v>
      </c>
      <c r="E42" s="208" t="s">
        <v>223</v>
      </c>
      <c r="F42" s="208" t="s">
        <v>223</v>
      </c>
      <c r="G42" s="209" t="s">
        <v>705</v>
      </c>
      <c r="H42" s="209" t="s">
        <v>729</v>
      </c>
      <c r="I42" s="209" t="s">
        <v>730</v>
      </c>
      <c r="J42" s="208" t="s">
        <v>597</v>
      </c>
      <c r="K42" s="213" t="s">
        <v>591</v>
      </c>
    </row>
    <row r="43" spans="1:11" ht="45" x14ac:dyDescent="0.25">
      <c r="A43" s="210" t="s">
        <v>731</v>
      </c>
      <c r="B43" s="208" t="s">
        <v>97</v>
      </c>
      <c r="C43" s="208" t="s">
        <v>221</v>
      </c>
      <c r="D43" s="208" t="s">
        <v>732</v>
      </c>
      <c r="E43" s="208" t="s">
        <v>223</v>
      </c>
      <c r="F43" s="208" t="s">
        <v>223</v>
      </c>
      <c r="G43" s="209" t="s">
        <v>705</v>
      </c>
      <c r="H43" s="209" t="s">
        <v>733</v>
      </c>
      <c r="I43" s="209" t="s">
        <v>734</v>
      </c>
      <c r="J43" s="208" t="s">
        <v>597</v>
      </c>
      <c r="K43" s="213" t="s">
        <v>591</v>
      </c>
    </row>
    <row r="44" spans="1:11" ht="30" x14ac:dyDescent="0.25">
      <c r="A44" s="210" t="s">
        <v>735</v>
      </c>
      <c r="B44" s="208" t="s">
        <v>97</v>
      </c>
      <c r="C44" s="208" t="s">
        <v>221</v>
      </c>
      <c r="D44" s="208" t="s">
        <v>736</v>
      </c>
      <c r="E44" s="208" t="s">
        <v>223</v>
      </c>
      <c r="F44" s="208" t="s">
        <v>223</v>
      </c>
      <c r="G44" s="209" t="s">
        <v>585</v>
      </c>
      <c r="H44" s="209" t="s">
        <v>737</v>
      </c>
      <c r="I44" s="209" t="s">
        <v>738</v>
      </c>
      <c r="J44" s="208" t="s">
        <v>597</v>
      </c>
      <c r="K44" s="209"/>
    </row>
    <row r="45" spans="1:11" ht="45" x14ac:dyDescent="0.25">
      <c r="A45" s="210" t="s">
        <v>739</v>
      </c>
      <c r="B45" s="208" t="s">
        <v>97</v>
      </c>
      <c r="C45" s="208" t="s">
        <v>221</v>
      </c>
      <c r="D45" s="208" t="s">
        <v>740</v>
      </c>
      <c r="E45" s="208" t="s">
        <v>223</v>
      </c>
      <c r="F45" s="208" t="s">
        <v>223</v>
      </c>
      <c r="G45" s="209" t="s">
        <v>585</v>
      </c>
      <c r="H45" s="209" t="s">
        <v>741</v>
      </c>
      <c r="I45" s="209" t="s">
        <v>742</v>
      </c>
      <c r="J45" s="208" t="s">
        <v>597</v>
      </c>
      <c r="K45" s="213" t="s">
        <v>591</v>
      </c>
    </row>
    <row r="46" spans="1:11" ht="30" x14ac:dyDescent="0.25">
      <c r="A46" s="210" t="s">
        <v>743</v>
      </c>
      <c r="B46" s="208" t="s">
        <v>97</v>
      </c>
      <c r="C46" s="208" t="s">
        <v>221</v>
      </c>
      <c r="D46" s="208" t="s">
        <v>744</v>
      </c>
      <c r="E46" s="208" t="s">
        <v>222</v>
      </c>
      <c r="F46" s="208" t="s">
        <v>222</v>
      </c>
      <c r="G46" s="209" t="s">
        <v>657</v>
      </c>
      <c r="H46" s="209" t="s">
        <v>745</v>
      </c>
      <c r="I46" s="209" t="s">
        <v>746</v>
      </c>
      <c r="J46" s="211">
        <v>45103</v>
      </c>
      <c r="K46" s="213" t="s">
        <v>591</v>
      </c>
    </row>
  </sheetData>
  <mergeCells count="3">
    <mergeCell ref="A1:K1"/>
    <mergeCell ref="A2:K2"/>
    <mergeCell ref="A3:K3"/>
  </mergeCells>
  <hyperlinks>
    <hyperlink ref="L1" location="INICIO" display="Regresar" xr:uid="{5A2CF9CC-4B6D-4B21-8D3B-664E9CB3645C}"/>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65"/>
  <sheetViews>
    <sheetView zoomScale="91" zoomScaleNormal="91" workbookViewId="0">
      <selection activeCell="I14" sqref="I14"/>
    </sheetView>
  </sheetViews>
  <sheetFormatPr baseColWidth="10" defaultColWidth="11.42578125" defaultRowHeight="16.5" x14ac:dyDescent="0.3"/>
  <cols>
    <col min="1" max="1" width="6.28515625" style="4" customWidth="1"/>
    <col min="2" max="2" width="83.28515625" style="4" customWidth="1"/>
    <col min="3" max="3" width="18.5703125" style="4" customWidth="1"/>
    <col min="4" max="4" width="53.28515625" style="4" customWidth="1"/>
    <col min="5" max="5" width="20.85546875" style="4" customWidth="1"/>
    <col min="6" max="6" width="56.85546875" style="4" customWidth="1"/>
    <col min="7" max="16384" width="11.42578125" style="4"/>
  </cols>
  <sheetData>
    <row r="1" spans="1:15" ht="18.75" x14ac:dyDescent="0.3">
      <c r="A1" s="274" t="s">
        <v>19</v>
      </c>
      <c r="B1" s="274"/>
      <c r="C1" s="274"/>
      <c r="D1" s="274"/>
      <c r="E1" s="274"/>
      <c r="F1" s="274"/>
      <c r="G1" s="274"/>
      <c r="H1" s="53" t="s">
        <v>20</v>
      </c>
      <c r="I1" s="10"/>
      <c r="J1" s="10"/>
      <c r="K1" s="10"/>
      <c r="L1" s="10"/>
      <c r="M1" s="10"/>
      <c r="N1" s="10"/>
      <c r="O1" s="10"/>
    </row>
    <row r="2" spans="1:15" ht="18.75" x14ac:dyDescent="0.3">
      <c r="A2" s="274" t="s">
        <v>747</v>
      </c>
      <c r="B2" s="274"/>
      <c r="C2" s="274"/>
      <c r="D2" s="274"/>
      <c r="E2" s="274"/>
      <c r="F2" s="274"/>
      <c r="G2" s="274"/>
      <c r="H2" s="10"/>
      <c r="I2" s="10"/>
      <c r="J2" s="10"/>
      <c r="K2" s="10"/>
      <c r="L2" s="10"/>
      <c r="M2" s="10"/>
      <c r="N2" s="10"/>
      <c r="O2" s="10"/>
    </row>
    <row r="3" spans="1:15" ht="18.75" x14ac:dyDescent="0.3">
      <c r="A3" s="274" t="s">
        <v>92</v>
      </c>
      <c r="B3" s="274"/>
      <c r="C3" s="274"/>
      <c r="D3" s="274"/>
      <c r="E3" s="274"/>
      <c r="F3" s="274"/>
      <c r="G3" s="274"/>
      <c r="H3" s="10"/>
      <c r="I3" s="10"/>
      <c r="J3" s="10"/>
      <c r="K3" s="10"/>
      <c r="L3" s="10"/>
      <c r="M3" s="10"/>
      <c r="N3" s="10"/>
      <c r="O3" s="10"/>
    </row>
    <row r="4" spans="1:15" ht="17.25" thickBot="1" x14ac:dyDescent="0.35"/>
    <row r="5" spans="1:15" ht="18.75" x14ac:dyDescent="0.3">
      <c r="B5" s="299" t="s">
        <v>748</v>
      </c>
      <c r="C5" s="297" t="s">
        <v>749</v>
      </c>
      <c r="D5" s="298"/>
      <c r="E5" s="297" t="s">
        <v>750</v>
      </c>
      <c r="F5" s="298"/>
    </row>
    <row r="6" spans="1:15" x14ac:dyDescent="0.3">
      <c r="B6" s="300"/>
      <c r="C6" s="90" t="s">
        <v>751</v>
      </c>
      <c r="D6" s="91" t="s">
        <v>752</v>
      </c>
      <c r="E6" s="90" t="s">
        <v>751</v>
      </c>
      <c r="F6" s="91" t="s">
        <v>752</v>
      </c>
    </row>
    <row r="7" spans="1:15" x14ac:dyDescent="0.3">
      <c r="B7" s="88" t="s">
        <v>753</v>
      </c>
      <c r="C7" s="86">
        <v>370</v>
      </c>
      <c r="D7" s="87" t="s">
        <v>754</v>
      </c>
      <c r="E7" s="86">
        <v>291</v>
      </c>
      <c r="F7" s="87" t="s">
        <v>754</v>
      </c>
    </row>
    <row r="8" spans="1:15" ht="17.25" customHeight="1" x14ac:dyDescent="0.3">
      <c r="B8" s="88" t="s">
        <v>755</v>
      </c>
      <c r="C8" s="86">
        <v>0</v>
      </c>
      <c r="D8" s="87" t="s">
        <v>756</v>
      </c>
      <c r="E8" s="223">
        <v>0</v>
      </c>
      <c r="F8" s="87" t="s">
        <v>756</v>
      </c>
    </row>
    <row r="9" spans="1:15" ht="33" x14ac:dyDescent="0.3">
      <c r="B9" s="88" t="s">
        <v>757</v>
      </c>
      <c r="C9" s="86" t="s">
        <v>758</v>
      </c>
      <c r="D9" s="87" t="s">
        <v>759</v>
      </c>
      <c r="E9" s="86" t="s">
        <v>760</v>
      </c>
      <c r="F9" s="87" t="s">
        <v>761</v>
      </c>
    </row>
    <row r="10" spans="1:15" ht="33" x14ac:dyDescent="0.3">
      <c r="B10" s="88" t="s">
        <v>762</v>
      </c>
      <c r="C10" s="86">
        <v>0</v>
      </c>
      <c r="D10" s="87" t="s">
        <v>763</v>
      </c>
      <c r="E10" s="93" t="s">
        <v>764</v>
      </c>
      <c r="F10" s="87" t="s">
        <v>765</v>
      </c>
    </row>
    <row r="11" spans="1:15" ht="54.75" customHeight="1" x14ac:dyDescent="0.3">
      <c r="B11" s="88" t="s">
        <v>766</v>
      </c>
      <c r="C11" s="86" t="s">
        <v>767</v>
      </c>
      <c r="D11" s="87" t="s">
        <v>768</v>
      </c>
      <c r="E11" s="86" t="s">
        <v>767</v>
      </c>
      <c r="F11" s="87" t="s">
        <v>768</v>
      </c>
    </row>
    <row r="12" spans="1:15" ht="21.75" customHeight="1" x14ac:dyDescent="0.3">
      <c r="B12" s="88" t="s">
        <v>769</v>
      </c>
      <c r="C12" s="86" t="s">
        <v>770</v>
      </c>
      <c r="D12" s="87" t="s">
        <v>771</v>
      </c>
      <c r="E12" s="86" t="s">
        <v>770</v>
      </c>
      <c r="F12" s="87" t="s">
        <v>771</v>
      </c>
    </row>
    <row r="13" spans="1:15" ht="33" x14ac:dyDescent="0.3">
      <c r="B13" s="88" t="s">
        <v>772</v>
      </c>
      <c r="C13" s="221" t="s">
        <v>773</v>
      </c>
      <c r="D13" s="222" t="s">
        <v>774</v>
      </c>
      <c r="E13" s="221" t="s">
        <v>773</v>
      </c>
      <c r="F13" s="222" t="s">
        <v>775</v>
      </c>
    </row>
    <row r="14" spans="1:15" ht="108" customHeight="1" x14ac:dyDescent="0.3">
      <c r="B14" s="88" t="s">
        <v>776</v>
      </c>
      <c r="C14" s="93" t="s">
        <v>764</v>
      </c>
      <c r="D14" s="87" t="s">
        <v>777</v>
      </c>
      <c r="E14" s="93" t="s">
        <v>764</v>
      </c>
      <c r="F14" s="87" t="s">
        <v>777</v>
      </c>
    </row>
    <row r="15" spans="1:15" ht="49.5" x14ac:dyDescent="0.3">
      <c r="B15" s="88" t="s">
        <v>778</v>
      </c>
      <c r="C15" s="93" t="s">
        <v>764</v>
      </c>
      <c r="D15" s="87" t="s">
        <v>779</v>
      </c>
      <c r="E15" s="93" t="s">
        <v>764</v>
      </c>
      <c r="F15" s="87" t="s">
        <v>779</v>
      </c>
    </row>
    <row r="16" spans="1:15" ht="49.5" x14ac:dyDescent="0.3">
      <c r="B16" s="88" t="s">
        <v>780</v>
      </c>
      <c r="C16" s="86"/>
      <c r="D16" s="94" t="s">
        <v>177</v>
      </c>
      <c r="E16" s="86"/>
      <c r="F16" s="94" t="s">
        <v>177</v>
      </c>
    </row>
    <row r="17" spans="2:6" ht="49.5" customHeight="1" thickBot="1" x14ac:dyDescent="0.35">
      <c r="B17" s="89" t="s">
        <v>781</v>
      </c>
      <c r="C17" s="295" t="s">
        <v>782</v>
      </c>
      <c r="D17" s="296"/>
      <c r="E17" s="295" t="s">
        <v>783</v>
      </c>
      <c r="F17" s="296"/>
    </row>
    <row r="20" spans="2:6" x14ac:dyDescent="0.3">
      <c r="B20" s="92" t="s">
        <v>784</v>
      </c>
    </row>
    <row r="21" spans="2:6" ht="6" customHeight="1" x14ac:dyDescent="0.3"/>
    <row r="57" spans="2:3" x14ac:dyDescent="0.3">
      <c r="B57" s="92" t="s">
        <v>785</v>
      </c>
    </row>
    <row r="58" spans="2:3" ht="5.25" customHeight="1" x14ac:dyDescent="0.3">
      <c r="B58" s="92"/>
    </row>
    <row r="59" spans="2:3" x14ac:dyDescent="0.3">
      <c r="B59" s="60" t="s">
        <v>786</v>
      </c>
      <c r="C59" s="60" t="s">
        <v>787</v>
      </c>
    </row>
    <row r="60" spans="2:3" ht="82.5" x14ac:dyDescent="0.3">
      <c r="B60" s="61" t="s">
        <v>788</v>
      </c>
      <c r="C60" s="62" t="s">
        <v>789</v>
      </c>
    </row>
    <row r="61" spans="2:3" ht="289.5" customHeight="1" x14ac:dyDescent="0.3">
      <c r="B61" s="61" t="s">
        <v>790</v>
      </c>
      <c r="C61" s="59" t="s">
        <v>791</v>
      </c>
    </row>
    <row r="62" spans="2:3" ht="143.25" customHeight="1" x14ac:dyDescent="0.3">
      <c r="B62" s="61" t="s">
        <v>792</v>
      </c>
      <c r="C62" s="59" t="s">
        <v>793</v>
      </c>
    </row>
    <row r="63" spans="2:3" ht="327.75" customHeight="1" x14ac:dyDescent="0.3">
      <c r="B63" s="63" t="s">
        <v>794</v>
      </c>
      <c r="C63" s="59" t="s">
        <v>795</v>
      </c>
    </row>
    <row r="65" spans="2:2" x14ac:dyDescent="0.3">
      <c r="B65" s="4" t="s">
        <v>796</v>
      </c>
    </row>
  </sheetData>
  <mergeCells count="8">
    <mergeCell ref="C17:D17"/>
    <mergeCell ref="E17:F17"/>
    <mergeCell ref="A1:G1"/>
    <mergeCell ref="A2:G2"/>
    <mergeCell ref="A3:G3"/>
    <mergeCell ref="C5:D5"/>
    <mergeCell ref="E5:F5"/>
    <mergeCell ref="B5:B6"/>
  </mergeCells>
  <hyperlinks>
    <hyperlink ref="C60" r:id="rId1" display="https://www.funcionpublica.gov.co/eva/gestornormativo/norma.php?i=56882" xr:uid="{00000000-0004-0000-0500-000001000000}"/>
    <hyperlink ref="C61" r:id="rId2" xr:uid="{00000000-0004-0000-0500-000002000000}"/>
    <hyperlink ref="C62" r:id="rId3" xr:uid="{00000000-0004-0000-0500-000003000000}"/>
    <hyperlink ref="C63" r:id="rId4" xr:uid="{00000000-0004-0000-0500-000004000000}"/>
    <hyperlink ref="H1" location="INICIO" display="Regresar" xr:uid="{1A6B645F-AA1E-44B4-B389-69484607EC22}"/>
    <hyperlink ref="C17" r:id="rId5" xr:uid="{758E1E35-0D7E-4FEE-A6DB-E01BF6159D3A}"/>
    <hyperlink ref="E17" r:id="rId6" xr:uid="{3C2BA394-7A2B-43BA-A713-D924602B88BB}"/>
  </hyperlinks>
  <pageMargins left="0.7" right="0.7" top="0.75" bottom="0.75" header="0.3" footer="0.3"/>
  <pageSetup orientation="portrait"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2"/>
  <sheetViews>
    <sheetView workbookViewId="0">
      <selection activeCell="M22" sqref="M22"/>
    </sheetView>
  </sheetViews>
  <sheetFormatPr baseColWidth="10" defaultColWidth="11.42578125" defaultRowHeight="16.5" x14ac:dyDescent="0.3"/>
  <cols>
    <col min="1" max="1" width="2" style="4" customWidth="1"/>
    <col min="2" max="2" width="19.5703125" style="85" customWidth="1"/>
    <col min="3" max="3" width="27.28515625" style="4" customWidth="1"/>
    <col min="4" max="4" width="31.140625" style="4" customWidth="1"/>
    <col min="5" max="5" width="31.5703125" style="4" customWidth="1"/>
    <col min="6" max="6" width="16.5703125" style="4" customWidth="1"/>
    <col min="7" max="7" width="22.5703125" style="4" customWidth="1"/>
    <col min="8" max="9" width="11.42578125" style="4"/>
    <col min="10" max="10" width="16.42578125" style="4" customWidth="1"/>
    <col min="11" max="16384" width="11.42578125" style="4"/>
  </cols>
  <sheetData>
    <row r="1" spans="1:13" ht="18.75" x14ac:dyDescent="0.3">
      <c r="A1" s="274" t="s">
        <v>19</v>
      </c>
      <c r="B1" s="274"/>
      <c r="C1" s="274"/>
      <c r="D1" s="274"/>
      <c r="E1" s="274"/>
      <c r="F1" s="274"/>
      <c r="G1" s="274"/>
      <c r="H1" s="274"/>
      <c r="J1" s="10"/>
      <c r="K1" s="10"/>
      <c r="L1" s="53" t="s">
        <v>20</v>
      </c>
      <c r="M1" s="10"/>
    </row>
    <row r="2" spans="1:13" ht="18.75" x14ac:dyDescent="0.3">
      <c r="A2" s="274" t="s">
        <v>797</v>
      </c>
      <c r="B2" s="274"/>
      <c r="C2" s="274"/>
      <c r="D2" s="274"/>
      <c r="E2" s="274"/>
      <c r="F2" s="274"/>
      <c r="G2" s="274"/>
      <c r="H2" s="274"/>
      <c r="I2" s="10"/>
      <c r="J2" s="10"/>
      <c r="K2" s="10"/>
      <c r="L2" s="10"/>
      <c r="M2" s="10"/>
    </row>
    <row r="3" spans="1:13" ht="18.75" x14ac:dyDescent="0.3">
      <c r="A3" s="274" t="s">
        <v>92</v>
      </c>
      <c r="B3" s="274"/>
      <c r="C3" s="274"/>
      <c r="D3" s="274"/>
      <c r="E3" s="274"/>
      <c r="F3" s="274"/>
      <c r="G3" s="274"/>
      <c r="H3" s="274"/>
      <c r="I3" s="10"/>
      <c r="J3" s="10"/>
      <c r="K3" s="10"/>
      <c r="L3" s="10"/>
      <c r="M3" s="10"/>
    </row>
    <row r="5" spans="1:13" ht="17.25" thickBot="1" x14ac:dyDescent="0.35"/>
    <row r="6" spans="1:13" ht="18" thickTop="1" thickBot="1" x14ac:dyDescent="0.35">
      <c r="B6" s="301" t="s">
        <v>798</v>
      </c>
      <c r="C6" s="302"/>
      <c r="D6" s="302"/>
      <c r="E6" s="302"/>
      <c r="F6" s="302"/>
      <c r="G6" s="302"/>
      <c r="H6" s="302"/>
      <c r="I6" s="302"/>
      <c r="J6" s="303"/>
    </row>
    <row r="7" spans="1:13" ht="33" thickTop="1" thickBot="1" x14ac:dyDescent="0.35">
      <c r="B7" s="95" t="s">
        <v>799</v>
      </c>
      <c r="C7" s="95" t="s">
        <v>800</v>
      </c>
      <c r="D7" s="95" t="s">
        <v>801</v>
      </c>
      <c r="E7" s="95" t="s">
        <v>802</v>
      </c>
      <c r="F7" s="95" t="s">
        <v>803</v>
      </c>
      <c r="G7" s="95" t="s">
        <v>804</v>
      </c>
      <c r="H7" s="95" t="s">
        <v>805</v>
      </c>
      <c r="I7" s="95" t="s">
        <v>806</v>
      </c>
      <c r="J7" s="95" t="s">
        <v>807</v>
      </c>
    </row>
    <row r="8" spans="1:13" ht="18" thickTop="1" thickBot="1" x14ac:dyDescent="0.35">
      <c r="B8" s="229">
        <v>20210000176444</v>
      </c>
      <c r="C8" s="235" t="s">
        <v>1</v>
      </c>
      <c r="D8" s="235" t="s">
        <v>1</v>
      </c>
      <c r="E8" s="235" t="s">
        <v>1</v>
      </c>
      <c r="F8" s="236">
        <v>44484</v>
      </c>
      <c r="G8" s="234" t="s">
        <v>808</v>
      </c>
      <c r="H8" s="236">
        <v>44977</v>
      </c>
      <c r="I8" s="235" t="s">
        <v>809</v>
      </c>
      <c r="J8" s="233" t="s">
        <v>810</v>
      </c>
    </row>
    <row r="9" spans="1:13" ht="17.25" thickBot="1" x14ac:dyDescent="0.35">
      <c r="B9" s="104">
        <v>20230000061600</v>
      </c>
      <c r="C9" s="99" t="s">
        <v>1</v>
      </c>
      <c r="D9" s="99" t="s">
        <v>1</v>
      </c>
      <c r="E9" s="99" t="s">
        <v>1</v>
      </c>
      <c r="F9" s="98">
        <v>45064</v>
      </c>
      <c r="G9" s="97" t="s">
        <v>811</v>
      </c>
      <c r="H9" s="98">
        <v>45091</v>
      </c>
      <c r="I9" s="99" t="s">
        <v>809</v>
      </c>
      <c r="J9" s="96" t="s">
        <v>812</v>
      </c>
    </row>
    <row r="10" spans="1:13" ht="32.25" thickBot="1" x14ac:dyDescent="0.35">
      <c r="B10" s="229">
        <v>20230000060269</v>
      </c>
      <c r="C10" s="231" t="s">
        <v>813</v>
      </c>
      <c r="D10" s="231" t="s">
        <v>1</v>
      </c>
      <c r="E10" s="231" t="s">
        <v>1</v>
      </c>
      <c r="F10" s="232">
        <v>45062</v>
      </c>
      <c r="G10" s="230" t="s">
        <v>814</v>
      </c>
      <c r="H10" s="232">
        <v>45086</v>
      </c>
      <c r="I10" s="231" t="s">
        <v>809</v>
      </c>
      <c r="J10" s="230" t="s">
        <v>814</v>
      </c>
    </row>
    <row r="11" spans="1:13" ht="17.25" thickBot="1" x14ac:dyDescent="0.35">
      <c r="B11" s="104">
        <v>20220000203233</v>
      </c>
      <c r="C11" s="99" t="s">
        <v>1</v>
      </c>
      <c r="D11" s="99" t="s">
        <v>1</v>
      </c>
      <c r="E11" s="99" t="s">
        <v>1</v>
      </c>
      <c r="F11" s="98">
        <v>44895</v>
      </c>
      <c r="G11" s="97" t="s">
        <v>808</v>
      </c>
      <c r="H11" s="98">
        <v>45058</v>
      </c>
      <c r="I11" s="99" t="s">
        <v>809</v>
      </c>
      <c r="J11" s="96" t="s">
        <v>815</v>
      </c>
    </row>
    <row r="12" spans="1:13" ht="17.25" thickBot="1" x14ac:dyDescent="0.35">
      <c r="B12" s="105">
        <v>20230000010898</v>
      </c>
      <c r="C12" s="103" t="s">
        <v>1</v>
      </c>
      <c r="D12" s="103" t="s">
        <v>1</v>
      </c>
      <c r="E12" s="103" t="s">
        <v>1</v>
      </c>
      <c r="F12" s="102">
        <v>44953</v>
      </c>
      <c r="G12" s="101" t="s">
        <v>808</v>
      </c>
      <c r="H12" s="102">
        <v>45057</v>
      </c>
      <c r="I12" s="103" t="s">
        <v>809</v>
      </c>
      <c r="J12" s="100" t="s">
        <v>816</v>
      </c>
    </row>
    <row r="13" spans="1:13" ht="17.25" thickBot="1" x14ac:dyDescent="0.35">
      <c r="B13" s="104">
        <v>20230000042542</v>
      </c>
      <c r="C13" s="99" t="s">
        <v>1</v>
      </c>
      <c r="D13" s="99" t="s">
        <v>1</v>
      </c>
      <c r="E13" s="99" t="s">
        <v>1</v>
      </c>
      <c r="F13" s="98">
        <v>45026</v>
      </c>
      <c r="G13" s="97" t="s">
        <v>808</v>
      </c>
      <c r="H13" s="98">
        <v>45057</v>
      </c>
      <c r="I13" s="99" t="s">
        <v>809</v>
      </c>
      <c r="J13" s="96" t="s">
        <v>817</v>
      </c>
    </row>
    <row r="14" spans="1:13" ht="17.25" thickBot="1" x14ac:dyDescent="0.35">
      <c r="B14" s="105">
        <v>20230000048747</v>
      </c>
      <c r="C14" s="103" t="s">
        <v>1</v>
      </c>
      <c r="D14" s="103" t="s">
        <v>1</v>
      </c>
      <c r="E14" s="103" t="s">
        <v>1</v>
      </c>
      <c r="F14" s="102">
        <v>45037</v>
      </c>
      <c r="G14" s="101" t="s">
        <v>811</v>
      </c>
      <c r="H14" s="102">
        <v>45044</v>
      </c>
      <c r="I14" s="103" t="s">
        <v>809</v>
      </c>
      <c r="J14" s="100" t="s">
        <v>818</v>
      </c>
    </row>
    <row r="15" spans="1:13" ht="17.25" thickBot="1" x14ac:dyDescent="0.35">
      <c r="B15" s="104">
        <v>20230000043779</v>
      </c>
      <c r="C15" s="99" t="s">
        <v>1</v>
      </c>
      <c r="D15" s="99" t="s">
        <v>1</v>
      </c>
      <c r="E15" s="99" t="s">
        <v>1</v>
      </c>
      <c r="F15" s="98">
        <v>45028</v>
      </c>
      <c r="G15" s="97" t="s">
        <v>808</v>
      </c>
      <c r="H15" s="98">
        <v>45043</v>
      </c>
      <c r="I15" s="99" t="s">
        <v>809</v>
      </c>
      <c r="J15" s="96" t="s">
        <v>819</v>
      </c>
    </row>
    <row r="16" spans="1:13" ht="17.25" thickBot="1" x14ac:dyDescent="0.35">
      <c r="B16" s="105">
        <v>20230000007576</v>
      </c>
      <c r="C16" s="103" t="s">
        <v>1</v>
      </c>
      <c r="D16" s="103" t="s">
        <v>1</v>
      </c>
      <c r="E16" s="103" t="s">
        <v>1</v>
      </c>
      <c r="F16" s="102">
        <v>44949</v>
      </c>
      <c r="G16" s="101" t="s">
        <v>808</v>
      </c>
      <c r="H16" s="102">
        <v>45043</v>
      </c>
      <c r="I16" s="103" t="s">
        <v>809</v>
      </c>
      <c r="J16" s="100" t="s">
        <v>812</v>
      </c>
    </row>
    <row r="17" spans="2:10" ht="32.25" thickBot="1" x14ac:dyDescent="0.35">
      <c r="B17" s="104">
        <v>20220000181651</v>
      </c>
      <c r="C17" s="99" t="s">
        <v>820</v>
      </c>
      <c r="D17" s="99" t="s">
        <v>1</v>
      </c>
      <c r="E17" s="99" t="s">
        <v>1</v>
      </c>
      <c r="F17" s="98">
        <v>44845</v>
      </c>
      <c r="G17" s="97" t="s">
        <v>808</v>
      </c>
      <c r="H17" s="98">
        <v>45043</v>
      </c>
      <c r="I17" s="99" t="s">
        <v>809</v>
      </c>
      <c r="J17" s="96" t="s">
        <v>821</v>
      </c>
    </row>
    <row r="18" spans="2:10" ht="17.25" thickBot="1" x14ac:dyDescent="0.35">
      <c r="B18" s="105">
        <v>20230000007263</v>
      </c>
      <c r="C18" s="103" t="s">
        <v>1</v>
      </c>
      <c r="D18" s="103" t="s">
        <v>1</v>
      </c>
      <c r="E18" s="103" t="s">
        <v>1</v>
      </c>
      <c r="F18" s="102">
        <v>44946</v>
      </c>
      <c r="G18" s="101" t="s">
        <v>808</v>
      </c>
      <c r="H18" s="102">
        <v>45036</v>
      </c>
      <c r="I18" s="103" t="s">
        <v>809</v>
      </c>
      <c r="J18" s="100" t="s">
        <v>822</v>
      </c>
    </row>
    <row r="19" spans="2:10" ht="17.25" thickBot="1" x14ac:dyDescent="0.35">
      <c r="B19" s="104">
        <v>20230000026019</v>
      </c>
      <c r="C19" s="99" t="s">
        <v>1</v>
      </c>
      <c r="D19" s="99" t="s">
        <v>1</v>
      </c>
      <c r="E19" s="99" t="s">
        <v>1</v>
      </c>
      <c r="F19" s="98">
        <v>44985</v>
      </c>
      <c r="G19" s="97" t="s">
        <v>808</v>
      </c>
      <c r="H19" s="98">
        <v>45030</v>
      </c>
      <c r="I19" s="99" t="s">
        <v>809</v>
      </c>
      <c r="J19" s="96" t="s">
        <v>823</v>
      </c>
    </row>
    <row r="20" spans="2:10" ht="32.25" thickBot="1" x14ac:dyDescent="0.35">
      <c r="B20" s="105">
        <v>20230000018358</v>
      </c>
      <c r="C20" s="103" t="s">
        <v>820</v>
      </c>
      <c r="D20" s="103" t="s">
        <v>1</v>
      </c>
      <c r="E20" s="103" t="s">
        <v>1</v>
      </c>
      <c r="F20" s="102">
        <v>44971</v>
      </c>
      <c r="G20" s="101" t="s">
        <v>808</v>
      </c>
      <c r="H20" s="102">
        <v>45030</v>
      </c>
      <c r="I20" s="103" t="s">
        <v>809</v>
      </c>
      <c r="J20" s="100" t="s">
        <v>824</v>
      </c>
    </row>
    <row r="21" spans="2:10" ht="17.25" thickBot="1" x14ac:dyDescent="0.35">
      <c r="B21" s="104">
        <v>20230000000899</v>
      </c>
      <c r="C21" s="99" t="s">
        <v>1</v>
      </c>
      <c r="D21" s="99" t="s">
        <v>1</v>
      </c>
      <c r="E21" s="99" t="s">
        <v>1</v>
      </c>
      <c r="F21" s="98">
        <v>44930</v>
      </c>
      <c r="G21" s="97" t="s">
        <v>808</v>
      </c>
      <c r="H21" s="98">
        <v>45030</v>
      </c>
      <c r="I21" s="99" t="s">
        <v>809</v>
      </c>
      <c r="J21" s="96" t="s">
        <v>825</v>
      </c>
    </row>
    <row r="22" spans="2:10" ht="32.25" thickBot="1" x14ac:dyDescent="0.35">
      <c r="B22" s="105">
        <v>20220000186809</v>
      </c>
      <c r="C22" s="103" t="s">
        <v>820</v>
      </c>
      <c r="D22" s="103" t="s">
        <v>1</v>
      </c>
      <c r="E22" s="103" t="s">
        <v>1</v>
      </c>
      <c r="F22" s="102">
        <v>44858</v>
      </c>
      <c r="G22" s="101" t="s">
        <v>808</v>
      </c>
      <c r="H22" s="102">
        <v>45030</v>
      </c>
      <c r="I22" s="103" t="s">
        <v>809</v>
      </c>
      <c r="J22" s="100" t="s">
        <v>826</v>
      </c>
    </row>
    <row r="23" spans="2:10" ht="17.25" thickBot="1" x14ac:dyDescent="0.35">
      <c r="B23" s="104">
        <v>20220000180222</v>
      </c>
      <c r="C23" s="99" t="s">
        <v>1</v>
      </c>
      <c r="D23" s="99" t="s">
        <v>1</v>
      </c>
      <c r="E23" s="99" t="s">
        <v>1</v>
      </c>
      <c r="F23" s="98">
        <v>44841</v>
      </c>
      <c r="G23" s="97" t="s">
        <v>808</v>
      </c>
      <c r="H23" s="98">
        <v>45030</v>
      </c>
      <c r="I23" s="99" t="s">
        <v>809</v>
      </c>
      <c r="J23" s="96" t="s">
        <v>827</v>
      </c>
    </row>
    <row r="24" spans="2:10" ht="17.25" thickBot="1" x14ac:dyDescent="0.35">
      <c r="B24" s="229">
        <v>20220000171252</v>
      </c>
      <c r="C24" s="231" t="s">
        <v>1</v>
      </c>
      <c r="D24" s="231" t="s">
        <v>1</v>
      </c>
      <c r="E24" s="231" t="s">
        <v>1</v>
      </c>
      <c r="F24" s="232">
        <v>44823</v>
      </c>
      <c r="G24" s="230" t="s">
        <v>808</v>
      </c>
      <c r="H24" s="232">
        <v>45030</v>
      </c>
      <c r="I24" s="231" t="s">
        <v>809</v>
      </c>
      <c r="J24" s="233" t="s">
        <v>828</v>
      </c>
    </row>
    <row r="25" spans="2:10" x14ac:dyDescent="0.3">
      <c r="B25" s="107" t="s">
        <v>829</v>
      </c>
    </row>
    <row r="27" spans="2:10" x14ac:dyDescent="0.3">
      <c r="B27" s="237" t="s">
        <v>830</v>
      </c>
      <c r="C27" s="238"/>
      <c r="D27" s="238"/>
    </row>
    <row r="28" spans="2:10" x14ac:dyDescent="0.3">
      <c r="B28" s="237" t="s">
        <v>831</v>
      </c>
      <c r="C28" s="238"/>
      <c r="D28" s="238"/>
    </row>
    <row r="29" spans="2:10" x14ac:dyDescent="0.3">
      <c r="B29" s="237" t="s">
        <v>832</v>
      </c>
      <c r="C29" s="238"/>
      <c r="D29" s="238"/>
    </row>
    <row r="33" spans="2:2" x14ac:dyDescent="0.3">
      <c r="B33" s="106" t="s">
        <v>833</v>
      </c>
    </row>
    <row r="62" spans="2:2" x14ac:dyDescent="0.3">
      <c r="B62" s="106" t="s">
        <v>834</v>
      </c>
    </row>
  </sheetData>
  <mergeCells count="4">
    <mergeCell ref="A1:H1"/>
    <mergeCell ref="A2:H2"/>
    <mergeCell ref="A3:H3"/>
    <mergeCell ref="B6:J6"/>
  </mergeCells>
  <hyperlinks>
    <hyperlink ref="L1" location="INICIO" display="Regresar" xr:uid="{76C09521-E6DE-4890-BAF1-F8F748AAE500}"/>
    <hyperlink ref="B9" r:id="rId1" display="https://www.bonospensionales.gov.co/Cetil/proceso/EntidadesSolicitantes?accion=DetalleSolicitud&amp;solicitud=20230000061600&amp;origen=T&amp;pantallaOrigen=CertificacionesExpedidas" xr:uid="{D648D8A0-D4E6-43B0-A207-514477E28377}"/>
    <hyperlink ref="J9" r:id="rId2" display="https://www.bonospensionales.gov.co/Cetil/proceso/EntidadesCertificadoras?accion=DetalleCertificacionExpedida&amp;solicitud=20230000061600" xr:uid="{5AF42E2E-6A14-4796-9DC8-0843B8F35AB1}"/>
    <hyperlink ref="B10" r:id="rId3" display="https://www.bonospensionales.gov.co/Cetil/proceso/EntidadesSolicitantes?accion=DetalleSolicitud&amp;solicitud=20230000060269&amp;origen=T&amp;pantallaOrigen=CertificacionesExpedidas" xr:uid="{B500FFAE-4F6A-4EA7-B6C7-297AEE3CFB6D}"/>
    <hyperlink ref="B11" r:id="rId4" display="https://www.bonospensionales.gov.co/Cetil/proceso/EntidadesSolicitantes?accion=DetalleSolicitud&amp;solicitud=20220000203233&amp;origen=T&amp;pantallaOrigen=CertificacionesExpedidas" xr:uid="{4720AB79-50C8-4D02-8680-50C36355A14D}"/>
    <hyperlink ref="J11" r:id="rId5" display="https://www.bonospensionales.gov.co/Cetil/proceso/EntidadesCertificadoras?accion=DetalleCertificacionExpedida&amp;solicitud=20220000203233" xr:uid="{363E9129-2137-49DA-84A1-D528EA2A0C00}"/>
    <hyperlink ref="B12" r:id="rId6" display="https://www.bonospensionales.gov.co/Cetil/proceso/EntidadesSolicitantes?accion=DetalleSolicitud&amp;solicitud=20230000010898&amp;origen=T&amp;pantallaOrigen=CertificacionesExpedidas" xr:uid="{EE8C17DF-E384-464B-86F6-762DAEA67212}"/>
    <hyperlink ref="J12" r:id="rId7" display="https://www.bonospensionales.gov.co/Cetil/proceso/EntidadesCertificadoras?accion=DetalleCertificacionExpedida&amp;solicitud=20230000010898" xr:uid="{E1F89152-881C-4B52-93AB-95022DB2387D}"/>
    <hyperlink ref="B13" r:id="rId8" display="https://www.bonospensionales.gov.co/Cetil/proceso/EntidadesSolicitantes?accion=DetalleSolicitud&amp;solicitud=20230000042542&amp;origen=T&amp;pantallaOrigen=CertificacionesExpedidas" xr:uid="{9597D9D9-8A5C-494E-ABC5-62EFF2FC26E0}"/>
    <hyperlink ref="J13" r:id="rId9" display="https://www.bonospensionales.gov.co/Cetil/proceso/EntidadesCertificadoras?accion=DetalleCertificacionExpedida&amp;solicitud=20230000042542" xr:uid="{B6A197BD-258F-457B-A23F-55016A68EEFC}"/>
    <hyperlink ref="B14" r:id="rId10" display="https://www.bonospensionales.gov.co/Cetil/proceso/EntidadesSolicitantes?accion=DetalleSolicitud&amp;solicitud=20230000048747&amp;origen=T&amp;pantallaOrigen=CertificacionesExpedidas" xr:uid="{8F7AB9D7-DB3A-4155-895C-E70796743C56}"/>
    <hyperlink ref="J14" r:id="rId11" display="https://www.bonospensionales.gov.co/Cetil/proceso/EntidadesCertificadoras?accion=DetalleCertificacionExpedida&amp;solicitud=20230000048747" xr:uid="{BAAD9E2A-7DDF-4F24-8311-1D248F2AA57C}"/>
    <hyperlink ref="B15" r:id="rId12" display="https://www.bonospensionales.gov.co/Cetil/proceso/EntidadesSolicitantes?accion=DetalleSolicitud&amp;solicitud=20230000043779&amp;origen=T&amp;pantallaOrigen=CertificacionesExpedidas" xr:uid="{3D2A3082-FEC5-408B-BCAC-AAF7D519BE0E}"/>
    <hyperlink ref="J15" r:id="rId13" display="https://www.bonospensionales.gov.co/Cetil/proceso/EntidadesCertificadoras?accion=DetalleCertificacionExpedida&amp;solicitud=20230000043779" xr:uid="{7B8C43C8-0F91-45D1-91F9-89CDD3AF70F0}"/>
    <hyperlink ref="B16" r:id="rId14" display="https://www.bonospensionales.gov.co/Cetil/proceso/EntidadesSolicitantes?accion=DetalleSolicitud&amp;solicitud=20230000007576&amp;origen=T&amp;pantallaOrigen=CertificacionesExpedidas" xr:uid="{1D9D0435-D96B-403F-AA27-46CF0784ED75}"/>
    <hyperlink ref="J16" r:id="rId15" display="https://www.bonospensionales.gov.co/Cetil/proceso/EntidadesCertificadoras?accion=DetalleCertificacionExpedida&amp;solicitud=20230000007576" xr:uid="{1C565CD9-D4C8-4EB4-9786-64749785E314}"/>
    <hyperlink ref="B17" r:id="rId16" display="https://www.bonospensionales.gov.co/Cetil/proceso/EntidadesSolicitantes?accion=DetalleSolicitud&amp;solicitud=20220000181651&amp;origen=T&amp;pantallaOrigen=CertificacionesExpedidas" xr:uid="{18AF8E0C-2187-4CB5-B491-109CE31FEB7D}"/>
    <hyperlink ref="J17" r:id="rId17" display="https://www.bonospensionales.gov.co/Cetil/proceso/EntidadesCertificadoras?accion=DetalleCertificacionExpedida&amp;solicitud=20220000181651" xr:uid="{6EB662F3-931E-431D-9379-F1A08F532609}"/>
    <hyperlink ref="B18" r:id="rId18" display="https://www.bonospensionales.gov.co/Cetil/proceso/EntidadesSolicitantes?accion=DetalleSolicitud&amp;solicitud=20230000007263&amp;origen=T&amp;pantallaOrigen=CertificacionesExpedidas" xr:uid="{FD43437B-067D-4DD2-BF79-3EB5DA7FE275}"/>
    <hyperlink ref="J18" r:id="rId19" display="https://www.bonospensionales.gov.co/Cetil/proceso/EntidadesCertificadoras?accion=DetalleCertificacionExpedida&amp;solicitud=20230000007263" xr:uid="{43BD2EDA-22F7-4E04-807D-65270BDBEF52}"/>
    <hyperlink ref="B19" r:id="rId20" display="https://www.bonospensionales.gov.co/Cetil/proceso/EntidadesSolicitantes?accion=DetalleSolicitud&amp;solicitud=20230000026019&amp;origen=T&amp;pantallaOrigen=CertificacionesExpedidas" xr:uid="{EF29D58F-296C-42A8-A580-C696B7A7FB2A}"/>
    <hyperlink ref="J19" r:id="rId21" display="https://www.bonospensionales.gov.co/Cetil/proceso/EntidadesCertificadoras?accion=DetalleCertificacionExpedida&amp;solicitud=20230000026019" xr:uid="{03EB8F4E-B219-4B2F-BC80-104BEEA34F0B}"/>
    <hyperlink ref="B20" r:id="rId22" display="https://www.bonospensionales.gov.co/Cetil/proceso/EntidadesSolicitantes?accion=DetalleSolicitud&amp;solicitud=20230000018358&amp;origen=T&amp;pantallaOrigen=CertificacionesExpedidas" xr:uid="{B86BE30E-A678-4003-9D7E-3AB7C4DAD4A4}"/>
    <hyperlink ref="J20" r:id="rId23" display="https://www.bonospensionales.gov.co/Cetil/proceso/EntidadesCertificadoras?accion=DetalleCertificacionExpedida&amp;solicitud=20230000018358" xr:uid="{0AC9F25C-8761-465E-BE6B-F9F5AA2D77ED}"/>
    <hyperlink ref="B21" r:id="rId24" display="https://www.bonospensionales.gov.co/Cetil/proceso/EntidadesSolicitantes?accion=DetalleSolicitud&amp;solicitud=20230000000899&amp;origen=T&amp;pantallaOrigen=CertificacionesExpedidas" xr:uid="{AF4B2824-2F48-42F0-8620-75796D44F709}"/>
    <hyperlink ref="J21" r:id="rId25" display="https://www.bonospensionales.gov.co/Cetil/proceso/EntidadesCertificadoras?accion=DetalleCertificacionExpedida&amp;solicitud=20230000000899" xr:uid="{2C66B1D6-6947-4384-8E25-E8ACFB64526B}"/>
    <hyperlink ref="B22" r:id="rId26" display="https://www.bonospensionales.gov.co/Cetil/proceso/EntidadesSolicitantes?accion=DetalleSolicitud&amp;solicitud=20220000186809&amp;origen=T&amp;pantallaOrigen=CertificacionesExpedidas" xr:uid="{1D7585B7-F2A2-4F00-8009-6447E11C9E40}"/>
    <hyperlink ref="J22" r:id="rId27" display="https://www.bonospensionales.gov.co/Cetil/proceso/EntidadesCertificadoras?accion=DetalleCertificacionExpedida&amp;solicitud=20220000186809" xr:uid="{4687BB2F-452F-42D5-9290-C342DE6C96CA}"/>
    <hyperlink ref="B23" r:id="rId28" display="https://www.bonospensionales.gov.co/Cetil/proceso/EntidadesSolicitantes?accion=DetalleSolicitud&amp;solicitud=20220000180222&amp;origen=T&amp;pantallaOrigen=CertificacionesExpedidas" xr:uid="{DC20E2EB-2C93-4E20-97B1-C7E03A642DC8}"/>
    <hyperlink ref="J23" r:id="rId29" display="https://www.bonospensionales.gov.co/Cetil/proceso/EntidadesCertificadoras?accion=DetalleCertificacionExpedida&amp;solicitud=20220000180222" xr:uid="{2310607E-4B78-498B-830F-190F56E07E6D}"/>
    <hyperlink ref="B24" r:id="rId30" display="https://www.bonospensionales.gov.co/Cetil/proceso/EntidadesSolicitantes?accion=DetalleSolicitud&amp;solicitud=20220000171252&amp;origen=T&amp;pantallaOrigen=CertificacionesExpedidas" xr:uid="{65F887CA-F352-466C-9AD5-4B1559C83BFA}"/>
    <hyperlink ref="J24" r:id="rId31" display="https://www.bonospensionales.gov.co/Cetil/proceso/EntidadesCertificadoras?accion=DetalleCertificacionExpedida&amp;solicitud=20220000171252" xr:uid="{E02B2411-944A-46A7-87FE-5679D2FD19D4}"/>
    <hyperlink ref="B8" r:id="rId32" display="https://www.bonospensionales.gov.co/Cetil/proceso/EntidadesSolicitantes?accion=DetalleSolicitud&amp;solicitud=20230000061600&amp;origen=T&amp;pantallaOrigen=CertificacionesExpedidas" xr:uid="{248F0ED6-F77E-496B-A4F6-43B4748139F9}"/>
  </hyperlinks>
  <pageMargins left="0.7" right="0.7" top="0.75" bottom="0.75" header="0.3" footer="0.3"/>
  <pageSetup orientation="portrait" r:id="rId33"/>
  <drawing r:id="rId3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3"/>
  <sheetViews>
    <sheetView zoomScale="91" zoomScaleNormal="91" workbookViewId="0">
      <selection activeCell="K25" sqref="K25"/>
    </sheetView>
  </sheetViews>
  <sheetFormatPr baseColWidth="10" defaultColWidth="11.42578125" defaultRowHeight="16.5" x14ac:dyDescent="0.3"/>
  <cols>
    <col min="1" max="1" width="11.42578125" style="4"/>
    <col min="2" max="2" width="22.28515625" style="4" customWidth="1"/>
    <col min="3" max="3" width="44.140625" style="4" customWidth="1"/>
    <col min="4" max="4" width="19" style="4" customWidth="1"/>
    <col min="5" max="5" width="16.5703125" style="4" customWidth="1"/>
    <col min="6" max="6" width="26.28515625" style="4" customWidth="1"/>
    <col min="7" max="16384" width="11.42578125" style="4"/>
  </cols>
  <sheetData>
    <row r="1" spans="1:10" ht="18.75" x14ac:dyDescent="0.3">
      <c r="A1" s="274" t="s">
        <v>19</v>
      </c>
      <c r="B1" s="274"/>
      <c r="C1" s="274"/>
      <c r="D1" s="274"/>
      <c r="E1" s="274"/>
      <c r="F1" s="274"/>
      <c r="G1" s="274"/>
      <c r="H1" s="53" t="s">
        <v>20</v>
      </c>
      <c r="I1" s="10"/>
      <c r="J1" s="10"/>
    </row>
    <row r="2" spans="1:10" ht="18.75" x14ac:dyDescent="0.3">
      <c r="A2" s="274" t="s">
        <v>835</v>
      </c>
      <c r="B2" s="274"/>
      <c r="C2" s="274"/>
      <c r="D2" s="274"/>
      <c r="E2" s="274"/>
      <c r="F2" s="274"/>
      <c r="G2" s="274"/>
      <c r="H2" s="10"/>
      <c r="I2" s="10"/>
      <c r="J2" s="10"/>
    </row>
    <row r="3" spans="1:10" ht="18.75" x14ac:dyDescent="0.3">
      <c r="A3" s="274" t="s">
        <v>92</v>
      </c>
      <c r="B3" s="274"/>
      <c r="C3" s="274"/>
      <c r="D3" s="274"/>
      <c r="E3" s="274"/>
      <c r="F3" s="274"/>
      <c r="G3" s="274"/>
      <c r="H3" s="10"/>
      <c r="I3" s="10"/>
      <c r="J3" s="10"/>
    </row>
    <row r="6" spans="1:10" x14ac:dyDescent="0.3">
      <c r="B6" s="304" t="s">
        <v>836</v>
      </c>
      <c r="C6" s="304"/>
      <c r="D6" s="304"/>
      <c r="E6" s="304"/>
      <c r="F6" s="304"/>
    </row>
    <row r="7" spans="1:10" x14ac:dyDescent="0.3">
      <c r="B7" s="56" t="s">
        <v>837</v>
      </c>
      <c r="C7" s="56" t="s">
        <v>838</v>
      </c>
      <c r="D7" s="56" t="s">
        <v>839</v>
      </c>
      <c r="E7" s="56" t="s">
        <v>840</v>
      </c>
      <c r="F7" s="56" t="s">
        <v>841</v>
      </c>
    </row>
    <row r="8" spans="1:10" ht="81.75" customHeight="1" x14ac:dyDescent="0.3">
      <c r="B8" s="58" t="s">
        <v>842</v>
      </c>
      <c r="C8" s="57" t="s">
        <v>843</v>
      </c>
      <c r="D8" s="58"/>
      <c r="E8" s="58" t="s">
        <v>844</v>
      </c>
      <c r="F8" s="58" t="s">
        <v>845</v>
      </c>
    </row>
    <row r="9" spans="1:10" ht="49.5" x14ac:dyDescent="0.3">
      <c r="B9" s="58" t="s">
        <v>846</v>
      </c>
      <c r="C9" s="57" t="s">
        <v>847</v>
      </c>
      <c r="D9" s="58"/>
      <c r="E9" s="58" t="s">
        <v>844</v>
      </c>
      <c r="F9" s="58" t="s">
        <v>848</v>
      </c>
    </row>
    <row r="10" spans="1:10" ht="103.5" customHeight="1" x14ac:dyDescent="0.3">
      <c r="B10" s="58" t="s">
        <v>849</v>
      </c>
      <c r="C10" s="57" t="s">
        <v>850</v>
      </c>
      <c r="D10" s="58" t="s">
        <v>844</v>
      </c>
      <c r="E10" s="58"/>
      <c r="F10" s="58" t="s">
        <v>848</v>
      </c>
    </row>
    <row r="11" spans="1:10" ht="60" customHeight="1" x14ac:dyDescent="0.3">
      <c r="B11" s="58" t="s">
        <v>851</v>
      </c>
      <c r="C11" s="57" t="s">
        <v>852</v>
      </c>
      <c r="D11" s="58"/>
      <c r="E11" s="58" t="s">
        <v>844</v>
      </c>
      <c r="F11" s="58" t="s">
        <v>848</v>
      </c>
    </row>
    <row r="12" spans="1:10" ht="69" customHeight="1" x14ac:dyDescent="0.3">
      <c r="B12" s="58" t="s">
        <v>853</v>
      </c>
      <c r="C12" s="57" t="s">
        <v>854</v>
      </c>
      <c r="D12" s="58"/>
      <c r="E12" s="58" t="s">
        <v>844</v>
      </c>
      <c r="F12" s="58" t="s">
        <v>848</v>
      </c>
    </row>
    <row r="13" spans="1:10" x14ac:dyDescent="0.3">
      <c r="B13" s="4" t="s">
        <v>855</v>
      </c>
    </row>
  </sheetData>
  <mergeCells count="4">
    <mergeCell ref="A3:G3"/>
    <mergeCell ref="B6:F6"/>
    <mergeCell ref="A1:G1"/>
    <mergeCell ref="A2:G2"/>
  </mergeCells>
  <hyperlinks>
    <hyperlink ref="H1" location="INICIO" display="Regresar" xr:uid="{12C86DCC-50C0-4D7F-9171-CF9F6694CF67}"/>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15</vt:i4>
      </vt:variant>
    </vt:vector>
  </HeadingPairs>
  <TitlesOfParts>
    <vt:vector size="29" baseType="lpstr">
      <vt:lpstr>Inicio</vt:lpstr>
      <vt:lpstr>Referentes</vt:lpstr>
      <vt:lpstr>Criterios</vt:lpstr>
      <vt:lpstr>Estadísticas</vt:lpstr>
      <vt:lpstr>Muestra</vt:lpstr>
      <vt:lpstr>Peticiones No APlica</vt:lpstr>
      <vt:lpstr>Inf. Trimestrales</vt:lpstr>
      <vt:lpstr>CETIL</vt:lpstr>
      <vt:lpstr>Control Disciplinario</vt:lpstr>
      <vt:lpstr>Oportunidades de Mejora</vt:lpstr>
      <vt:lpstr>Detalle Oportunidades</vt:lpstr>
      <vt:lpstr> Recomendaciones</vt:lpstr>
      <vt:lpstr>Cálculo muestra</vt:lpstr>
      <vt:lpstr>Hoja1</vt:lpstr>
      <vt:lpstr>CALCULO</vt:lpstr>
      <vt:lpstr>categoria</vt:lpstr>
      <vt:lpstr>CETIL</vt:lpstr>
      <vt:lpstr>Criterios</vt:lpstr>
      <vt:lpstr>DISCIPLINARIO</vt:lpstr>
      <vt:lpstr>ESTADISTICA</vt:lpstr>
      <vt:lpstr>imagen</vt:lpstr>
      <vt:lpstr>INFORMES</vt:lpstr>
      <vt:lpstr>INICIO</vt:lpstr>
      <vt:lpstr>MUESTRA</vt:lpstr>
      <vt:lpstr>NOAPLI</vt:lpstr>
      <vt:lpstr>OPORTUNIDAD</vt:lpstr>
      <vt:lpstr>RECOMENDACIONES</vt:lpstr>
      <vt:lpstr>REFERENTES</vt:lpstr>
      <vt:lpstr>SINRTA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 Nathaly Chaves Manrique</dc:creator>
  <cp:keywords/>
  <dc:description/>
  <cp:lastModifiedBy>Ange Nathaly Chaves Manrique</cp:lastModifiedBy>
  <cp:revision/>
  <dcterms:created xsi:type="dcterms:W3CDTF">2023-01-30T14:20:44Z</dcterms:created>
  <dcterms:modified xsi:type="dcterms:W3CDTF">2023-10-10T19:42:19Z</dcterms:modified>
  <cp:category/>
  <cp:contentStatus/>
</cp:coreProperties>
</file>