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caroycuervo-my.sharepoint.com/personal/ange_chaves_caroycuervo_gov_co/Documents/ICC/Ejecución de Auditorias/2023/4. Informe PQRSD/Informe/"/>
    </mc:Choice>
  </mc:AlternateContent>
  <xr:revisionPtr revIDLastSave="2" documentId="13_ncr:1_{94D218A5-9EC1-48D7-9E5F-1818D21CEBF9}" xr6:coauthVersionLast="47" xr6:coauthVersionMax="47" xr10:uidLastSave="{4B21F073-250E-42D3-B787-FBCDE2842E94}"/>
  <bookViews>
    <workbookView xWindow="-120" yWindow="-120" windowWidth="29040" windowHeight="15840" tabRatio="847" xr2:uid="{00000000-000D-0000-FFFF-FFFF00000000}"/>
  </bookViews>
  <sheets>
    <sheet name="Inicio" sheetId="2" r:id="rId1"/>
    <sheet name="Referentes" sheetId="1" r:id="rId2"/>
    <sheet name="Criterios" sheetId="10" r:id="rId3"/>
    <sheet name="Estadísticas" sheetId="11" r:id="rId4"/>
    <sheet name="PT Muestra" sheetId="7" r:id="rId5"/>
    <sheet name="PQRSd sin respuesta" sheetId="17" r:id="rId6"/>
    <sheet name="Inf. Trimestrales" sheetId="15" r:id="rId7"/>
    <sheet name="Cetil" sheetId="13" r:id="rId8"/>
    <sheet name="Control Disciplinario" sheetId="6" r:id="rId9"/>
    <sheet name="Oportunidades de mejora" sheetId="12" r:id="rId10"/>
    <sheet name="Recomendaciones" sheetId="14" r:id="rId11"/>
    <sheet name="Cálculo muestra" sheetId="19" r:id="rId12"/>
    <sheet name="Hoja1" sheetId="16" state="hidden" r:id="rId13"/>
  </sheets>
  <externalReferences>
    <externalReference r:id="rId14"/>
  </externalReferences>
  <definedNames>
    <definedName name="_xlnm._FilterDatabase" localSheetId="8" hidden="1">'Control Disciplinario'!#REF!</definedName>
    <definedName name="_xlnm._FilterDatabase" localSheetId="9" hidden="1">'Oportunidades de mejora'!$A$5:$H$28</definedName>
    <definedName name="_xlnm._FilterDatabase" localSheetId="5" hidden="1">'PQRSd sin respuesta'!$B$7:$F$26</definedName>
    <definedName name="_xlnm._FilterDatabase" localSheetId="4" hidden="1">'PT Muestra'!$A$8:$AE$91</definedName>
    <definedName name="_xlnm._FilterDatabase" localSheetId="10" hidden="1">Recomendaciones!$A$23:$H$46</definedName>
    <definedName name="CALCULO">Estadísticas!$AQ$6</definedName>
    <definedName name="categoria">Estadísticas!$A$31</definedName>
    <definedName name="CETIL">Cetil!$A$2</definedName>
    <definedName name="_xlnm.Criteria">Criterios!$A$1</definedName>
    <definedName name="DISCIPLINARIO">'Control Disciplinario'!$A$2</definedName>
    <definedName name="ESTADISTICA">Estadísticas!$A$2</definedName>
    <definedName name="imagen">Estadísticas!$T$6</definedName>
    <definedName name="INFORMES">'Inf. Trimestrales'!$A$2</definedName>
    <definedName name="INICIO">Inicio!$A$4</definedName>
    <definedName name="MUESTRA">'PT Muestra'!$A$2</definedName>
    <definedName name="OPORTUNIDADES">'Oportunidades de mejora'!$A$2</definedName>
    <definedName name="RECOMENDACIONES">Recomendaciones!$A$2</definedName>
    <definedName name="REFERENTES">Referentes!$A$2</definedName>
    <definedName name="SINRTA">'PQRSd sin respuesta'!$A$2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12" l="1"/>
  <c r="AE85" i="7"/>
  <c r="AB85" i="7"/>
  <c r="K85" i="7"/>
  <c r="L85" i="7" s="1"/>
  <c r="D37" i="11"/>
  <c r="C37" i="11"/>
  <c r="E126" i="11"/>
  <c r="D126" i="11"/>
  <c r="C126" i="11"/>
  <c r="F103" i="11"/>
  <c r="E103" i="11"/>
  <c r="D103" i="11"/>
  <c r="C103" i="11"/>
  <c r="E77" i="11"/>
  <c r="F76" i="11" s="1"/>
  <c r="C77" i="11"/>
  <c r="D73" i="11" s="1"/>
  <c r="F73" i="11" l="1"/>
  <c r="F74" i="11"/>
  <c r="F75" i="11"/>
  <c r="D76" i="11"/>
  <c r="D75" i="11"/>
  <c r="D74" i="11"/>
  <c r="F54" i="14"/>
  <c r="F77" i="11" l="1"/>
  <c r="D77" i="11"/>
  <c r="F26" i="12"/>
  <c r="F20" i="12"/>
  <c r="F27" i="12" l="1"/>
  <c r="F28" i="12"/>
  <c r="F14" i="12"/>
  <c r="F13" i="12"/>
  <c r="F25" i="12" l="1"/>
  <c r="F24" i="12"/>
  <c r="F23" i="12"/>
  <c r="F21" i="12"/>
  <c r="F15" i="12"/>
  <c r="AB80" i="7"/>
  <c r="AB76" i="7"/>
  <c r="AC76" i="7" s="1"/>
  <c r="AB61" i="7"/>
  <c r="AB59" i="7"/>
  <c r="AB58" i="7"/>
  <c r="AB56" i="7"/>
  <c r="AC56" i="7" s="1"/>
  <c r="AB40" i="7"/>
  <c r="AB18" i="7"/>
  <c r="F8" i="12"/>
  <c r="F7" i="12"/>
  <c r="F19" i="12"/>
  <c r="AE82" i="7"/>
  <c r="AE75" i="7"/>
  <c r="AE73" i="7"/>
  <c r="AE63" i="7"/>
  <c r="AE52" i="7"/>
  <c r="AE50" i="7"/>
  <c r="AE46" i="7"/>
  <c r="AE45" i="7"/>
  <c r="AE38" i="7"/>
  <c r="AE37" i="7"/>
  <c r="AE35" i="7"/>
  <c r="AE33" i="7"/>
  <c r="AE28" i="7"/>
  <c r="AE26" i="7"/>
  <c r="AE21" i="7"/>
  <c r="AE20" i="7"/>
  <c r="AE15" i="7"/>
  <c r="AE10" i="7"/>
  <c r="AE9" i="7"/>
  <c r="F22" i="12"/>
  <c r="F17" i="12"/>
  <c r="F16" i="12"/>
  <c r="F18" i="12"/>
  <c r="F12" i="12"/>
  <c r="F10" i="12"/>
  <c r="F6" i="12"/>
  <c r="F11" i="12"/>
  <c r="K35" i="7"/>
  <c r="K15" i="7"/>
  <c r="AB91" i="7"/>
  <c r="AB90" i="7"/>
  <c r="AB89" i="7"/>
  <c r="AB88" i="7"/>
  <c r="AB87" i="7"/>
  <c r="AB86" i="7"/>
  <c r="AB84" i="7"/>
  <c r="AB83" i="7"/>
  <c r="AB82" i="7"/>
  <c r="AB81" i="7"/>
  <c r="AB79" i="7"/>
  <c r="AB78" i="7"/>
  <c r="AB77" i="7"/>
  <c r="AB75" i="7"/>
  <c r="AB74" i="7"/>
  <c r="AB73" i="7"/>
  <c r="AB72" i="7"/>
  <c r="AB71" i="7"/>
  <c r="AC71" i="7" s="1"/>
  <c r="AB70" i="7"/>
  <c r="AB69" i="7"/>
  <c r="AB68" i="7"/>
  <c r="AB66" i="7"/>
  <c r="AB65" i="7"/>
  <c r="AB64" i="7"/>
  <c r="AB63" i="7"/>
  <c r="AB62" i="7"/>
  <c r="AB60" i="7"/>
  <c r="AB57" i="7"/>
  <c r="AB55" i="7"/>
  <c r="AB53" i="7"/>
  <c r="AB52" i="7"/>
  <c r="AB51" i="7"/>
  <c r="AB50" i="7"/>
  <c r="AB49" i="7"/>
  <c r="AB48" i="7"/>
  <c r="AB47" i="7"/>
  <c r="AB44" i="7"/>
  <c r="AB43" i="7"/>
  <c r="AB42" i="7"/>
  <c r="AB41" i="7"/>
  <c r="AB39" i="7"/>
  <c r="AB36" i="7"/>
  <c r="AB34" i="7"/>
  <c r="AB32" i="7"/>
  <c r="AB31" i="7"/>
  <c r="AB30" i="7"/>
  <c r="AB29" i="7"/>
  <c r="AB27" i="7"/>
  <c r="AB25" i="7"/>
  <c r="AB24" i="7"/>
  <c r="AB23" i="7"/>
  <c r="AB22" i="7"/>
  <c r="AB19" i="7"/>
  <c r="AB17" i="7"/>
  <c r="AB16" i="7"/>
  <c r="AB14" i="7"/>
  <c r="AB13" i="7"/>
  <c r="AB12" i="7"/>
  <c r="AB11" i="7"/>
  <c r="K91" i="7"/>
  <c r="L91" i="7" s="1"/>
  <c r="K90" i="7"/>
  <c r="L90" i="7" s="1"/>
  <c r="K89" i="7"/>
  <c r="L89" i="7" s="1"/>
  <c r="K88" i="7"/>
  <c r="L88" i="7" s="1"/>
  <c r="K87" i="7"/>
  <c r="L87" i="7" s="1"/>
  <c r="K86" i="7"/>
  <c r="L86" i="7" s="1"/>
  <c r="K84" i="7"/>
  <c r="L84" i="7" s="1"/>
  <c r="K83" i="7"/>
  <c r="L83" i="7" s="1"/>
  <c r="K82" i="7"/>
  <c r="L82" i="7" s="1"/>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4" i="7"/>
  <c r="K33" i="7"/>
  <c r="K32" i="7"/>
  <c r="K31" i="7"/>
  <c r="K30" i="7"/>
  <c r="K29" i="7"/>
  <c r="K28" i="7"/>
  <c r="K27" i="7"/>
  <c r="K26" i="7"/>
  <c r="K25" i="7"/>
  <c r="K24" i="7"/>
  <c r="K23" i="7"/>
  <c r="K22" i="7"/>
  <c r="K21" i="7"/>
  <c r="K20" i="7"/>
  <c r="K19" i="7"/>
  <c r="K18" i="7"/>
  <c r="K17" i="7"/>
  <c r="K16" i="7"/>
  <c r="K14" i="7"/>
  <c r="K13" i="7"/>
  <c r="K12" i="7"/>
  <c r="K11" i="7"/>
  <c r="K10" i="7"/>
  <c r="K9" i="7"/>
  <c r="E64" i="11"/>
  <c r="D64" i="11"/>
  <c r="C64" i="11"/>
  <c r="F63" i="11"/>
  <c r="F62" i="11"/>
  <c r="F61" i="11"/>
  <c r="F60" i="11"/>
  <c r="F59" i="11"/>
  <c r="F58" i="11"/>
  <c r="F57" i="11"/>
  <c r="F56" i="11"/>
  <c r="F55" i="11"/>
  <c r="F54" i="11"/>
  <c r="F53" i="11"/>
  <c r="F52" i="11"/>
  <c r="F51" i="11"/>
  <c r="F50" i="11"/>
  <c r="F49" i="11"/>
  <c r="F48" i="11"/>
  <c r="F47" i="11"/>
  <c r="F46" i="11"/>
  <c r="C13" i="11"/>
  <c r="C27" i="11" s="1"/>
  <c r="F64" i="11" l="1"/>
  <c r="G51" i="11" s="1"/>
  <c r="G54" i="11" l="1"/>
  <c r="G57" i="11"/>
  <c r="G55" i="11"/>
  <c r="G52" i="11"/>
  <c r="G50" i="11"/>
  <c r="G53" i="11"/>
  <c r="G47" i="11"/>
  <c r="G48" i="11"/>
  <c r="G62" i="11"/>
  <c r="G46" i="11"/>
  <c r="G49" i="11"/>
  <c r="G60" i="11"/>
  <c r="G59" i="11"/>
  <c r="G58" i="11"/>
  <c r="G61" i="11"/>
  <c r="G63" i="11"/>
  <c r="G56" i="11"/>
  <c r="AC48" i="7"/>
  <c r="L44"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3" i="7"/>
  <c r="L42" i="7"/>
  <c r="L41" i="7"/>
  <c r="L40" i="7"/>
  <c r="L39" i="7"/>
  <c r="L38" i="7"/>
  <c r="L37" i="7"/>
  <c r="L36" i="7"/>
  <c r="L35" i="7"/>
  <c r="L34" i="7"/>
  <c r="L33" i="7"/>
  <c r="AC32" i="7"/>
  <c r="L32" i="7"/>
  <c r="L31" i="7"/>
  <c r="L30" i="7"/>
  <c r="L29" i="7"/>
  <c r="L28" i="7"/>
  <c r="AC27" i="7"/>
  <c r="L27" i="7"/>
  <c r="L26" i="7"/>
  <c r="L25" i="7"/>
  <c r="L24" i="7"/>
  <c r="L23" i="7"/>
  <c r="L22" i="7"/>
  <c r="L21" i="7"/>
  <c r="AC91" i="7"/>
  <c r="AC90" i="7"/>
  <c r="AC89" i="7"/>
  <c r="AC88" i="7"/>
  <c r="AC87" i="7"/>
  <c r="AC86" i="7"/>
  <c r="AC84" i="7"/>
  <c r="AC83" i="7"/>
  <c r="AC81" i="7"/>
  <c r="AC80" i="7"/>
  <c r="AC79" i="7"/>
  <c r="AC78" i="7"/>
  <c r="AC77" i="7"/>
  <c r="AC74" i="7"/>
  <c r="AC72" i="7"/>
  <c r="AC70" i="7"/>
  <c r="AC69" i="7"/>
  <c r="AC68" i="7"/>
  <c r="AC66" i="7"/>
  <c r="AC65" i="7"/>
  <c r="AC64" i="7"/>
  <c r="AC62" i="7"/>
  <c r="AC61" i="7"/>
  <c r="AC60" i="7"/>
  <c r="AC59" i="7"/>
  <c r="AC58" i="7"/>
  <c r="AC57" i="7"/>
  <c r="AC55" i="7"/>
  <c r="AC53" i="7"/>
  <c r="AC51" i="7"/>
  <c r="AC49" i="7"/>
  <c r="AC47" i="7"/>
  <c r="AC44" i="7"/>
  <c r="AC43" i="7"/>
  <c r="AC42" i="7"/>
  <c r="AC41" i="7"/>
  <c r="AC40" i="7"/>
  <c r="AC39" i="7"/>
  <c r="AC36" i="7"/>
  <c r="AC34" i="7"/>
  <c r="AC31" i="7"/>
  <c r="AC30" i="7"/>
  <c r="AC29" i="7"/>
  <c r="AC25" i="7"/>
  <c r="AC24" i="7"/>
  <c r="AC22" i="7"/>
  <c r="L20" i="7"/>
  <c r="AC19" i="7"/>
  <c r="L19" i="7"/>
  <c r="AC18" i="7"/>
  <c r="L18" i="7"/>
  <c r="AC17" i="7"/>
  <c r="L17" i="7"/>
  <c r="L16" i="7"/>
  <c r="AC16" i="7"/>
  <c r="L15" i="7"/>
  <c r="AC14" i="7"/>
  <c r="AC13" i="7"/>
  <c r="AC12" i="7"/>
  <c r="AC11" i="7"/>
  <c r="L14" i="7"/>
  <c r="L13" i="7"/>
  <c r="L12" i="7"/>
  <c r="L11" i="7"/>
  <c r="L10" i="7"/>
  <c r="L9"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 Nathaly Chaves Manrique</author>
  </authors>
  <commentList>
    <comment ref="C8" authorId="0" shapeId="0" xr:uid="{00000000-0006-0000-0400-000001000000}">
      <text>
        <r>
          <rPr>
            <b/>
            <sz val="9"/>
            <color indexed="81"/>
            <rFont val="Tahoma"/>
            <family val="2"/>
          </rPr>
          <t>Para la Selección sólo se tienen en cuenta las denuncias, derecho de petición y quejas</t>
        </r>
      </text>
    </comment>
    <comment ref="O50" authorId="0" shapeId="0" xr:uid="{00000000-0006-0000-0400-000002000000}">
      <text>
        <r>
          <rPr>
            <b/>
            <sz val="9"/>
            <color indexed="81"/>
            <rFont val="Tahoma"/>
            <family val="2"/>
          </rPr>
          <t>Fecha de cierre automático del sistema.</t>
        </r>
      </text>
    </comment>
    <comment ref="O52" authorId="0" shapeId="0" xr:uid="{00000000-0006-0000-0400-000003000000}">
      <text>
        <r>
          <rPr>
            <b/>
            <sz val="9"/>
            <color indexed="81"/>
            <rFont val="Tahoma"/>
            <family val="2"/>
          </rPr>
          <t>Fecha de cierre automático del sistema.</t>
        </r>
      </text>
    </comment>
    <comment ref="O63" authorId="0" shapeId="0" xr:uid="{00000000-0006-0000-0400-000004000000}">
      <text>
        <r>
          <rPr>
            <b/>
            <sz val="9"/>
            <color indexed="81"/>
            <rFont val="Tahoma"/>
            <family val="2"/>
          </rPr>
          <t>Fecha de cierre automático del sistema.</t>
        </r>
      </text>
    </comment>
    <comment ref="O73" authorId="0" shapeId="0" xr:uid="{00000000-0006-0000-0400-000005000000}">
      <text>
        <r>
          <rPr>
            <b/>
            <sz val="9"/>
            <color indexed="81"/>
            <rFont val="Tahoma"/>
            <family val="2"/>
          </rPr>
          <t>Fecha de cierre automático del sistema.</t>
        </r>
      </text>
    </comment>
    <comment ref="O75" authorId="0" shapeId="0" xr:uid="{00000000-0006-0000-0400-000006000000}">
      <text>
        <r>
          <rPr>
            <b/>
            <sz val="9"/>
            <color indexed="81"/>
            <rFont val="Tahoma"/>
            <family val="2"/>
          </rPr>
          <t>Fecha de cierre automático del sistema.</t>
        </r>
      </text>
    </comment>
    <comment ref="O82" authorId="0" shapeId="0" xr:uid="{00000000-0006-0000-0400-000007000000}">
      <text>
        <r>
          <rPr>
            <b/>
            <sz val="9"/>
            <color indexed="81"/>
            <rFont val="Tahoma"/>
            <family val="2"/>
          </rPr>
          <t>Fecha de cierre automático del sistema.</t>
        </r>
      </text>
    </comment>
    <comment ref="O85" authorId="0" shapeId="0" xr:uid="{7D89344D-9B52-46DD-9C3B-772F084104F3}">
      <text>
        <r>
          <rPr>
            <b/>
            <sz val="9"/>
            <color indexed="81"/>
            <rFont val="Tahoma"/>
            <family val="2"/>
          </rPr>
          <t>Fecha de cierre automático del sistema.</t>
        </r>
      </text>
    </comment>
  </commentList>
</comments>
</file>

<file path=xl/sharedStrings.xml><?xml version="1.0" encoding="utf-8"?>
<sst xmlns="http://schemas.openxmlformats.org/spreadsheetml/2006/main" count="2446" uniqueCount="628">
  <si>
    <t xml:space="preserve"> INFORME DE EVALUACIÓN A LA ATENCIÓN DE PETICIONES</t>
  </si>
  <si>
    <t>INSTITUTO CARO Y CUERVO</t>
  </si>
  <si>
    <t>CONTENIDO</t>
  </si>
  <si>
    <t>Elaborado por: ANGE NATHALY CHAVES M. Profesional Especializado, Grado 13.</t>
  </si>
  <si>
    <t>Revisado por: JOSÉ DANIEL QUILAGUY. Profesional Especializado, Grado 17 / Jefe de Control Interno</t>
  </si>
  <si>
    <t>No.</t>
  </si>
  <si>
    <t>NORMA</t>
  </si>
  <si>
    <t>PUNTOS IMPORTANTES</t>
  </si>
  <si>
    <r>
      <rPr>
        <b/>
        <sz val="13"/>
        <color rgb="FF000000"/>
        <rFont val="Arial Narrow"/>
        <family val="2"/>
      </rPr>
      <t>Constitución Política de Colombia</t>
    </r>
    <r>
      <rPr>
        <b/>
        <sz val="12"/>
        <color rgb="FF000000"/>
        <rFont val="Arial Narrow"/>
        <family val="2"/>
      </rPr>
      <t xml:space="preserve">
(Art. 23, 74, 103, 209). </t>
    </r>
  </si>
  <si>
    <r>
      <rPr>
        <b/>
        <sz val="13"/>
        <color rgb="FF000000"/>
        <rFont val="Arial Narrow"/>
        <family val="2"/>
      </rPr>
      <t xml:space="preserve">Ley 190 de 1995 (Art. 53, 54 y 55) </t>
    </r>
    <r>
      <rPr>
        <sz val="12"/>
        <color rgb="FF000000"/>
        <rFont val="Arial Narrow"/>
        <family val="2"/>
      </rPr>
      <t xml:space="preserve">
</t>
    </r>
    <r>
      <rPr>
        <b/>
        <i/>
        <sz val="12"/>
        <color rgb="FF000000"/>
        <rFont val="Arial Narrow"/>
        <family val="2"/>
      </rPr>
      <t>"Por la cual se dictan normas tendientes a preservar la moralidad en la Administración Pública y se fijan disposiciones con el fin de erradicar la corrupción administrativa".</t>
    </r>
  </si>
  <si>
    <r>
      <rPr>
        <b/>
        <sz val="13"/>
        <color rgb="FF000000"/>
        <rFont val="Arial Narrow"/>
        <family val="2"/>
      </rPr>
      <t>Decreto Nacional 2232 de 1995 (Art. 7,8 y 9)</t>
    </r>
    <r>
      <rPr>
        <b/>
        <sz val="12"/>
        <color rgb="FF000000"/>
        <rFont val="Arial Narrow"/>
        <family val="2"/>
      </rPr>
      <t xml:space="preserve">
</t>
    </r>
    <r>
      <rPr>
        <b/>
        <i/>
        <sz val="12"/>
        <color rgb="FF000000"/>
        <rFont val="Arial Narrow"/>
        <family val="2"/>
      </rPr>
      <t>"Por medio del cual se reglamenta la Ley 190 de 1995 en materia de declaración de bienes y rentas e informe de actividad económica y así como el sistema de quejas y reclamos".</t>
    </r>
  </si>
  <si>
    <r>
      <t xml:space="preserve">Ley 734 de 2002 (Art. 34, numeral 19)
</t>
    </r>
    <r>
      <rPr>
        <sz val="10"/>
        <color rgb="FF000000"/>
        <rFont val="Arial Narrow"/>
        <family val="2"/>
      </rPr>
      <t>Ley derogada a partir del 29 de marzo de 2022, por el Artículo 265 de la Ley 1952 de 2019, modificado por el Artículo 73 de la Ley 2094 de 2021, salvo el Artículo 30 que continúa vigente hasta el del 28 de diciembre de 2023</t>
    </r>
    <r>
      <rPr>
        <b/>
        <sz val="10"/>
        <color rgb="FF000000"/>
        <rFont val="Arial Narrow"/>
        <family val="2"/>
      </rPr>
      <t xml:space="preserve">
</t>
    </r>
    <r>
      <rPr>
        <b/>
        <i/>
        <sz val="12"/>
        <color rgb="FF000000"/>
        <rFont val="Arial Narrow"/>
        <family val="2"/>
      </rPr>
      <t>"Por la cuál se expide el Código Disciplinario Único".</t>
    </r>
  </si>
  <si>
    <r>
      <rPr>
        <b/>
        <sz val="13"/>
        <color rgb="FF000000"/>
        <rFont val="Arial Narrow"/>
        <family val="2"/>
      </rPr>
      <t>Ley 962 de julio 8 de 2005 (Art. 3, 6, 10, 14 y 15)</t>
    </r>
    <r>
      <rPr>
        <b/>
        <sz val="12"/>
        <color rgb="FF000000"/>
        <rFont val="Arial Narrow"/>
        <family val="2"/>
      </rPr>
      <t xml:space="preserve">
</t>
    </r>
    <r>
      <rPr>
        <b/>
        <i/>
        <sz val="12"/>
        <color rgb="FF000000"/>
        <rFont val="Arial Narrow"/>
        <family val="2"/>
      </rPr>
      <t>“Por la cual se dictan disposiciones sobre racionalización de trámites y procedimientos administrativos de los organismos y entidades del Estado y de los particulares que ejercen funciones públicas o prestan servicios públicos.”</t>
    </r>
  </si>
  <si>
    <r>
      <rPr>
        <b/>
        <sz val="13"/>
        <color rgb="FF000000"/>
        <rFont val="Arial Narrow"/>
        <family val="2"/>
      </rPr>
      <t>Ley 1474 de 2011  (Art. 76)</t>
    </r>
    <r>
      <rPr>
        <b/>
        <sz val="12"/>
        <color rgb="FF000000"/>
        <rFont val="Arial Narrow"/>
        <family val="2"/>
      </rPr>
      <t xml:space="preserve">
</t>
    </r>
    <r>
      <rPr>
        <b/>
        <i/>
        <sz val="12"/>
        <color rgb="FF000000"/>
        <rFont val="Arial Narrow"/>
        <family val="2"/>
      </rPr>
      <t>"Por la cual se dictan normas orientadas a fortalecer los mecanismos de prevención, investigación y sanción de actos de corrupción y la efectividad del control de la gestión pública". Estatuto Anticorrupción</t>
    </r>
  </si>
  <si>
    <r>
      <rPr>
        <b/>
        <sz val="13"/>
        <color rgb="FF000000"/>
        <rFont val="Arial Narrow"/>
        <family val="2"/>
      </rPr>
      <t>Ley 1712 de 2014  (Art. 7, 26)</t>
    </r>
    <r>
      <rPr>
        <b/>
        <sz val="12"/>
        <color rgb="FF000000"/>
        <rFont val="Arial Narrow"/>
        <family val="2"/>
      </rPr>
      <t xml:space="preserve">
</t>
    </r>
    <r>
      <rPr>
        <b/>
        <i/>
        <sz val="12"/>
        <color rgb="FF000000"/>
        <rFont val="Arial Narrow"/>
        <family val="2"/>
      </rPr>
      <t>"Por medio de la cual se crea la Ley de Transparencia y del Derecho de Acceso a la Información Pública Nacional y se dictan otras disposiciones".</t>
    </r>
    <r>
      <rPr>
        <b/>
        <sz val="12"/>
        <color rgb="FF000000"/>
        <rFont val="Arial Narrow"/>
        <family val="2"/>
      </rPr>
      <t xml:space="preserve">
</t>
    </r>
    <r>
      <rPr>
        <i/>
        <sz val="12"/>
        <color rgb="FF000000"/>
        <rFont val="Arial Narrow"/>
        <family val="2"/>
      </rPr>
      <t>Ver: Decretos 1081 de 2015 y 103 de 2015</t>
    </r>
  </si>
  <si>
    <r>
      <rPr>
        <b/>
        <sz val="13"/>
        <color rgb="FF000000"/>
        <rFont val="Arial Narrow"/>
        <family val="2"/>
      </rPr>
      <t>Decreto 1081 de 2015 (26 Mayo de 2015)</t>
    </r>
    <r>
      <rPr>
        <b/>
        <sz val="12"/>
        <color rgb="FF000000"/>
        <rFont val="Arial Narrow"/>
        <family val="2"/>
      </rPr>
      <t xml:space="preserve">
</t>
    </r>
    <r>
      <rPr>
        <sz val="10"/>
        <color rgb="FF000000"/>
        <rFont val="Arial Narrow"/>
        <family val="2"/>
      </rPr>
      <t xml:space="preserve">Versión Integrada con sus modificaciones </t>
    </r>
    <r>
      <rPr>
        <b/>
        <sz val="12"/>
        <color rgb="FF000000"/>
        <rFont val="Arial Narrow"/>
        <family val="2"/>
      </rPr>
      <t xml:space="preserve">
</t>
    </r>
    <r>
      <rPr>
        <b/>
        <i/>
        <sz val="12"/>
        <color rgb="FF000000"/>
        <rFont val="Arial Narrow"/>
        <family val="2"/>
      </rPr>
      <t xml:space="preserve">"Por medio del cual se expide el Decreto Reglamentario Único del Sector Presidencia de la República."
</t>
    </r>
    <r>
      <rPr>
        <b/>
        <sz val="12"/>
        <color rgb="FF000000"/>
        <rFont val="Arial Narrow"/>
        <family val="2"/>
      </rPr>
      <t xml:space="preserve">
</t>
    </r>
    <r>
      <rPr>
        <b/>
        <sz val="13"/>
        <color rgb="FF000000"/>
        <rFont val="Arial Narrow"/>
        <family val="2"/>
      </rPr>
      <t>Decreto 103 de 2015 (Enero 20 de 2015)</t>
    </r>
    <r>
      <rPr>
        <b/>
        <sz val="12"/>
        <color rgb="FF000000"/>
        <rFont val="Arial Narrow"/>
        <family val="2"/>
      </rPr>
      <t xml:space="preserve">
</t>
    </r>
    <r>
      <rPr>
        <sz val="10"/>
        <color rgb="FF000000"/>
        <rFont val="Arial Narrow"/>
        <family val="2"/>
      </rPr>
      <t>Derogado Parcialmente por el Decreto 1081 de 2015</t>
    </r>
    <r>
      <rPr>
        <sz val="12"/>
        <color rgb="FF000000"/>
        <rFont val="Arial Narrow"/>
        <family val="2"/>
      </rPr>
      <t>.</t>
    </r>
    <r>
      <rPr>
        <b/>
        <sz val="12"/>
        <color rgb="FF000000"/>
        <rFont val="Arial Narrow"/>
        <family val="2"/>
      </rPr>
      <t xml:space="preserve">
</t>
    </r>
    <r>
      <rPr>
        <b/>
        <i/>
        <sz val="12"/>
        <color rgb="FF000000"/>
        <rFont val="Arial Narrow"/>
        <family val="2"/>
      </rPr>
      <t>"Por el cual se reglamenta parcialmente la Ley 1712 de 2014 y se dictan otras disposiciones".</t>
    </r>
  </si>
  <si>
    <r>
      <rPr>
        <b/>
        <sz val="13"/>
        <color rgb="FF000000"/>
        <rFont val="Arial Narrow"/>
        <family val="2"/>
      </rPr>
      <t>Ley 1755 de 2015 (Art. 13, 14, 15, 21 y 30)</t>
    </r>
    <r>
      <rPr>
        <b/>
        <sz val="12"/>
        <color rgb="FF000000"/>
        <rFont val="Arial Narrow"/>
        <family val="2"/>
      </rPr>
      <t xml:space="preserve">
</t>
    </r>
    <r>
      <rPr>
        <b/>
        <i/>
        <sz val="12"/>
        <color rgb="FF000000"/>
        <rFont val="Arial Narrow"/>
        <family val="2"/>
      </rPr>
      <t>"Por medio de la cual se regula el Derecho Fundamental de Petición y se sustituye un título del Código de Procedimiento Administrativo y de lo Contencioso Administrativo”.</t>
    </r>
  </si>
  <si>
    <r>
      <rPr>
        <b/>
        <sz val="13"/>
        <color rgb="FF000000"/>
        <rFont val="Arial Narrow"/>
        <family val="2"/>
      </rPr>
      <t>Ley 527 de 1999</t>
    </r>
    <r>
      <rPr>
        <b/>
        <sz val="12"/>
        <color rgb="FF000000"/>
        <rFont val="Arial Narrow"/>
        <family val="2"/>
      </rPr>
      <t xml:space="preserve">
</t>
    </r>
    <r>
      <rPr>
        <b/>
        <i/>
        <sz val="12"/>
        <color rgb="FF000000"/>
        <rFont val="Arial Narrow"/>
        <family val="2"/>
      </rPr>
      <t xml:space="preserve">"Por medio de la cual se define y reglamenta el acceso y uso de los   mensajes de datos, del comercio electrónico y de las firmas digitales, y se establecen las entidades de certificación y se dictan otras disposiciones". </t>
    </r>
  </si>
  <si>
    <r>
      <rPr>
        <b/>
        <sz val="13"/>
        <color rgb="FF000000"/>
        <rFont val="Arial Narrow"/>
        <family val="2"/>
      </rPr>
      <t>Ley 594 de 2000  (Art. 27, 28 y 29)</t>
    </r>
    <r>
      <rPr>
        <b/>
        <sz val="12"/>
        <color rgb="FF000000"/>
        <rFont val="Arial Narrow"/>
        <family val="2"/>
      </rPr>
      <t xml:space="preserve">
</t>
    </r>
    <r>
      <rPr>
        <b/>
        <i/>
        <sz val="12"/>
        <color rgb="FF000000"/>
        <rFont val="Arial Narrow"/>
        <family val="2"/>
      </rPr>
      <t>“Por medio de la cual se dicta la Ley General de Archivos y se dictan otras disposiciones”.</t>
    </r>
  </si>
  <si>
    <r>
      <rPr>
        <b/>
        <sz val="13"/>
        <color rgb="FF000000"/>
        <rFont val="Arial Narrow"/>
        <family val="2"/>
      </rPr>
      <t>Decreto 1166 de 2016  (Art.</t>
    </r>
    <r>
      <rPr>
        <b/>
        <sz val="12"/>
        <color rgb="FF000000"/>
        <rFont val="Arial Narrow"/>
        <family val="2"/>
      </rPr>
      <t xml:space="preserve">
</t>
    </r>
    <r>
      <rPr>
        <b/>
        <i/>
        <sz val="12"/>
        <color rgb="FF000000"/>
        <rFont val="Arial Narrow"/>
        <family val="2"/>
      </rPr>
      <t>"Por el cual se adiciona el capítulo 12 al Título 3 de la Parte 2 del Libro 2 del Decreto 1069 de 2015, Decreto Único Reglamentario del Sector Justicia y del Derecho, relacionado con la presentación, tratamiento y radicación de las peticiones presentadas verbalmente".</t>
    </r>
  </si>
  <si>
    <r>
      <t xml:space="preserve">Directiva Presidencial 04 de 2009 (22-05-09)
</t>
    </r>
    <r>
      <rPr>
        <b/>
        <i/>
        <sz val="12"/>
        <color rgb="FF000000"/>
        <rFont val="Arial Narrow"/>
        <family val="2"/>
      </rPr>
      <t>"Asunto: Estricto cumplimiento al derecho de petición."</t>
    </r>
  </si>
  <si>
    <r>
      <t xml:space="preserve">Circular externa No. 001 de 2011 (20/10//2011) 
</t>
    </r>
    <r>
      <rPr>
        <sz val="10"/>
        <color rgb="FF000000"/>
        <rFont val="Arial Narrow"/>
        <family val="2"/>
      </rPr>
      <t>Expedida por el Consejo Asesor del Gobierno Nacional en Materia de Control Interno de las Entidades del Orden Nacional y Territorial</t>
    </r>
    <r>
      <rPr>
        <b/>
        <sz val="12"/>
        <color rgb="FF000000"/>
        <rFont val="Arial Narrow"/>
        <family val="2"/>
      </rPr>
      <t xml:space="preserve"> </t>
    </r>
    <r>
      <rPr>
        <b/>
        <i/>
        <sz val="12"/>
        <color rgb="FF000000"/>
        <rFont val="Arial Narrow"/>
        <family val="2"/>
      </rPr>
      <t xml:space="preserve">"Asunto: Orientaciones para el Seguimiento a la Atención adecuada a los Derechos de Petición". </t>
    </r>
  </si>
  <si>
    <r>
      <t xml:space="preserve">Acuerdo No. 060 (30/10/2001) 
</t>
    </r>
    <r>
      <rPr>
        <sz val="10"/>
        <color rgb="FF000000"/>
        <rFont val="Arial Narrow"/>
        <family val="2"/>
      </rPr>
      <t>Consejo Directivo del Archivo General de la Nación</t>
    </r>
    <r>
      <rPr>
        <b/>
        <sz val="12"/>
        <color rgb="FF000000"/>
        <rFont val="Arial Narrow"/>
        <family val="2"/>
      </rPr>
      <t xml:space="preserve">
"Por el cual se establecen pautas para la administración de las comunicaciones oficiales en las entidades públicas y las privadas que cumplen funciones públicas".</t>
    </r>
  </si>
  <si>
    <r>
      <t xml:space="preserve">Sentencia C-818 de 2011
</t>
    </r>
    <r>
      <rPr>
        <sz val="12"/>
        <color rgb="FF000000"/>
        <rFont val="Arial Narrow"/>
        <family val="2"/>
      </rPr>
      <t xml:space="preserve">Corte Constitucional.
</t>
    </r>
    <r>
      <rPr>
        <b/>
        <i/>
        <sz val="12"/>
        <color rgb="FF000000"/>
        <rFont val="Arial Narrow"/>
        <family val="2"/>
      </rPr>
      <t>Demanda de inconstitucionalidad contra los artÍculos 10 (parcial), 13, 14, 15, 16, 17, 18, 19, 20, 21, 22, 23, 24, 25, 26, 27, 28, 29, 30, 31, 32, 33
y 309 (parcial) de la Ley 1437 de 2011 "Por la cual se expide el Código de Procedimiento Administrativo y de lo Contencioso Administrativo"</t>
    </r>
  </si>
  <si>
    <t>N/A</t>
  </si>
  <si>
    <t>DERECHO DE PETICIÓN</t>
  </si>
  <si>
    <t>QUEJA</t>
  </si>
  <si>
    <t>DENUNCIA</t>
  </si>
  <si>
    <t>DIRECCIÓN GENERAL</t>
  </si>
  <si>
    <t>GRUPO DE GESTIÓN FINANCIERA</t>
  </si>
  <si>
    <t>GRUPO DE GESTIÓN CONTRACTUAL</t>
  </si>
  <si>
    <t>SUBDIRECCIÓN ACADÉMICA</t>
  </si>
  <si>
    <t>GRUPO DE TALENTO HUMANO</t>
  </si>
  <si>
    <t>FACULTAD SEMINARIO ANDRÉS BELLO</t>
  </si>
  <si>
    <t xml:space="preserve">PLANEACIÓN </t>
  </si>
  <si>
    <t>GRUPO DE BIBLIOTECA</t>
  </si>
  <si>
    <t>GRUPO DE PROCESOS EDITORIALES</t>
  </si>
  <si>
    <t>EQUIPO DE MUSEOS</t>
  </si>
  <si>
    <t>SUBDIRECCIÓN ADMINISTRATIVA</t>
  </si>
  <si>
    <t>GRUPO DE RECURSOS FÍSICOS</t>
  </si>
  <si>
    <t>Resolución de fondo y concreta</t>
  </si>
  <si>
    <t>Justificación (Razones precisas al peticionario para conceder, negar o trasladar la solicitud)</t>
  </si>
  <si>
    <t>Lenguaje utilizado de manera clara, congruente y comprensible hacia el peticionario</t>
  </si>
  <si>
    <t>Teléfonos</t>
  </si>
  <si>
    <t>Horario de atención del ICC</t>
  </si>
  <si>
    <t>Correo electrónico del ICC</t>
  </si>
  <si>
    <t>Fecha de Recibido</t>
  </si>
  <si>
    <t>Fecha de Respuesta</t>
  </si>
  <si>
    <t>Días entre Recibido y Radicado</t>
  </si>
  <si>
    <t>Peticiones registradas con otra categoría</t>
  </si>
  <si>
    <t>Canal de Comunicación</t>
  </si>
  <si>
    <t>Correo Electrónico</t>
  </si>
  <si>
    <t>Observación</t>
  </si>
  <si>
    <t>Oficio 1740 Radicado E-2022-236375</t>
  </si>
  <si>
    <t>Medio de Respuesta</t>
  </si>
  <si>
    <t>No</t>
  </si>
  <si>
    <t>Sí</t>
  </si>
  <si>
    <t>Asunto /Requerimiento</t>
  </si>
  <si>
    <t>Verificación laboral de Cesar Adolfo Bautista Castillo CC 80.178.871, Contratos ICC-PS-001-2014; ICC-PS-002-2015; ICC-PS-003-2016; ICC-PS-007-2017 y ICC-PS-022-2018 indicando fechas ingreso y retiro, junto con nombre y cargo de quien valida la información</t>
  </si>
  <si>
    <t>Solicitud de información Curso de Español General</t>
  </si>
  <si>
    <t>Educación Continua</t>
  </si>
  <si>
    <t>No indica</t>
  </si>
  <si>
    <t>Persona que responde</t>
  </si>
  <si>
    <t>Tiempo total de Respuesta</t>
  </si>
  <si>
    <t>Petición con Evidencia de Rta</t>
  </si>
  <si>
    <t>Parcialmente</t>
  </si>
  <si>
    <t>No es posible validar</t>
  </si>
  <si>
    <t>Gestión Contractual</t>
  </si>
  <si>
    <t>Dirección</t>
  </si>
  <si>
    <t>Digitalizada</t>
  </si>
  <si>
    <t>Digitalizado</t>
  </si>
  <si>
    <t>Resolución total de la petición en el periodo</t>
  </si>
  <si>
    <t>Consulta</t>
  </si>
  <si>
    <t>Quejas</t>
  </si>
  <si>
    <t>Reclamos</t>
  </si>
  <si>
    <t>Denuncias</t>
  </si>
  <si>
    <t>Solicitud de información pública</t>
  </si>
  <si>
    <t>petición de información entre entidades</t>
  </si>
  <si>
    <t>Traslados por competencia</t>
  </si>
  <si>
    <t>Días siguientes a su recepción</t>
  </si>
  <si>
    <t>Tipo solicitud</t>
  </si>
  <si>
    <t>Días</t>
  </si>
  <si>
    <t>Detalle</t>
  </si>
  <si>
    <t>Peticiones de documentos y de información</t>
  </si>
  <si>
    <t>Tipo de petición</t>
  </si>
  <si>
    <t xml:space="preserve">LEY 1755 DE 2015 </t>
  </si>
  <si>
    <t>DECRETO 491 DE 2020</t>
  </si>
  <si>
    <t>Término según Ley 1755/2015</t>
  </si>
  <si>
    <t>No es posible identificar</t>
  </si>
  <si>
    <t>Petición Información General</t>
  </si>
  <si>
    <t>**2022RS052253** Remisión de Comunicación: 2022RS052253</t>
  </si>
  <si>
    <t>Acceso a Vimeo (manual Hecho en Colombia), cómo podría acceder a los vídeos de Vimeo del manual</t>
  </si>
  <si>
    <t>Subdirección Académica</t>
  </si>
  <si>
    <t>Ok</t>
  </si>
  <si>
    <t>Contrato de aprendizaje: Validar si ustedes manejan contratos de Aprendizaje? en cuanto a Gestión Administrativa y Recursos Humanos</t>
  </si>
  <si>
    <t>Talento Humano</t>
  </si>
  <si>
    <t>Facultad Seminario Andrés Bello</t>
  </si>
  <si>
    <t>Liliana Jeannette Montoya</t>
  </si>
  <si>
    <t>Verificación título, verificación de los títulos adjuntos</t>
  </si>
  <si>
    <t>Martica Pinzón Rojas</t>
  </si>
  <si>
    <t>Consulta horario sede Yerbabuena, horario de atención entre semana y fines de semana en Sede hacienda Yerbabuena</t>
  </si>
  <si>
    <t>1. Se recibe solicitud un día sábado y se radica al siguiente día hábil
2. Correo de radicación sin código QR</t>
  </si>
  <si>
    <t>Petición de  Documentos e información</t>
  </si>
  <si>
    <t>verificación (Amaya. Milton 001073555), verificar la autencidad de la siguiente información: Nombre, fecha cumpleaños, programa, se otorgó el título, autenticidad de los documentos y si se pueden utilizar los documentos adjuntos para equivalencia educativa. Incluir número mencionado en asunto</t>
  </si>
  <si>
    <t xml:space="preserve">Solicitud de información de acciones, resultados y buenas prácticas. En oficio adjunto se solicita difundir al interior de las entidades el rol del Oficial de Transparencia, así como alguno de los logros obtenidos al interior en la entidad, destacando, como ejemplos, puede ser, las mejoras a los canales de denuncia, a los procesos de control de corrupción; la identificación de nuevos riesgos; investigaciones adelantadas; número de quejas recibidas y gestionadas y demás buenas prácticas que considere dentro del trabajo que ha hecho. </t>
  </si>
  <si>
    <t>Planeación</t>
  </si>
  <si>
    <t>Cristian Armando Velandia</t>
  </si>
  <si>
    <t>1. Solicitud llega día domingo, se radica al siguiente día hábil</t>
  </si>
  <si>
    <t xml:space="preserve">Inscripción taller en convenio con FLACSO, inscribirme al curso con convenio con la FLACSO sobre una mirada glotopolitica de.... Sin embargo, al desplegar la lista de cursos no aparece el nombre del curso en cuestión. </t>
  </si>
  <si>
    <t xml:space="preserve">Solicitud de información, curso narrativa sonora </t>
  </si>
  <si>
    <t>Oficio</t>
  </si>
  <si>
    <t>ICC-DG-CSSST-1-2022 Solicitud y recomendaciones frente a situaciones actuales del ICC:  1. informar detalladamente a los funcionarios y contratistas de la entidad, en qué va y qué hace falta del concurso Nación 3 adelantado por CNCS. 2. informar sobre las actividades de bienestar que tiene programada la entidad para atender la situación de salud que afecta a los funcionarios. 3. informar a los funcionarios y solicitar cumplimiento a la circular 05/2022 retorno a la presencialidad y 4. analizar la posibilidad de volver a la modalidad de alternancia para todos los funcionarios</t>
  </si>
  <si>
    <t>Petición de  Información entre entidades</t>
  </si>
  <si>
    <t>Derecho de petición, solicito sea expedida la historia laboral de mi padre el Señor Darío Abreu Jauregui C.C No. 2.390.604, trabajó en el ICC en los años 70 (1970- 1979), y quien  falleció el día 2 de diciembre de 1985</t>
  </si>
  <si>
    <t>Entrevista para trabajo de investigación de finde master, solicito me puedan ayudar a entrar en contacto con personas que de algún modo estén o hayan estado implicadas en promover la lengua palenquera. Me gustaría poder hacerles una entrevista, no sería más de 30 minutos por videoconferencia, ya que me encuentro en España y por el momento no puedo viajar a Colombia.</t>
  </si>
  <si>
    <t>Solicitud de información, curso corrección de estilo</t>
  </si>
  <si>
    <t>verificación (Cadena Castillo, Paulina 001077046), verificar la autencidad de la siguiente información: Nombre, fecha cumpleaños, programa, se otorgó el título, autenticidad de los documentos y si se pueden utilizar los documentos adjuntos para equivalencia educativa. Incluir número mencionado en asunto</t>
  </si>
  <si>
    <t>Agendar cita Vincent, Quería preguntarles si en esta semana 3,4,5 de este mes podría tener una reunión presencial y comentarles sobre el avance y ver si es posible seguir con el acompañamiento del siguiente congreso</t>
  </si>
  <si>
    <t>Verificación títulos, Solicito  verificación de los títulos según el adjunto.</t>
  </si>
  <si>
    <t>Solicitud Inventario de procesos entre entidades públicas que puedan ser objeto del mecanismo de concepto al Consejo de Estado previsto en la Circular Externa 01 de 2022.  Solicitamos que nos remitan el inventario de las controversias interadministrativas que se surtieran en etapa administrativa, prejudicial o judicial, así como un plan de trabajo para su implementación. adoptado para la implementación de la Circular externa 01 de 2022</t>
  </si>
  <si>
    <t>Sin información</t>
  </si>
  <si>
    <t>Solicitud, quiero preguntar si es posible que ustedes nos puedan facilitar un recorrido para los niños, niñas y adolescentes  que tenemos como beneficiarios de nuestra fundación. Tenemos  disponibilidad para el mes de septiembre el 7 desde la 1:30 pm hasta las 4:00, o si es posible reunirnos con ustedes para saber de los servicios que ustedes nos ofrecen para poder verificar qué opción es viable para la población que manejamos.</t>
  </si>
  <si>
    <t>Johanna Muñoz Pascagaza</t>
  </si>
  <si>
    <t>Dirección General</t>
  </si>
  <si>
    <t>1. No es posible validar resolución de la petición, dado que no se adjunto el anexo de la petición donde se detalla la solicitud</t>
  </si>
  <si>
    <t xml:space="preserve">Información sobre Diplomado: Lenguas y culturas nativas en Colombia con énfasis en Amazonas- Semestre2. Quisiera saber si aún tengo posibilidad de realizarlo. </t>
  </si>
  <si>
    <t>Inscripciones diplomado "Pedagogía y Didáctica para la Enseñanza de Español como Lengua Extranjera - Modalidad remota". me gustaría saber si por algún motivo aún es posible participar en el diplomado "Pedagogía y Didáctica para la Enseñanza de Español como Lengua Extranjera - Modalidad remota"</t>
  </si>
  <si>
    <t>Gestión Financiera</t>
  </si>
  <si>
    <t>Tulio Orlando Zarate</t>
  </si>
  <si>
    <t>-</t>
  </si>
  <si>
    <t xml:space="preserve">Confirmar si recibieron la consignación para el curso "Escribir con la imagen y dibujar con la palabra", no he recibido información desde el día 12 de agosto. </t>
  </si>
  <si>
    <t>Formulario</t>
  </si>
  <si>
    <t>Presencial</t>
  </si>
  <si>
    <t>Formulario Web</t>
  </si>
  <si>
    <t xml:space="preserve">Solicitud 5940202209231290, estudiar la posibilidad de editar el libro respecto a los 40 años míticos de Edgar Romanos la leyenda del “Hombre Caimán”  de 52 folios  y su publicación, 2) proponer el liderazgo de 6 congresos. </t>
  </si>
  <si>
    <t>Procesos Editores</t>
  </si>
  <si>
    <t>Solicitud de información Curso Introducción a la programación en Python para humanidades</t>
  </si>
  <si>
    <t>Solicitud de Información</t>
  </si>
  <si>
    <t>Se solicita cambio del tipo de solicitud a notificación</t>
  </si>
  <si>
    <t>Corresponde a una notificación, no una petición</t>
  </si>
  <si>
    <t>Notificación</t>
  </si>
  <si>
    <t xml:space="preserve">Solicitud 5820202209301321, e saber si ustedes, el Instituto Caro y Cuervo, cuentan con algún programa de pasantes en área editorial del instituto. Si es así, me gustaría saber si tienen convocatorias para el siguiente semestre (el 2023-1) o cuál es el proceso para aplicar. </t>
  </si>
  <si>
    <t>Solicitud 4721202209271305, Quisiera saber cuando vuelven a abrir un curso de escritura creativa</t>
  </si>
  <si>
    <t>OK</t>
  </si>
  <si>
    <t>Solicitud 7003202209301325, estoy interesada en saber cuando hay inscripciones para la maestría en estudios editoriales.</t>
  </si>
  <si>
    <t>William Rojas</t>
  </si>
  <si>
    <t>Solicitud 9344202210061348 Quisiera saber sobre cursos vacacionales/intersemestrales que ofrecen para el periodo de noviembre, diciembre y enero. Específicamente, me gustaría tomar un curso presencial de inglés.</t>
  </si>
  <si>
    <t>Solicitud 4478202210101362, me dirijo a ustedes con el fin de solicitarles una vacante como practicante en su institución para el primer periodo del año 2023.</t>
  </si>
  <si>
    <t>Solicitud 5237202210141396, Solicitamos amablemente: 1) aportar información completa, concisa y concreta de todas aquellas entidades que se encuentran adscritas y vinculadas actualmente a su entidad a nivel nacional, departamental y municipal.
2) Solicitamos amablemente diligenciar el archivo Excel adjunto, en el cual se verá especificado la información que se requiere diligenciar En la hoja Datos encontrará la estructura en que se debe entregar la información</t>
  </si>
  <si>
    <t>Solicitud PQRSD2440202210181406, Somos la empresa ONAC, me comunico con ustedes por este medio para solicitar estudiantes de últimos semestres de estadística  de su universidad que soliciten o estén en búsqueda de contrato laboral.</t>
  </si>
  <si>
    <t>Sin evidencia de respuesta</t>
  </si>
  <si>
    <t>Recursos Físicos</t>
  </si>
  <si>
    <t>Solicitud 8831202210201420, cotización para publicar un libro electrónico con las siguientes  (apenas 10 días)</t>
  </si>
  <si>
    <t>Cesar Augusto Buitrago</t>
  </si>
  <si>
    <t>Gestión financiera</t>
  </si>
  <si>
    <t>Auris Margarita Mendoza</t>
  </si>
  <si>
    <t>Solicitud 4262202210261452, expedición y entrega de los
CERTIFICADOS DE RETENCIÓN DE INDUSTRIA Y COMERCIO correspondiente a los bimestres de Enero-Febrero; Marzo - Abril; Mayo - Junio; Julio-Agosto Correspondientes al AÑO GRAVABLE 2022, a nombre de la siguiente razón social: DISTRI ONCE LTDA NIT 830.113.905</t>
  </si>
  <si>
    <t>oficio</t>
  </si>
  <si>
    <t>Radicado de salida</t>
  </si>
  <si>
    <t>Solicitud 4242202210281465, solicitud dirigida a ENEL CODENSA</t>
  </si>
  <si>
    <t>Solicitud 3386202210271458, Solicitud Certificación verificación de títulos Avellaneda Martin Silvia Stella CC1018410608</t>
  </si>
  <si>
    <t>Solicitud  6817202210311474, se solicita relación de los contratistas que actualmente prestan el servicio de fotocopiado dentro de la Institución en todas sus cedes a nivel nacional y copia de la licencia actualizada a 31/12/22</t>
  </si>
  <si>
    <t>Solicitud 4766202211021493, solicitud préstamo sede hacienda yerbabuena para adelantar la rendición de cuentas encabezada por la señora Ministra Patricia Ariza; actividad que se estima realizar el día 23 de diciembre de 9:00am a 6:00pm</t>
  </si>
  <si>
    <t>Claudia vera</t>
  </si>
  <si>
    <t xml:space="preserve">Johanna Muñoz Pascagaza </t>
  </si>
  <si>
    <t>Queja</t>
  </si>
  <si>
    <t>Portal Web</t>
  </si>
  <si>
    <t>Prueba del sistema</t>
  </si>
  <si>
    <t>Solicitud 5604202211041502, saber si ya fue ocupada la vacante del proceso de selección Nación, con número de OPEC 156904, código 4044, grado 11, ICC, Auxiliar administrativo, nivel asistencial.</t>
  </si>
  <si>
    <t>Solicitud 3711202211081510, confirmar donde puedo adquirir el libro, "Notas genealógicas sobre algunas familias de Popayán" del Autor: Juan Jacobo Muñoz Delgado, Editorial: Bogotá Instituto Caro y Cuervo, 1988.</t>
  </si>
  <si>
    <t>Solicitud 1043202211091525, solicitar, por favor,  un certificado o una constancia de haber trabajado en el ICC durante este año como investigador.  Los datos de mi contrato son: CONTRATO ICC-PS-117-2022 WILSON GOMEZ CC 79957491</t>
  </si>
  <si>
    <t>Cristian Felipe Parra</t>
  </si>
  <si>
    <t>Solicitud 2420202211111530, solicitar amablemente, la relación de los títulos abonados al Banco Agrario, para llevarlos al juzgado para el desembargo, que tengo en mi contra.</t>
  </si>
  <si>
    <t>Solicitud 4855202211111537, solicito la revisión y la respuesta al oficio que emitió Colpensiones, puesto que el plazo por parte del Instituto Caro y Cuervo ya venció. Comunicación con radicado número 2022_9742499 del 15 de julio del 2022, el asunto de este solicitud es la actualización completa y correcta de los tiempos relacionados en el oficio AGS-Certificación electrónica de tiempos laborados_Cetil. Esta solicitud la vuelvo hacer ya que llevo un año de haber realizado ante el Instituto sin respuesta completa, razón por la cual Colpensiones me la ha devuelto dos veces porque la información no concuerda con los tiempos laborados en ella.</t>
  </si>
  <si>
    <t>Solicitud 1960202211161553, REITERACIÓN DE LA SOLICITUD DE INFORMACIÓN SOBRE LA COMISIÓN DE PERSONAL DE LA ENTIDAD.</t>
  </si>
  <si>
    <t>Solicitud 8439202211251606, solicito: 1) certificación en la cual se identifique mi condición de prepensionado. 2) Solicito se realicen los mecanismos legales e institucionales para garantizar la protección especial a esta condición bajo los lineamientos legales.</t>
  </si>
  <si>
    <t>1. CATEGORIAS DE LAS COMUNICACIONES GESTIONADAS 2DO SEMESTRE 2022</t>
  </si>
  <si>
    <t>CATEGORIAS - 2DO SEMESTRE 2022</t>
  </si>
  <si>
    <t>Categoría Comunicaciones</t>
  </si>
  <si>
    <t>Cantidad Radicados</t>
  </si>
  <si>
    <t>PROMOCIÓN Y DIVULGACIÓN</t>
  </si>
  <si>
    <t>INFORMES</t>
  </si>
  <si>
    <t>FACTURAS</t>
  </si>
  <si>
    <t>PORTAFOLIO DE SERVICIOS</t>
  </si>
  <si>
    <t>HOJA DE VIDA</t>
  </si>
  <si>
    <t>NOTIFICACIONES</t>
  </si>
  <si>
    <t>NÓMINA</t>
  </si>
  <si>
    <t>TRASLADO POR NO COMPETENCIA</t>
  </si>
  <si>
    <t>OTROS</t>
  </si>
  <si>
    <t>PROCESOS DISCIPLINARIOS</t>
  </si>
  <si>
    <t>SUGERENCIA</t>
  </si>
  <si>
    <t>Total Comunicaciones Gestionadas</t>
  </si>
  <si>
    <t>Fuente: Gestión Documental 2do semestre 2022</t>
  </si>
  <si>
    <t>CATEGORIAS SELECCIONADAS</t>
  </si>
  <si>
    <t>Universo</t>
  </si>
  <si>
    <t>Muestra</t>
  </si>
  <si>
    <t>2. PETICIONES POR DEPENDENCIA Y CANALES DE COMUNICACIÓN</t>
  </si>
  <si>
    <t>Canales de Comunicación</t>
  </si>
  <si>
    <t>Dependencias</t>
  </si>
  <si>
    <t>Formulario PQRSD</t>
  </si>
  <si>
    <t>Radicados</t>
  </si>
  <si>
    <t>RELACIONES INTERINSTITUCIONALES*</t>
  </si>
  <si>
    <t>EQUIPO DE GESTIÓN DE MUSEOS*</t>
  </si>
  <si>
    <t>GRUPO DE INVESTIGACIONES</t>
  </si>
  <si>
    <t>GRUPO TIC</t>
  </si>
  <si>
    <t>JURIDICA</t>
  </si>
  <si>
    <t>BIBLIOTECA</t>
  </si>
  <si>
    <t>Total (Peticiones, quejas y denuncia)</t>
  </si>
  <si>
    <t>Solicitud 4863202211281616, Por medio de la presente quisiera interponer queja contra la funcionaria DIANA PEREZ por trato desobligante que desmerece del ICC. Si un funcionario no tiene paciencia o buen trato con el público, no se le obligue a atender al mismo, o se le ha de sugerir que se quede en casa.</t>
  </si>
  <si>
    <t>Cristian Velandia</t>
  </si>
  <si>
    <t>1. Multiplicidad de traslados internos</t>
  </si>
  <si>
    <t xml:space="preserve">Solicitud 5810202212021643, solicito: 1. Que se amoneste y se le dé capacitación a todo el personal administrativo del ICC, en particular al área financiera, en donde se les diga que sí es su responsabilidad dar instrucciones precisas, con tiempo de antelación suficiente y en lenguaje claro acerca de todos los temas, en particular los contractuales. Además, que no pueden dejar sin responder peticiones ni solicitudes hechas por los contratistas, toda vez que somos ciudadanos con plenos derechos.2. Que la administración del ICC tome las medidas del caso para que, de aquí en adelante, las diferentes dependencias obren de manera coordinada y colectiva con respecto a asuntos contractuales, evitando cambios imprevistos y, si los hay, comunicándoselos oportunamente a otras áreas y a los contratistas, dando instrucciones precisas. 3. Que se simplifique el procedimiento de entregar informes. La administración no debe pedir información que ya tiene (con el número de la cédula deben poder acceder a sus propias bases de datos). Nótese que el ICC solicita a los contratistas llevar “el propio control de su contrato” cuando esto debería ser responsabilidad de quienes se asigne como supervisores. Específicamente, los contratistas no tendríamos por qué redactar formatos de supervisión. 4. Que se les informe a los contratistas al iniciar el contrato, persona por persona y según el caso, las fechas en las que deben pasar sus informes, los intervalos de tiempo, los valores y las cifras exactas que la administración espera, incluyendo los valores pagos de salud y pensión, de manera clara y oportuna. </t>
  </si>
  <si>
    <t>Denuncia</t>
  </si>
  <si>
    <t xml:space="preserve">Solicitud 6061202212131686, Estoy interesada en saber y conocer si la maestría en estudios editoriales continúa vigente. De ser así deseo conocer más acerca del programa , los procesos para acceder al programa y las fechas para éste. </t>
  </si>
  <si>
    <t>Solicitud 9161202212201730, Solicito amablemente su colaboración con el certificado del contrato del año 2021 con el ICC, los datos son los siguientes: JUAN DARIO RESTREPO FIGUEROA CC. 91498783 No DE CONTRATO ICC-PS-019-2021</t>
  </si>
  <si>
    <t>Solicitud 8991202212201736, Buenas.... agradecería le hicieran llegar mi curriculum al departamento de personal...busco trabajo a poder ser en vigo...gracias</t>
  </si>
  <si>
    <t xml:space="preserve">Solicitud 8241202212231748, Estoy interesada en cursar la Maestría en Estudios Editoriales. Para 2023 tienen proceso de admisión? </t>
  </si>
  <si>
    <t>Solicitud 2042202212261758, Buenas tardes, agradezco la atención prestada. ¿El curso de introducción a la sintaxis se dictará nuevamente en 2023?</t>
  </si>
  <si>
    <t>Solicitud 1667202212281765, Deseando lo mejor en esta navidad. Directivos ,áreas financiera caro y cuervo Tengo intereses sobre los siguientes bienes quisiera saber cual es el proceso a realizar.</t>
  </si>
  <si>
    <t>Solicitud 1808202212281771,  solicitud de información curso enseñanza de español como lengua extranjera y segunda lengua</t>
  </si>
  <si>
    <t>1. Petición sin evidencia de la imagen digitalizada de recibido en el repositorio de OneDrive</t>
  </si>
  <si>
    <t>1. No es posible identificar fecha de recepción de la petición, dado que no se adjunta el soporte de recepción de la PQRSD (correo electrónico)</t>
  </si>
  <si>
    <t>1. No se adjuntan anexos del requerimiento.</t>
  </si>
  <si>
    <t>1011 / 1074 / 1021</t>
  </si>
  <si>
    <t>3 / 7</t>
  </si>
  <si>
    <t>803 / 1004 / 1290</t>
  </si>
  <si>
    <t xml:space="preserve">Solicitud de Certificado de Retención en la Fuente año 2021 a favor de Dilvar Julián Morales Zea/ Vitae Consultoría Ambiental NIT 1.012.374.090-2 </t>
  </si>
  <si>
    <t>Solicitud de ayuda para iniciar proceso de inscripción Diplomado en Pedagogía y Didáctica para la enseñanza de español como lengua extranjera - modalidad remota</t>
  </si>
  <si>
    <t xml:space="preserve">Solicitud de información Diplomado en Latín Clásico I </t>
  </si>
  <si>
    <t>Respuesta de PQRSD-4169 Envío del certificado de ingresos y retenciones año 2021 a nombre de Lida Viviana Pineda Rodríguez CC 52.933.468</t>
  </si>
  <si>
    <t>Solicitud en los términos del derecho de petición-E-2022-064732- Proyecto preventivo para la promoción, recuperación, conservación y salvaguarda del patrimonio cultural. Fijar criterios en la elaboración de líneas de trabajo que serán posteriormente socializadas a través de reuniones online mediante la plataforma Meet, las que se llevarán a cabo 2 veces por mes.</t>
  </si>
  <si>
    <t xml:space="preserve">Solicitud de información, curso cine, documental y oralituras indígenas </t>
  </si>
  <si>
    <t>Asunto: solicitar referencias bibliográficas</t>
  </si>
  <si>
    <t>Solicitud de información, Diplomado el latín Clásico I</t>
  </si>
  <si>
    <t>Curso de español para extranjeros, obtener información acerca del curso de español para extranjeros que no residan en Colombia.</t>
  </si>
  <si>
    <t xml:space="preserve">Solicitud de información proyectos de extensión , solicito la siguiente información: 1) relación de ofertas, cotizaciones y propuestas presentadas a las entidades bajo modalidad de invitación pública en los últimos 5 años (2018-2022) incluyendo años de presentación, facultad o unidad responsable y entidad a la que se presento correspondiente a servicios de extensión en modalidad de educación continua y consultorio.; 2) indicador del numero de propuestas correspondientes a servicios de extensión en modalidad de educación continua y consultoría, adjudicadas a la universidad resultado de la participación en procesos públicos de selección publicados en SECOP II O cualquier otra plataforma de contratación en los últimos 5 años. </t>
  </si>
  <si>
    <t>Solicitud 7926202209281311, Por medio del presente me permito remitir fallo de la acción de tutela 2022-00386 Despacho del Juzgado Treinta y Tres (33) Civil del Circuito de la Ciudad de Bogotá Tutela Andrés Coy Rodríguez</t>
  </si>
  <si>
    <t xml:space="preserve">Solicitud 8065202210071358, me gustaría saber los pormenores para realizar una visita tanto a la casa Caro y Cuervo en la Candelaria, como a Yerbabuena. Son aproximadamente 20 estudiantes de la carrera de licenciatura en bilingüismo con énfasis en español e inglés de la Institución Universitaria Colombo American UNICA ubicada en las Aguas.  Nuestro interés sería no solo visitar las sedes de una manera guiada sino, si es posible, recibir una charla sobre algunos de los siguientes temas: 1. ELE, 2. Lenguas indígenas en Colombia, 3. Lenguas y etnoeducación, 4. Dialectología en el mundo hispano (en Colombia, 5. Variaciones lingüísticas en el español de Colombia, 6. Historia del español. Agradecemos nos cuenten los requisitos para la visita y la posibilidad de encontrarnos con algún maestro de la institución que nos pueda ayudar a entender alguno de los temas sugeridos.  </t>
  </si>
  <si>
    <t>Solicitud 6903202211151539, inscripciones para el Diplomado en Pedagogía y didáctica para la enseñanza de español como lengua extranjera (modalidad remota)</t>
  </si>
  <si>
    <t xml:space="preserve">Solicitud 8948202211151544, solicitud de información Curso Pedagogía y Didáctica para la enseñanza de Español como lengua extranjera </t>
  </si>
  <si>
    <t>Denuncia anónima</t>
  </si>
  <si>
    <t>No se adjunta evidencia del comunicado de salida</t>
  </si>
  <si>
    <t>Sin novedad</t>
  </si>
  <si>
    <t>773 / 864 / 866</t>
  </si>
  <si>
    <t>%</t>
  </si>
  <si>
    <t xml:space="preserve">Radicado de salida para ENEL CODENSA </t>
  </si>
  <si>
    <t>Cant.</t>
  </si>
  <si>
    <t>Estadística</t>
  </si>
  <si>
    <t>Sin evidencia de respuesta en Aplicativo</t>
  </si>
  <si>
    <t>1, Respuesta se realiza a través de link de inscripción, el cual ya no esta disponible para consulta.</t>
  </si>
  <si>
    <t>Desde la Contraloría General de la República hacemos envío del oficio 2022EE0131450, a continuación, anexamos el documentos Por favor confirmar recibido.</t>
  </si>
  <si>
    <t>Imagen de Correo de Gestión Documental sin código QR, fecha y hora, asunto y folios</t>
  </si>
  <si>
    <t>785 / 798 / 859 / 862 / 882 / 948 / 1002 / 1011 / 1046 / 1074 / 1109</t>
  </si>
  <si>
    <t>Documentos de entrada y radicación</t>
  </si>
  <si>
    <t>Oportunidad y calidad en la respuesta</t>
  </si>
  <si>
    <t>Sistema PQRSD</t>
  </si>
  <si>
    <t>751 / 773 / 785 / 798 / 830 / 906 / 919 / 967 / 973 / 980 / 986 / 1011 / 1037 / 1046 / 1063 / 1066 / 1118 / 1122 / 1406/ 1758 / 1771</t>
  </si>
  <si>
    <t>Corresponde a una "Prueba del sistema"</t>
  </si>
  <si>
    <t>Concepto Evaluado</t>
  </si>
  <si>
    <t>Detalle de la Observación</t>
  </si>
  <si>
    <t>Radicados Asociados</t>
  </si>
  <si>
    <t>No Oportuno</t>
  </si>
  <si>
    <t>882 / 1043 / 1325 / 1362 / 1396 / 1606 / 1758</t>
  </si>
  <si>
    <t>1. Imagen de salida sin evidencia de respuesta</t>
  </si>
  <si>
    <t xml:space="preserve">1. respuesta no oportuna </t>
  </si>
  <si>
    <t>Tiempo trascurrido</t>
  </si>
  <si>
    <t>Datos de Radicación Gestión Documental</t>
  </si>
  <si>
    <t># de Radicado</t>
  </si>
  <si>
    <t>fecha de Radicado</t>
  </si>
  <si>
    <t>Clasificación TRD</t>
  </si>
  <si>
    <t xml:space="preserve">Solicitud de información de liquidación, me indiquen como se realizó mi liquidación, ya que en la resolución dice que se pagó en agosto por un valor de 3'800.000 y en el documento adjunto no dice que hallan hecho algún aporte a la cooperativa de coominobras. El 25/07/22 me consignaron 1'142.300. quiero saber si el resto del dinero ya fue consignado, a qué cuenta, cuánto se destino a coominobras y cuando. </t>
  </si>
  <si>
    <t>Revisión Documentos de Entrada y Radicación</t>
  </si>
  <si>
    <t>DETALLE DE PETICIONES OBJETO DE REVISIÓN</t>
  </si>
  <si>
    <t>PERIODO 2DO SEMESTRE 2022</t>
  </si>
  <si>
    <t>INSTITUTO CARO Y CUERVO -ICC</t>
  </si>
  <si>
    <t>1. Respuesta no indica el nombre del funcionario que responde, dirección, horarios, teléfono ni correo</t>
  </si>
  <si>
    <t>Extensión sin número de  teléfono</t>
  </si>
  <si>
    <t>1, Correo respuesta no indica nombre del funcionario que responde, horarios de atención, ni número de teléfono del ICC sólo extensión</t>
  </si>
  <si>
    <t>1. Respuesta se realiza a través de link de inscripción, el cual ya no esta disponible para consulta.
2. Correo respuesta no indica nombre del funcionario que responde, horarios de atención, ni número de teléfono del ICC sólo extensión</t>
  </si>
  <si>
    <t>1. Solicitud radicada 8 días hábiles después de su recepción.
2. No se adjuntan anexos del requerimiento.</t>
  </si>
  <si>
    <t>1. Respuesta no indica el nombre del funcionario que responde,  horarios, ni número de teléfono sólo la extensión</t>
  </si>
  <si>
    <t>1. Respuesta no indica horarios, ni número de teléfono sólo la extensión</t>
  </si>
  <si>
    <t>Andrea Ramírez</t>
  </si>
  <si>
    <t>1. Respuesta no indica horarios ni numero de teléfono, solo extensión
2. No es posible validar documento enviado, no se evidencia imagen del certificado</t>
  </si>
  <si>
    <t>1. Respuesta se soporta a través de un documento adjunto el cual no esta disponible en la imagen de enviados para revisión.
2. Respuesta no indica horarios ni numero de teléfono, solo extensión</t>
  </si>
  <si>
    <t>1. Correo de radicación sin código QR</t>
  </si>
  <si>
    <t>1. Petición realizada después de las 5PM se radica al siguiente día hábil</t>
  </si>
  <si>
    <t>1. Petición realizada en inglés y respondida en español
2. Respuesta no indica horarios ni numero de teléfono, solo extensión</t>
  </si>
  <si>
    <t>1. Respuesta no indica persona que responde, horarios o números de teléfono solo extensión</t>
  </si>
  <si>
    <t>1. No se adjuntan anexos del requerimiento.
2. Radicado no detalla anexos, sin embargo la petición indica se anexan 3 documentos (Cédula peticionario, registro civil de nacimiento peticionario y certificado de defunción de la persona que se solicita historia laboral)
4. Solicitud generada después de las 5PM se radica al siguiente día hábil</t>
  </si>
  <si>
    <t>Luz Mila Téllez</t>
  </si>
  <si>
    <t>1. Respuesta se da a través de un documento adjunto el cual no es posible visualizar
2. Respuesta hace relación a otro número y fecha del radicado
3. respuesta no detalla nombre de quien responde, numero de teléfono ni horarios</t>
  </si>
  <si>
    <t>1. Respuesta no detalla nombre de quien responde, numero de teléfono ni horarios.
2. Respuesta clara, se indica si se le puede ayudar, sin embargo se solicita ampliar su requerimiento</t>
  </si>
  <si>
    <t>1. respuesta no detalla nombre de quien responde, ni teléfono u horarios</t>
  </si>
  <si>
    <t>1. Petición realizada en inglés y respondida en español
2. Respuesta hace relación a otro numero de radicado
3. Respuesta no indica horarios ni numero de teléfono, solo extensión</t>
  </si>
  <si>
    <t>1. respuesta remitida a través de documento adjunto el cual no esta disponible para consulta.
2. Respuesta no hace relación al numero de radicado y relaciona otra fecha de radicado
3. Respuesta no indica horarios ni numero de teléfono, solo extensión</t>
  </si>
  <si>
    <t>1. Solicitud radicada 19 días hábiles después de su recepción.</t>
  </si>
  <si>
    <t>1. No es posible validar la resolución de la petición dado que no se adjunta soporte de la petición.
2. Documento de respuesta, presenta inconsistencias en el numero de radicado, ya que se relaciona otro numero
3. Respuesta no indica nombre de quien responde,  horarios ni numero de teléfono, solo extensión</t>
  </si>
  <si>
    <t>1. Imagen de la petición no muestra el contenido de la solicitud, sólo los datos de envío.
2. Petición realizada después de las 5PM se radica al siguiente día hábil</t>
  </si>
  <si>
    <t>1. Respuesta no indica nombre de quien responde,  horarios ni numero de teléfono, solo extensión</t>
  </si>
  <si>
    <t>Relaciones Interinstitucionales</t>
  </si>
  <si>
    <t>1. Respuesta se presenta 23 días después del requerimiento</t>
  </si>
  <si>
    <t>1. No es posible validar resolución de la petición dado que el soporte solicitado se remitió a través de un adjunto el cual no esta disponible para revisión
2. Respuesta no indica  horarios ni numero de teléfono, solo extensión</t>
  </si>
  <si>
    <t>Andrea Bibiana Ramírez</t>
  </si>
  <si>
    <t>1. No es posible validar la resolución de la petición ya que la respuesta se acompaña de un anexo que no se  encuentra digitalizado para consulta.
2. Respuesta no indica  horarios ni numero de teléfono, solo extensión</t>
  </si>
  <si>
    <t>1. Solicitud radicada 3 días hábiles después de su recepción.</t>
  </si>
  <si>
    <t>1. Petición No respondida,  con cierre automático en el sistema del 19-10-22 por exceso de tiempo de vigencia.</t>
  </si>
  <si>
    <t>Estefanía Rodríguez</t>
  </si>
  <si>
    <t>1. Se dio respuesta al peticionario el 29/09/22, sin embargo, el sistema realizo cierre automático hasta el 04/10/22</t>
  </si>
  <si>
    <t>1. Respuesta a solicitud no oportuna, el sistema cierra petición automáticamente el 23/11/22 (35 días después)</t>
  </si>
  <si>
    <t xml:space="preserve"> no se suministro números de contacto, solicitud cerrada por el sistema el 23/11/22 2 días después</t>
  </si>
  <si>
    <t>1. Respuesta no oportuna se responde 11 días hábiles después
2. Solicitud cerrada automáticamente por el sistema el  23/11/22 (1 mes después)</t>
  </si>
  <si>
    <t>Estefania Rodríguez Roxo</t>
  </si>
  <si>
    <t>1. La petición se contestos de forma oportuna vía correo electrónico (12/10/22), sin embargo, a través del sistema PQRSD se le dio respuesta al peticionario el día  04/11/2022 casi un mes después. 
2. El sistema cerro la solicitud el 23/11/22, 20 días después de la respuesta por el sistema.
3. Con respecto a lo solicitado, no se dio respuesta a todo lo requerido, quedando pendiente lo siguiente: "Así mismo solicitamos informar las nuevas tarifas de los bienes y servicios que ofrecen"</t>
  </si>
  <si>
    <t>1. Respuesta No oportuna, se responde 17 días hábiles después.
2. Se evidencian múltiples traslados internos para dar respuesta, los cuales presentan entre 12-13 de por medio.
3. El sistema da cierre automático a la solicitud 13 días después de la respuesta final al peticionario</t>
  </si>
  <si>
    <t>1. El sistema da cierre automático a la solicitud 30 días después de la respuesta final al peticionario</t>
  </si>
  <si>
    <t>1. Sistema PQRSD cierra automáticamente la solicitud un mes después de la respuesta al peticionario</t>
  </si>
  <si>
    <t>1. Sistema PQRSD cierra automáticamente la solicitud casi un mes después de la respuesta al peticionario</t>
  </si>
  <si>
    <t>Dirección General Asesor Jurídico</t>
  </si>
  <si>
    <t>William Rodríguez</t>
  </si>
  <si>
    <t>1. Sistema PQRSD cierra automáticamente la solicitud 12 días después de la respuesta al peticionario</t>
  </si>
  <si>
    <t>1. oficio de respuesta es del 04/11/2022, sin embargo en sistema se evidencia como fecha de envió el 11/11/22
2. Sistema cierra petición automáticamente 12 días después de la respuesta al usuario final</t>
  </si>
  <si>
    <t>1. Sistema cierra petición automáticamente 13 días después de la respuesta al usuario final</t>
  </si>
  <si>
    <t>1. Petición no resulta, sin evidencia de respuesta al peticionario.
2. El día 01/12/22 el sistema realiza cierre automático, el 23/12/23 se efectúa reapertura de la petición y el 24/12/23 nuevamente se efectúa cierre automático de la petición por excedente del tiempo en vigencia</t>
  </si>
  <si>
    <t xml:space="preserve">1. Petición no resuelta, no se evidencia respuesta al peticionario
2. Cierre automático del sistema el 06/12/22 por excedente del tiempo de vigencia </t>
  </si>
  <si>
    <t>1. Se evidencia múltiples traslados interno, para dar respuesta a la petición
2. Sistema cierra 5 días después de respuesta a usuario final</t>
  </si>
  <si>
    <t>1. La CNCS informa haber realizado petición el 10/10/22, esperando respuesta en un tiempo máximo de 5 días hábiles. Sin embargo, no recibió respuesta al requerimiento, por lo cual reitera su solicitud.</t>
  </si>
  <si>
    <t>1. solicitud respondida 22 días después de su recepción</t>
  </si>
  <si>
    <t>1. Queja cerrada automáticamente por el sistema por excedente del tiempo de vigencia (sin respuesta de la dependencia Asignada)</t>
  </si>
  <si>
    <t>Néstor Pérez</t>
  </si>
  <si>
    <t>María del Rosario barrios</t>
  </si>
  <si>
    <t>Oficio de respuesta con fecha del 29/12/22 sin embargo se envía al peticionario hasta el 06/01/22</t>
  </si>
  <si>
    <t>área que responde</t>
  </si>
  <si>
    <t>Oportunidad de la respuesta 
(sobre recibido)</t>
  </si>
  <si>
    <t>Revisión a la Oportunidad y Calidad de las Respuestas</t>
  </si>
  <si>
    <t>INSTITUTO CARO Y CUERVO - ICC</t>
  </si>
  <si>
    <t>PERIODO: 2DO SEMESTRE 2022</t>
  </si>
  <si>
    <t>Solicitud de documentos liquidación contrato 103-2018 (S588),  consultar si ustedes ya devolvieron a  FIDUPREVISORA el acta de liquidación del contrato 103-2018 firmada o todavía la tienen pendiente de envío?</t>
  </si>
  <si>
    <t xml:space="preserve">Le pido el favor de informarme de los siguientes títulos cuales tiene para la venta y su precio: 1. Diccionario y gramática chibcha: María Stella González de Pérez, 2. Amadís de Gaula . ED Facsimilar 3. el prodigio del desierto y desierto prodigioso, 4. gramática latina 5. La gran conquista de ultramar . Louis Cooper </t>
  </si>
  <si>
    <t>Solicitud 2459202211011481, Requerimiento de información. 1) Informe si la institución cuenta con un protocolo para la prevención, detección y atención de violencias y cualquier tipo de discriminación basada en género. 2) En caso afirmativo, informe si la institución estableció un cronograma para la revisión y actualización de su protocolo, conforme a los lineamientos establecidos en la Resolución No. 014466 de 2022. 3) En caso de que la institución no cuente con un protocolo, informe si la institución tiene establecido un cronograma para su adopción e implementación. 4) Sírvase informar el número de quejas o denuncias presentadas ante la Institución, relacionadas con casos de violencia sexual o de género, entre los meses de noviembre de 2021 a octubre de 2022, discriminándolas mes a mes e identificando el hecho victimizante. 5) Informe el trámite impartido a cada una de las quejas o denuncias presentadas ante la Institución, relacionadas con casos de violencia sexual o de género, entre los meses de nov/21 a oct/22.</t>
  </si>
  <si>
    <t>1. Requerimiento de la Secretaria de Ambiente del 19/10/22, con plazo máximo de respuesta de 8 días contados a partir de la fecha de notificación SIN EVIDENCIA DE RESPUESTA.
2. Se presenta cierre automatico de la petición
3. Petición posiblemente NO RESPONDIDA, sujeta a procesos administrativos por incumplimiento (Resolución 1115/2012 y Resolución 932/2015), así como inicio de proceso sancionatorio por incumplimiento normativo de acuerdo con la ley 1333/2009</t>
  </si>
  <si>
    <t>1290 / 1302 / 1419 / 1510 / 1530 / 1643</t>
  </si>
  <si>
    <t xml:space="preserve">1294 / 1305 / 1362 / 1369 / 1396 / 1406 / 1493 / 1502 / 1544 </t>
  </si>
  <si>
    <t>1396 / 1539 / 1616 / 1773</t>
  </si>
  <si>
    <t>Número de Solicitud</t>
  </si>
  <si>
    <t>Fecha de la Solicitud</t>
  </si>
  <si>
    <t>Fecha de Vencimiento</t>
  </si>
  <si>
    <t>Documento</t>
  </si>
  <si>
    <t>Nombres y Apellidos</t>
  </si>
  <si>
    <t>Entidad Solicitante</t>
  </si>
  <si>
    <t>Empleador</t>
  </si>
  <si>
    <t>Estado de la Solicitud</t>
  </si>
  <si>
    <t>C 21112872</t>
  </si>
  <si>
    <t>CLAUDIA ESPERANZA PRIETO RINCON</t>
  </si>
  <si>
    <t>ADMINISTRADORA COLOMBIANA DE PENSIONES COLPENSIONES</t>
  </si>
  <si>
    <t>En Proceso Salarios</t>
  </si>
  <si>
    <t>C 11430210</t>
  </si>
  <si>
    <t>JUAN CARLOS VERGARA SILVA</t>
  </si>
  <si>
    <t>Devuelta En Proceso</t>
  </si>
  <si>
    <t>C 35312755</t>
  </si>
  <si>
    <t>VICTORIA ALICIA PARDO GUZMÁN</t>
  </si>
  <si>
    <t>En Revisión Salarios</t>
  </si>
  <si>
    <t>C 35472476</t>
  </si>
  <si>
    <t>ANA MARÍA HERNÁNDEZ</t>
  </si>
  <si>
    <t>SISTEMA DE CERTIFICACIÓN ELECTRÓNICA DE TIEMPOS LABORADOS -CETIL</t>
  </si>
  <si>
    <t>DECRETO 1081 DE 2015
(Mayo 26)
"Por medio del cual se expide el Decreto Reglamentario Único del Sector Presidencia de la República."</t>
  </si>
  <si>
    <t>Norma</t>
  </si>
  <si>
    <t>Artículo</t>
  </si>
  <si>
    <t>Revisión</t>
  </si>
  <si>
    <t>RECOMENDACIONES</t>
  </si>
  <si>
    <t>2019-2</t>
  </si>
  <si>
    <t>Sin evidenciar mejora</t>
  </si>
  <si>
    <t>2020-1</t>
  </si>
  <si>
    <t>Calidad en la respuesta a las peticiones</t>
  </si>
  <si>
    <t>2020-2</t>
  </si>
  <si>
    <t>2021-1</t>
  </si>
  <si>
    <t>DECRETO 2232 DE 1995
(diciembre 18)
"por medio del cual se reglamenta la Ley 190 de 1995 en materia de declaración de bienes y rentas e informe de actividad económica y así como el sistema de quejas y reclamos".</t>
  </si>
  <si>
    <t>Ley 190 de 1995
(Junio 06)
"Por la cual se dictan normas tendientes a preservar la moralidad en la Administración Pública y se fijan disposiciones con el fin de erradicar la corrupción administrativa".</t>
  </si>
  <si>
    <t>Decreto 103 de 2015</t>
  </si>
  <si>
    <t>1519 de 2020</t>
  </si>
  <si>
    <t xml:space="preserve"> </t>
  </si>
  <si>
    <t>4,3 y 7,5</t>
  </si>
  <si>
    <t>Observaciones</t>
  </si>
  <si>
    <t>Informe</t>
  </si>
  <si>
    <t>https://www.caroycuervo.gov.co/publicaciones/2022/06/Tercer-Informe-Trimestral-de-PQRSD-2022-.pdf</t>
  </si>
  <si>
    <t>242 / 250</t>
  </si>
  <si>
    <t>La información reportada en el punto 3 presenta diferencias con la reportada en el punto 6 del documento, pág. 5</t>
  </si>
  <si>
    <t>Punto 5, pág. 5</t>
  </si>
  <si>
    <t>Punto 3, pág. 5</t>
  </si>
  <si>
    <t>Trimestral</t>
  </si>
  <si>
    <t>Transparencia y acceso a la información pública/ 4. Planeación, presupuesto e informes /4.10. Informes trimestrales sobre acceso a información, quejas y reclamos</t>
  </si>
  <si>
    <t>REVISIÓN PRESENTACIÓN INFORMES TRIMESTRALES PQRSD</t>
  </si>
  <si>
    <t>1. Informe 3er Trimestre 2022</t>
  </si>
  <si>
    <t>2. Informe 4to Trimestre 2022</t>
  </si>
  <si>
    <t>Referente Normativo</t>
  </si>
  <si>
    <t>Link</t>
  </si>
  <si>
    <t>Ley 1712 de 2014 - Gestor Normativo - Función Pública (funcionpublica.gov.co)</t>
  </si>
  <si>
    <t>https://www.funcionpublica.gov.co/eva/gestornormativo/norma.php?i=73593</t>
  </si>
  <si>
    <t>https://www.funcionpublica.gov.co/eva/gestornormativo/norma.php?i=321</t>
  </si>
  <si>
    <t>https://www.funcionpublica.gov.co/eva/gestornormativo/norma.php?i=1533</t>
  </si>
  <si>
    <t>Informe /Evidencia</t>
  </si>
  <si>
    <t>(1) El número de solicitudes recibidas. (Art. 2.1.1.6.2 Decreto 1081 de 2015)</t>
  </si>
  <si>
    <t>(2) El número de solicitudes que fueron trasladadas a otra institución. (Art. 2.1.1.6.2 Decreto 1081 de 2015)</t>
  </si>
  <si>
    <t>(3) El tiempo de respuesta a cada solicitud. (Art. 2.1.1.6.2 Decreto 1081 de 2015)</t>
  </si>
  <si>
    <t>(4) El número de solicitudes en las que se negó el acceso a la información. (Art. 2.1.1.6.2 Decreto 1081 de 2015)</t>
  </si>
  <si>
    <t>(5) Se encuentra publicado. (Art. 2.1.1.6.2 Decreto 1081 de 2015)</t>
  </si>
  <si>
    <t>(6) Periodicidad de presentación. (Art. 2.1.1.6.2 Decreto 1081 de 2015)</t>
  </si>
  <si>
    <t>Requerimientos Normativos</t>
  </si>
  <si>
    <t>(7) Informar periódicamente al jefe o director de la entidad sobre el desempeño de sus funciones, incluyendo: (Art 54 de a  Ley 190 de 1995)</t>
  </si>
  <si>
    <t>a. Servicios sobre los que se presente el mayor número de quejas y reclamos (Art 54 de a  Ley 190 de 1995)</t>
  </si>
  <si>
    <t>b. Principales recomendaciones sugeridas por los particulares que tengan por objeto mejorar el servicio que preste la entidad, racionalizar el empleo de los recursos disponibles y hacer más participativa la gestión pública (Art 54 de a  Ley 190 de 1995)</t>
  </si>
  <si>
    <t>(8) Coordinar actividades con los jefes de unidad de quejas y reclamos de la entidad superior y de las entidades del área a que pertenece la entidad para lograr eficiencia y eficacia del sistema. (Art. 9 del Decreto 2232 de 1995)</t>
  </si>
  <si>
    <t>PETICIÓN</t>
  </si>
  <si>
    <t>https://www.caroycuervo.gov.co/publicaciones/2022/06/Informe-de-peticiones-quejas-reclamos-sugerencias-y-denuncias-PQRSD-Cuarto-trimestre-2022.pdf</t>
  </si>
  <si>
    <t>Punto 5, página 5</t>
  </si>
  <si>
    <t>Punto 13 y 14. Pág.  11-13</t>
  </si>
  <si>
    <t>8,3 y 20</t>
  </si>
  <si>
    <t>20220000180222
20220000181651
20220000203233</t>
  </si>
  <si>
    <t>Periodo</t>
  </si>
  <si>
    <t>Aspecto a Mejorar</t>
  </si>
  <si>
    <t>Recomendación</t>
  </si>
  <si>
    <t>Certificaciones CETIL</t>
  </si>
  <si>
    <t>EXPEDIENTE</t>
  </si>
  <si>
    <t>ORIGEN</t>
  </si>
  <si>
    <t>INFORME</t>
  </si>
  <si>
    <t>ESTADO</t>
  </si>
  <si>
    <t>Correo electrónico de fecha 25/07/22 donde se adjunta concepto Consejo de Facultad (presuntas irregularidades en la calificación y revisión de ensayos en el curso seminario de Cambio y Variación)</t>
  </si>
  <si>
    <t>X</t>
  </si>
  <si>
    <t>Preservación Orden Interno</t>
  </si>
  <si>
    <t>Comunicación de fecha 08/08/2022 suscrita por Contratista (Wilson Daza) del área Planeación del Instituto Caro y Cuervo en la que pone de presente presuntas irregularidades relacionadas con comportamientos inadecuados con el supervisor del contrato</t>
  </si>
  <si>
    <t>Informe de la Coordinadora del Grupo de Talento Humano en donde pone de presente presuntas irregularidades con horario de la funcionaria María del Pilar González</t>
  </si>
  <si>
    <t>Inhibitorio</t>
  </si>
  <si>
    <t>Auto Inhibitorio No. 001/22 de 30 de marzo de 2022</t>
  </si>
  <si>
    <t>ICC-DIS-001-22
Investigación Disciplinaria</t>
  </si>
  <si>
    <t>Acta de Preservación Orden Interno No. 001/22
Fecha 01/09/2022</t>
  </si>
  <si>
    <t>CONTROL INTERNO DISCIPLINARIO</t>
  </si>
  <si>
    <t>ESTADO DEL TRÁMITE DE QUEJAS ANTE CONTROL INTERNO DISCIPLINARIO</t>
  </si>
  <si>
    <t>Fuente: Unidad de control interno de gestión</t>
  </si>
  <si>
    <t>Se encuentra en etapa probatoria
 para decisión final</t>
  </si>
  <si>
    <t xml:space="preserve">Queja presentada por guarda de seguridad de la empresa Seguritel Ltda., hacia un conductor del ICC  </t>
  </si>
  <si>
    <t>Acta de preservación Orden Interno de fecha 23/08/2022  (se encuentra en el área de contratos pendiente de firmas)
Se llevo a cabo la reunión con el compromiso de que revisarían y el jefe de Planeación y la Coordinadora de Contratos harían llegar el acta con las firmas</t>
  </si>
  <si>
    <t>Acta de preservación Orden Interno de fecha 22/12/2022 (se encuentra en el área de contratos) Etapa Probatoria</t>
  </si>
  <si>
    <t>REFERENTES NORMATIVOS</t>
  </si>
  <si>
    <t>Fuente: Reporte del sistema 04/04/2023 03:46:17PM</t>
  </si>
  <si>
    <t>Control Interno Disciplinarios</t>
  </si>
  <si>
    <t>4 quejas
1 Informe</t>
  </si>
  <si>
    <t>La Unidad de Control Interno Disciplinario reportó para el segundo semestre 2022, la recepción de cuatro quejas y un informe que dieron lugar a expedientes disciplinarios en el ICC.</t>
  </si>
  <si>
    <t>Informe trimestral PQRSD</t>
  </si>
  <si>
    <t>Certificaciones -Cetil</t>
  </si>
  <si>
    <t>699 / 803 / 862 / 882 / 948 / 1002 / 1046 / 1302 / 1305 / 1325 / 1348 / 1358 / 1362 /1510/ 1525 /1539 /1686 / 1736 / 1748 /1758</t>
  </si>
  <si>
    <t>Radicados de PQRSD sin código QR, según imágenes de recibido suministradas por el Grupo de Gestión Documental se identificaron tres (3) radicados de petición sin código QR.</t>
  </si>
  <si>
    <t>Falta de oportunidad en la radicación de PQRSD. Se evidenciaron tres (3) peticiones donde la radicación se efectúo entre 3 y 19 días hábiles posteriores a su recepción.</t>
  </si>
  <si>
    <t>Inconsistencias en radicado de PQRSD.  Se observó que el radicado E948 del 26/07/2022 relaciono un (1)  folio y cero (0)  anexos.  Sin embargo, en el cuerpo del documento de petición se detallaron tres (3) documentos como adjuntos, cédula del peticionario, registro civil del peticionario y un certificado de defunción.</t>
  </si>
  <si>
    <t>948 / 986 / 1002 / 1011</t>
  </si>
  <si>
    <t xml:space="preserve">874 / 986 </t>
  </si>
  <si>
    <t>PQRSD no respondidas de forma clara o de fácil comprensión.  Se identificaron dos (2) peticiones de información realizadas en inglés y respondidas en español.</t>
  </si>
  <si>
    <t>PQRSD con errores de información en la respuesta.  Se identificaron cuatro (4) peticiones que presentaron errores en la respuesta de la petición, toda vez que hacían referencia a otro número o fecha de radicado.</t>
  </si>
  <si>
    <t>Múltiples traslados internos entre usuarios para dar respuesta a las peticiones. Se evidencio el caso de cuatro (4) peticiones donde se presentaron múltiples traslados internos entre dependencias, ya sean  por asignación o devolución al momento de la respuesta.  Situación que afectó la oportunidad de la respuestas, como es el caso de la petición 1396 que presentó hasta 13 días acumulados entre traslado y traslado.</t>
  </si>
  <si>
    <t>Debilidades en cierre de peticiones en el sistema PQRSD.  En revisión al cierre de peticiones se evidenciaron varios casos donde la petición presentó el envío de la respuesta final al peticionario y el sistema generó cierre de la misma entre 1 y 35 días después de la respuesta, situación que puede afectar llegar a afectar el debido análisis de la gestión de PQRSD. (se presentan los casos con mayor número de días entre la respuesta final y el cierre de la petición en el sistema)</t>
  </si>
  <si>
    <t>Cierre automático del sistema a peticiones sin respuesta. En revisión al sistema de PQRSD, se observó que el sistema generó cierre automático de seis (6) peticiones porque excedieron el tiempo de vigencia sin respuesta por parte de las dependencias.  Situación que impidió un adecuado seguimiento y respuesta a la petición.</t>
  </si>
  <si>
    <t>Efectuar seguimiento a las PQRSD que no presentan una respuestas total o definitiva de una petición, validando la oportunidad de la respuesta y que se respeten los términos dados para el derecho de petición.</t>
  </si>
  <si>
    <t>2022-2</t>
  </si>
  <si>
    <t>En informe no se evidencia detalle de las principales recomendaciones realizadas por particulares a la prestación de los  servicios del ICC</t>
  </si>
  <si>
    <t>Oficio 1740 Radicado E-2022-236375 (No se adjunto anexo de la solicitud donde se detallaba la petición)</t>
  </si>
  <si>
    <t>**2022RS052253** Remisión de Comunicación: 2022RS052253 (No se adjunto anexo de la solicitud donde se detallaba la petición)</t>
  </si>
  <si>
    <t>Fecha de Radicado</t>
  </si>
  <si>
    <t>DETALLE DE LAS PQRSD SIN EVIDENCIA DE LA RESPUESTA</t>
  </si>
  <si>
    <t>Informe 3er Trimestre 2022
Informe 4to trimestre 2022</t>
  </si>
  <si>
    <t>Recomendación Implementada</t>
  </si>
  <si>
    <t>Derecho de petición</t>
  </si>
  <si>
    <t>10. Recomendaciones</t>
  </si>
  <si>
    <t>1.   Referentes Normativos</t>
  </si>
  <si>
    <t>2.   Criterios de Evaluación</t>
  </si>
  <si>
    <t>3.   Estadisticas</t>
  </si>
  <si>
    <t>4.   Muestra</t>
  </si>
  <si>
    <t>8.   Control Disciplinario</t>
  </si>
  <si>
    <t>7.   Cetil</t>
  </si>
  <si>
    <t>6.   Revisión Informes Trimestrales de PQRSD</t>
  </si>
  <si>
    <t>5.   Detalle de las PQRSD sin evidenia de respuesta</t>
  </si>
  <si>
    <t>DETALLE DE PQRSD SIN EVIDENCIA DE RESPUESTA</t>
  </si>
  <si>
    <t>Tipo</t>
  </si>
  <si>
    <t>Punto 3, pág. 5. Se recibieron 455 solicitudes de las cuales 240 son peticiones</t>
  </si>
  <si>
    <t>455 -240</t>
  </si>
  <si>
    <t>Cumple</t>
  </si>
  <si>
    <t xml:space="preserve">Cumple </t>
  </si>
  <si>
    <t>LEY 1712 DE 2014
(Marzo 6)
"Por medio de la cual se crea la Ley de Transparencia y del Derecho de Acceso a la Información Pública Nacional y se dictan otras disposiciones"</t>
  </si>
  <si>
    <t>SOLICITUDES VENCIDAS A LA FECHA DE REVISIÓN</t>
  </si>
  <si>
    <t>Implementada</t>
  </si>
  <si>
    <t>Sin evidencia de mejora</t>
  </si>
  <si>
    <t>Nueva</t>
  </si>
  <si>
    <t>Estado de las Recomendaciones</t>
  </si>
  <si>
    <t>Total</t>
  </si>
  <si>
    <t>Detalle de petición no respondida: Se identificó requerimiento de la Secretaria de Ambiente del 19/10/22, para la actualización de reportes mensuales en aplicativo web de todos los pines a cargo del ICC, con un plazo máximo de respuesta de ocho (8) días hábiles, so pena de incurrir en procesos administrativos o sancionatorios por incumplimientos normativos.   Sobre el particular, se evidenció que a la fecha de revisión 30/03/2023 este requerimiento no ha tenido respuesta.</t>
  </si>
  <si>
    <t>Se evidenciaron PQRSD gestionadas a través del nuevo formulario web, sin el debido cargue de los soportes de entrada de la petición (oficio, correo electrónico o anexos, entre otros), lo que limitó su entendimiento y validación de los tiempos de radicación y resolución total de petición.</t>
  </si>
  <si>
    <t>PQRSD con respuesta no oportuna ni respetando los términos dados para el derecho de petición.  Se identificaron siete (7) peticiones que excediendo los plazos establecidos en los artículos 14 y 21 de la Ley 1437 de 2011, modificados por el articulo 1 de la Ley 1755 de 2015 para su respuesta.</t>
  </si>
  <si>
    <t>PQRSD sin el debido cierre en el aplicativo (formulario web). Se identificó una petición del 10/10/2022 realizada por la Función Pública y la Dirección de Empleo, la cual presentó respuesta por parte de la Subdirección académica (Educación Continúa) el día 12/10/2022, vía correo electrónico.  Sin embargo, al consultar el sistema de PQRSD el envío de la respuesta final al peticionario por la aplicación se generó casi un mes después (04/11/2022) de la respuesta original vía correo electrónico.  Así mismo, se observó que la respuesta remitida al peticionario no contenía la totalidad de la información solicitada.</t>
  </si>
  <si>
    <t>Limitación para validar la calidad y nivel de resolución de las respuestas de PQRSD.  Se observó que algunas respuestas de peticiones se realizaron a través de enlaces, anexos u oficios que no fueron cargados en el aplicativo o guardados en las carpetas del repositorio de OneDrive para consulta, lo que impidió su efectiva validación.</t>
  </si>
  <si>
    <t>Recomendación Actualizada</t>
  </si>
  <si>
    <t>Incluir en el informe de peticiones trimestrales el reporte de las solicitudes que se realizan a través del SUIT, e implementar actividades de seguimiento, monitoreo y control del mismo.</t>
  </si>
  <si>
    <t>Publicar los horarios de atención al público, así como el cargo o rol en las respuestas a las peticiones.</t>
  </si>
  <si>
    <t xml:space="preserve">Divulgar y fortalecer los controles disponibles para el cumplimiento del procedimiento COM-P-1 Gestión de peticiones, quejas, reclamos, sugerencias y denuncias (PQRSD), actividad 5. "Cuando la PQRSD llega directamente al correo del servidor público, se debe remitir directamente al correo contactenos@caroycuervo.gov.co para continuar con el procedimiento". </t>
  </si>
  <si>
    <t>Generar alertas automáticas en la segunda fase del formulario web de PQRSD y en caso de vencimientos de peticiones sin respuesta, se efectúe traslado a la Oficina de Control Interno Disciplinario automáticamente.</t>
  </si>
  <si>
    <t>Incorporar en los reportes del sistema PQRSD  los datos del peticionario (nombre de la entidad o persona que hace la petición), en la segunda fase de desarrollo de aplicativo.</t>
  </si>
  <si>
    <t>Reglamentar las respuestas a peticiones realizadas en otros idiomas con el fin de garantizar un entendimiento claro y comprensible al peticionario.</t>
  </si>
  <si>
    <t>Efectuar categorización de todas las comunicaciones oficiales que en el formulario web se encuentran clasificadas bajo el término "No Aplica".</t>
  </si>
  <si>
    <t>Establecer un procedimiento o lineamiento de como se dará priorización a las PQRSD realizadas por adultos mayores, personas con discapacidad o de grupos indígenas.</t>
  </si>
  <si>
    <t>OPORTUNIDADES DE MEJORA</t>
  </si>
  <si>
    <t>9.   Oportunidades de Mejora</t>
  </si>
  <si>
    <t>Actualizada</t>
  </si>
  <si>
    <t>Estado</t>
  </si>
  <si>
    <t>Implementar controles para el monitoreo y seguimiento permanente de las solicitudes de certificaciones que se realizan a través del sistema CETIL, ya que se observa un creciente número de alertas recibidas y demoras en la respuesta.</t>
  </si>
  <si>
    <t>Capacitaciones</t>
  </si>
  <si>
    <t>Lineamientos PQRSD</t>
  </si>
  <si>
    <t>Seguimiento respuestas parciales</t>
  </si>
  <si>
    <t>Ajustes al sistema PQRSD</t>
  </si>
  <si>
    <t>Plan de Mejoramiento</t>
  </si>
  <si>
    <t>Cumplimiento del Procedimiento PQRSD</t>
  </si>
  <si>
    <t>Efectuar el cargue total de los documentos (oficios, correos, anexos) de las peticiones recibidas por los diferentes canales en la nueva herramienta de PQRSD (formulario web).  Así como, los soportes de respuesta para el cierre en el sistema.</t>
  </si>
  <si>
    <t xml:space="preserve">Revisar y ajustar la parametrización del sistema PQRSD en lo correspondiente al cierre automático de las peticiones: "por exceso en los tiempo de vigencia sin respuesta".  Dado que las peticiones se deben cerrar una vez tengan respuesta definitiva en el aplicativo. </t>
  </si>
  <si>
    <t>Informes Trimestrales</t>
  </si>
  <si>
    <t>Quejas 1643</t>
  </si>
  <si>
    <t>Cargue de la documentación soporte de PQRSD</t>
  </si>
  <si>
    <t>Incluir comparativo o tendencia del indicador de Oportunidad de atención de PQRSD presentado en los informes trimestrales de acceso a la información, quejas y reclamos.</t>
  </si>
  <si>
    <t>Actualizar y divulgar los procedimientos de los procesos de adquisiciones y contabilidad y presupuesto, en atención a la queja número 1643</t>
  </si>
  <si>
    <t>Parametrizar el sistema PQRSD, lo correspondiente a una etapa de "respuesta parcial" con un control de vigencia (tiempo).</t>
  </si>
  <si>
    <t>Nueva
 Recomendación</t>
  </si>
  <si>
    <t>Armonizar los lineamientos de provisiones para que sea claro el reglamento de las PQRSD al interior del ICC .</t>
  </si>
  <si>
    <t>Incluir en el informe trimestral de PQRSD el detalle de los servicios con mayor número de quejas y reclamos, así como de las principales recomendaciones de particulares a los servicios prestados por el ICC.  Lo anterior con el objeto mejorar la calidad de los servicio ofrecidos y dar cumplimiento al artículo 54 de la  Ley 190 de 1995.</t>
  </si>
  <si>
    <t>Estadísticas</t>
  </si>
  <si>
    <t>Mejorar el contenido de la oferta académica con especial énfasis en el calendario de los programas y explicando las cohortes bianuales, atendiendo la hoja "Estadísticas" tabla 2. Peticiones por dependencia y calanes de comunicación.</t>
  </si>
  <si>
    <t>Se identificaron casos de PQRSD donde no fue posible evidenciar el nombre o rol del funcionario que dio respuesta a la solicitud.</t>
  </si>
  <si>
    <t>Si</t>
  </si>
  <si>
    <t xml:space="preserve">Se socializó en Comité Institucional de Gestión y Desempeño del 28/10/22 (acta número 12) </t>
  </si>
  <si>
    <t>Sin evidencia de la socialización del informe del cuarto trimestre 2022</t>
  </si>
  <si>
    <t>Efectuar socialización de los informes trimestrales de PQRSD a la Dirección conforme a lo establecido en el articulo 54 de la Ley 190 de 1995.</t>
  </si>
  <si>
    <t>Acompañamientos solicitados en el marco de las actividades de Relacionamiento con el Ciudadano durante el semestre de 2022. Trabajados con el Departamento Administrativo de la Función Pública, taller realizado con MinTic y MinCultura.</t>
  </si>
  <si>
    <t>Petición (de interés general o particular)</t>
  </si>
  <si>
    <t>Punto 15 y 16. Pág. 12-13</t>
  </si>
  <si>
    <t>Queja anónima de fecha 04 de Marzo de 2022, allegada mediante formulario electrónico de la Entidad, cuyo autor se desconoce, relacionadas con presuntas irregularidades al interior del Instituto Caro y Cuervo</t>
  </si>
  <si>
    <t>En revisión a los informes trimestrales sobre acceso a información, quejas y reclamos (segundo semestre 2022), publicados en la sección de transparencia numeral 4.10 de la página del ICC, se identificó lo siguiente:
i) No se presentó detalle de los servicios con mayor número de quejas y reclamos, 
ii) No se presentó el detalle de las principales recomendaciones realizados por particulares en cuanto a los servicios prestados por el ICC, y
iii) Informe cuarto trimestre 2022, sin evidencia de socialización a la Dirección.
Todo lo anterior de conformidad con el articulo 54 de la  Ley 190 de 1995.</t>
  </si>
  <si>
    <t>NOVEDADES DEL SISTEMA</t>
  </si>
  <si>
    <t>Oportunidad radicado_1</t>
  </si>
  <si>
    <t>Sin evidencia</t>
  </si>
  <si>
    <t>Oportuno</t>
  </si>
  <si>
    <t>CRITERIO</t>
  </si>
  <si>
    <t>CANT</t>
  </si>
  <si>
    <t>Totales</t>
  </si>
  <si>
    <t>3. OPORTUNIDAD EN LA RADICACIÓN Y RESPUESTA DE PQRSD</t>
  </si>
  <si>
    <t>Radicación</t>
  </si>
  <si>
    <t>Respuesta</t>
  </si>
  <si>
    <t>Sin Evidencia</t>
  </si>
  <si>
    <t>4. TIEMPOS ENTRE LA RECEPCIÓN  Y LA RADICACIÓN DE LA PQRSD</t>
  </si>
  <si>
    <t>Petición</t>
  </si>
  <si>
    <t>0 días</t>
  </si>
  <si>
    <t>1 día</t>
  </si>
  <si>
    <t>3 días</t>
  </si>
  <si>
    <t>8 días</t>
  </si>
  <si>
    <t>19 días</t>
  </si>
  <si>
    <t># Días 
(Hábiles)</t>
  </si>
  <si>
    <t>5. TIEMPOS DE RESPUESTA PQRSD</t>
  </si>
  <si>
    <t>Ver calculo</t>
  </si>
  <si>
    <t>Regresar</t>
  </si>
  <si>
    <t>De 16-20</t>
  </si>
  <si>
    <t>Mayor 21</t>
  </si>
  <si>
    <t>De 0 a 15</t>
  </si>
  <si>
    <t>Días 
Hábiles</t>
  </si>
  <si>
    <t>SEGUIMIENTO A LA GESTIÓN DE PQRSD -ESTADÍSTICAS</t>
  </si>
  <si>
    <t>No Aplica (radicación errónea)</t>
  </si>
  <si>
    <t>Bogotá, D.C., Abril de 2023</t>
  </si>
  <si>
    <r>
      <rPr>
        <b/>
        <sz val="12"/>
        <color theme="1"/>
        <rFont val="Arial Narrow"/>
        <family val="2"/>
      </rPr>
      <t>PERÍODO EVALUADO:</t>
    </r>
    <r>
      <rPr>
        <sz val="12"/>
        <color theme="8" tint="-0.249977111117893"/>
        <rFont val="Arial Narrow"/>
        <family val="2"/>
      </rPr>
      <t xml:space="preserve"> </t>
    </r>
    <r>
      <rPr>
        <b/>
        <sz val="12"/>
        <color theme="8" tint="-0.249977111117893"/>
        <rFont val="Arial Narrow"/>
        <family val="2"/>
      </rPr>
      <t>SEGUNDO SEMESTRE DE 2022</t>
    </r>
  </si>
  <si>
    <r>
      <rPr>
        <b/>
        <sz val="11"/>
        <color theme="1"/>
        <rFont val="Arial Narrow"/>
        <family val="2"/>
      </rPr>
      <t>ALCANCE:</t>
    </r>
    <r>
      <rPr>
        <sz val="11"/>
        <color theme="1"/>
        <rFont val="Arial Narrow"/>
        <family val="2"/>
      </rPr>
      <t xml:space="preserve"> </t>
    </r>
    <r>
      <rPr>
        <b/>
        <sz val="11"/>
        <color theme="8" tint="-0.249977111117893"/>
        <rFont val="Arial Narrow"/>
        <family val="2"/>
      </rPr>
      <t>PETICIONES CON PLAZO DE RESPUESTA DENTRO DEL PERIÓDO EVALUADO</t>
    </r>
  </si>
  <si>
    <r>
      <rPr>
        <b/>
        <sz val="10"/>
        <rFont val="Arial Narrow"/>
        <family val="2"/>
      </rPr>
      <t>Art. 23.</t>
    </r>
    <r>
      <rPr>
        <sz val="10"/>
        <rFont val="Arial Narrow"/>
        <family val="2"/>
      </rPr>
      <t xml:space="preserve"> Toda persona tiene derecho a presentar peticiones respetuosas a las autoridades por motivos de interés general o particular y a obtener pronta resolución.
</t>
    </r>
    <r>
      <rPr>
        <b/>
        <sz val="10"/>
        <rFont val="Arial Narrow"/>
        <family val="2"/>
      </rPr>
      <t>Art. 74.</t>
    </r>
    <r>
      <rPr>
        <sz val="10"/>
        <rFont val="Arial Narrow"/>
        <family val="2"/>
      </rPr>
      <t xml:space="preserve"> Todas las personas tienen derecho a acceder a los documentos públicos salvo los casos que establezca la ley. 
</t>
    </r>
    <r>
      <rPr>
        <b/>
        <sz val="10"/>
        <rFont val="Arial Narrow"/>
        <family val="2"/>
      </rPr>
      <t>Art. 103.</t>
    </r>
    <r>
      <rPr>
        <sz val="10"/>
        <rFont val="Arial Narrow"/>
        <family val="2"/>
      </rPr>
      <t xml:space="preserve"> Son mecanismos de participación del pueblo en ejercicio de su soberanía: el voto, el plebiscito, el referendo, </t>
    </r>
    <r>
      <rPr>
        <b/>
        <sz val="10"/>
        <rFont val="Arial Narrow"/>
        <family val="2"/>
      </rPr>
      <t>la consulta popular</t>
    </r>
    <r>
      <rPr>
        <sz val="10"/>
        <rFont val="Arial Narrow"/>
        <family val="2"/>
      </rPr>
      <t xml:space="preserve">, el cabildo abierto, la iniciativa legislativa y la revocatoria del mandato.
</t>
    </r>
    <r>
      <rPr>
        <b/>
        <sz val="10"/>
        <rFont val="Arial Narrow"/>
        <family val="2"/>
      </rPr>
      <t>Art. 209.</t>
    </r>
    <r>
      <rPr>
        <sz val="10"/>
        <rFont val="Arial Narrow"/>
        <family val="2"/>
      </rPr>
      <t xml:space="preserve">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Las autoridades administrativas deben coordinar sus actuaciones para el adecuado cumplimiento de los fines del Estado. </t>
    </r>
    <r>
      <rPr>
        <b/>
        <sz val="10"/>
        <rFont val="Arial Narrow"/>
        <family val="2"/>
      </rPr>
      <t xml:space="preserve"> La administración pública, en todos sus órdenes, tendrá un control interno que se ejercerá en los términos que señale la ley.</t>
    </r>
  </si>
  <si>
    <r>
      <rPr>
        <b/>
        <sz val="10"/>
        <rFont val="Arial Narrow"/>
        <family val="2"/>
      </rPr>
      <t xml:space="preserve"> </t>
    </r>
    <r>
      <rPr>
        <b/>
        <u/>
        <sz val="10"/>
        <rFont val="Arial Narrow"/>
        <family val="2"/>
      </rPr>
      <t>V. Aspectos Institucionales y Pedagógicos / b. Sistema de Quejas y Reclamos</t>
    </r>
    <r>
      <rPr>
        <b/>
        <sz val="10"/>
        <rFont val="Arial Narrow"/>
        <family val="2"/>
      </rPr>
      <t xml:space="preserve">
Art. 53. </t>
    </r>
    <r>
      <rPr>
        <sz val="10"/>
        <rFont val="Arial Narrow"/>
        <family val="2"/>
      </rPr>
      <t xml:space="preserve"> (...) La oficina de control interno, deberá vigilar que la atención se preste de acuerdo con las normas legales vigentes y rendirá a la administración de la entidad un </t>
    </r>
    <r>
      <rPr>
        <b/>
        <sz val="10"/>
        <rFont val="Arial Narrow"/>
        <family val="2"/>
      </rPr>
      <t xml:space="preserve">informe semestral </t>
    </r>
    <r>
      <rPr>
        <sz val="10"/>
        <rFont val="Arial Narrow"/>
        <family val="2"/>
      </rPr>
      <t xml:space="preserve">sobre el particular. </t>
    </r>
    <r>
      <rPr>
        <b/>
        <sz val="10"/>
        <rFont val="Arial Narrow"/>
        <family val="2"/>
      </rPr>
      <t>Ver: Artículo 32 Ley 60 de 1993, Ley 87 de 1993 Artículos. 43 y ss Ley 142 de 1994.</t>
    </r>
    <r>
      <rPr>
        <sz val="10"/>
        <rFont val="Arial Narrow"/>
        <family val="2"/>
      </rPr>
      <t xml:space="preserve">
</t>
    </r>
    <r>
      <rPr>
        <b/>
        <sz val="10"/>
        <rFont val="Arial Narrow"/>
        <family val="2"/>
      </rPr>
      <t>Art. 54</t>
    </r>
    <r>
      <rPr>
        <sz val="10"/>
        <rFont val="Arial Narrow"/>
        <family val="2"/>
      </rPr>
      <t xml:space="preserve">. Las dependencias a que hace referencia el artículo anterior que reciban las quejas y reclamos </t>
    </r>
    <r>
      <rPr>
        <b/>
        <u/>
        <sz val="10"/>
        <rFont val="Arial Narrow"/>
        <family val="2"/>
      </rPr>
      <t>deberán informar periódicamente al jefe o director de la entidad sobre el desempeño de sus funciones</t>
    </r>
    <r>
      <rPr>
        <sz val="10"/>
        <rFont val="Arial Narrow"/>
        <family val="2"/>
      </rPr>
      <t xml:space="preserve">, los cuales deberán incluir:  </t>
    </r>
    <r>
      <rPr>
        <b/>
        <sz val="10"/>
        <rFont val="Arial Narrow"/>
        <family val="2"/>
      </rPr>
      <t>1.</t>
    </r>
    <r>
      <rPr>
        <sz val="10"/>
        <rFont val="Arial Narrow"/>
        <family val="2"/>
      </rPr>
      <t xml:space="preserve"> Servicios sobre los que se presente el mayor número de quejas y reclamos, y  </t>
    </r>
    <r>
      <rPr>
        <b/>
        <sz val="10"/>
        <rFont val="Arial Narrow"/>
        <family val="2"/>
      </rPr>
      <t>2.</t>
    </r>
    <r>
      <rPr>
        <sz val="10"/>
        <rFont val="Arial Narrow"/>
        <family val="2"/>
      </rPr>
      <t xml:space="preserve"> Principales recomendaciones sugeridas por los particulares que tengan por objeto mejorar el servicio que preste la entidad, racionalizar el empleo de los recursos disponibles y hacer más participativa la gestión pública.</t>
    </r>
    <r>
      <rPr>
        <b/>
        <sz val="10"/>
        <rFont val="Arial Narrow"/>
        <family val="2"/>
      </rPr>
      <t xml:space="preserve"> Ver Decreto Nacional 2232 de 1995</t>
    </r>
    <r>
      <rPr>
        <sz val="10"/>
        <rFont val="Arial Narrow"/>
        <family val="2"/>
      </rPr>
      <t xml:space="preserve">
</t>
    </r>
    <r>
      <rPr>
        <b/>
        <sz val="10"/>
        <rFont val="Arial Narrow"/>
        <family val="2"/>
      </rPr>
      <t>Art. 55.</t>
    </r>
    <r>
      <rPr>
        <sz val="10"/>
        <rFont val="Arial Narrow"/>
        <family val="2"/>
      </rPr>
      <t xml:space="preserve"> Las quejas y reclamos se resolverán o contestarán siguiendo los principios, términos y procedimientos dispuestos en el Código Contencioso Administrativo para el ejercicio del derecho de petición, según se trate del interés particular o general y su incumplimiento dará lugar a la imposición de las sanciones previstas en el mismo.</t>
    </r>
  </si>
  <si>
    <r>
      <rPr>
        <b/>
        <sz val="10"/>
        <rFont val="Arial Narrow"/>
        <family val="2"/>
      </rPr>
      <t xml:space="preserve">Art.  7.- Quejas y reclamos. </t>
    </r>
    <r>
      <rPr>
        <sz val="10"/>
        <rFont val="Arial Narrow"/>
        <family val="2"/>
      </rPr>
      <t xml:space="preserve">La dependencia de que trata el artículo 53 de la Ley 190/95 deberá estar dirigida o coordinada por la Secretaría General u otra dependencia de alto nivel.
</t>
    </r>
    <r>
      <rPr>
        <b/>
        <sz val="10"/>
        <rFont val="Arial Narrow"/>
        <family val="2"/>
      </rPr>
      <t>Art.  8.- Funciones.</t>
    </r>
    <r>
      <rPr>
        <sz val="10"/>
        <rFont val="Arial Narrow"/>
        <family val="2"/>
      </rPr>
      <t xml:space="preserve"> Son funciones de las dependencias de quejas y reclamos:
</t>
    </r>
    <r>
      <rPr>
        <b/>
        <sz val="10"/>
        <rFont val="Arial Narrow"/>
        <family val="2"/>
      </rPr>
      <t>a) Las contempladas de los artículos 49, 53 y 54 de la Ley 190/95;</t>
    </r>
    <r>
      <rPr>
        <sz val="10"/>
        <rFont val="Arial Narrow"/>
        <family val="2"/>
      </rPr>
      <t xml:space="preserve">
b) La de ser centro de información de los ciudadanos sobre los siguientes temas de la entidad:
</t>
    </r>
    <r>
      <rPr>
        <b/>
        <sz val="10"/>
        <rFont val="Arial Narrow"/>
        <family val="2"/>
      </rPr>
      <t xml:space="preserve">Organización de la entidad; Misión que cumple; Funciones, procesos y procedimientos según los manuales; Normatividad de la entidad; Mecanismos de participación ciudadana; Informar sobre los contratos que celebre la entidad según las normas vigentes: Informar y orientar sobre la estructura y funciones generales del Estado
Art.  9. Actividades del jefe. </t>
    </r>
    <r>
      <rPr>
        <sz val="10"/>
        <rFont val="Arial Narrow"/>
        <family val="2"/>
      </rPr>
      <t xml:space="preserve">En desarrollo de las anteriores funciones el jefe de esta dependencia deberá:
</t>
    </r>
    <r>
      <rPr>
        <b/>
        <sz val="10"/>
        <rFont val="Arial Narrow"/>
        <family val="2"/>
      </rPr>
      <t>* Coordinar actividades con el jefe de la unidad de control interno y con el jefe de la unidad de planeación, para el mejoramiento continuo de la gestión de la entidad.
* Coordinar actividades con los jefes de unidad de quejas y reclamos de la entidad superior y de las entidades del área a que pertenece la entidad para lograr eficiencia y eficacia del sistema. 
* Presentar el informe de que trata el artículo 54 de la Ley 190 de 1995. Este informe debe ser presentado con una periocidad mínima trimestral, al jefe o director de la entidad.</t>
    </r>
  </si>
  <si>
    <r>
      <rPr>
        <b/>
        <sz val="10"/>
        <rFont val="Arial Narrow"/>
        <family val="2"/>
      </rPr>
      <t>Art. 34. Numeral 19:</t>
    </r>
    <r>
      <rPr>
        <sz val="10"/>
        <rFont val="Arial Narrow"/>
        <family val="2"/>
      </rPr>
      <t xml:space="preserve">  Es un deber de todo servidor público:  Dictar los reglamentos o manuales de funciones de la entidad, así como los internos sobre el trámite del derecho de petición”.  </t>
    </r>
  </si>
  <si>
    <r>
      <rPr>
        <b/>
        <sz val="10"/>
        <rFont val="Arial Narrow"/>
        <family val="2"/>
      </rPr>
      <t>Art. 3. Las personas, en sus relaciones con la administración pública, tienen los siguientes derechos los cuales ejercitarán directamente y sin apoderado:</t>
    </r>
    <r>
      <rPr>
        <sz val="10"/>
        <rFont val="Arial Narrow"/>
        <family val="2"/>
      </rPr>
      <t xml:space="preserve">
</t>
    </r>
    <r>
      <rPr>
        <b/>
        <sz val="10"/>
        <rFont val="Arial Narrow"/>
        <family val="2"/>
      </rPr>
      <t xml:space="preserve">A obtener información y orientación acerca de los requisitos jurídicos o técnicos que las disposiciones vigentes impongan a las peticiones, actuaciones, solicitudes o quejas que se propongan realizar, así como a llevarlas a cabo.
</t>
    </r>
    <r>
      <rPr>
        <sz val="10"/>
        <rFont val="Arial Narrow"/>
        <family val="2"/>
      </rPr>
      <t xml:space="preserve">A conocer, en cualquier momento, el estado de la tramitación de los procedimientos en los que tengan la condición de interesados y obtener copias, a su costa, de documentos contenidos en ellos.
A abstenerse de presentar documentos no exigidos por las normas legales aplicables a los procedimientos de que trate la gestión.
Al acceso a los registros y archivos de la Administración Pública en los términos previstos por la Constitución y las leyes.
A ser tratadas con respeto por las autoridades y servidores públicos, los cuales deben facilitarles el ejercicio de sus derechos y el cumplimiento de sus obligaciones.
A exigir el cumplimiento de las responsabilidades de la Administración Pública y del personal a su servicio, cuando así corresponda legalmente.
A cualquier otro que le reconozca la Constitución y las leyes.
</t>
    </r>
    <r>
      <rPr>
        <b/>
        <sz val="10"/>
        <rFont val="Arial Narrow"/>
        <family val="2"/>
      </rPr>
      <t>Art. 6. Medios tecnológicos.</t>
    </r>
    <r>
      <rPr>
        <sz val="10"/>
        <rFont val="Arial Narrow"/>
        <family val="2"/>
      </rPr>
      <t xml:space="preserve"> Para atender los trámites y procedimientos de su competencia, los organismos y entidades de la Administración Pública deberán ponerlos en conocimiento de los ciudadanos en la forma prevista en las disposiciones vigentes, o emplear, adicionalmente, cualquier medio tecnológico o documento electrónico de que dispongan, a fin de hacer efectivos los principios de igualdad, economía, celeridad, imparcialidad, publicidad, moralidad y eficacia en la función administrativa. Para el efecto, podrán implementar las condiciones y requisitos de seguridad que para cada caso sean procedentes, sin perjuicio de las competencias que en esta materia tengan algunas entidades especializadas.
La sustanciación de las actuaciones así como la expedición de los actos administrativos, tendrán lugar en la forma prevista en las disposiciones vigentes. Para el trámite, notificación y publicación de tales actuaciones y actos, podrán adicionalmente utilizarse soportes, medios y aplicaciones electrónicas.  Toda persona podrá presentar peticiones, quejas, reclamaciones o recursos, mediante cualquier medio tecnológico o electrónico del cual dispongan las entidades y organismos de la Administración Pública.  </t>
    </r>
    <r>
      <rPr>
        <b/>
        <sz val="10"/>
        <rFont val="Arial Narrow"/>
        <family val="2"/>
      </rPr>
      <t>En los casos de peticiones relacionadas con el reconocimiento de una prestación económica en todo caso deben allegarse los documentos físicos que soporten el derecho que se reclama.</t>
    </r>
    <r>
      <rPr>
        <sz val="10"/>
        <rFont val="Arial Narrow"/>
        <family val="2"/>
      </rPr>
      <t xml:space="preserve"> </t>
    </r>
  </si>
  <si>
    <r>
      <rPr>
        <b/>
        <sz val="10"/>
        <rFont val="Arial Narrow"/>
        <family val="2"/>
      </rPr>
      <t>Art. 10. Utilización del correo para el envío de información. Modifíquese el artículo 25 del Decreto 2150 de 1995, el cual quedará así:</t>
    </r>
    <r>
      <rPr>
        <sz val="10"/>
        <rFont val="Arial Narrow"/>
        <family val="2"/>
      </rPr>
      <t xml:space="preserve">
</t>
    </r>
    <r>
      <rPr>
        <b/>
        <sz val="10"/>
        <rFont val="Arial Narrow"/>
        <family val="2"/>
      </rPr>
      <t>“Art. 25. Utilización del correo para el envío de información.</t>
    </r>
    <r>
      <rPr>
        <sz val="10"/>
        <rFont val="Arial Narrow"/>
        <family val="2"/>
      </rPr>
      <t xml:space="preserve"> </t>
    </r>
    <r>
      <rPr>
        <u/>
        <sz val="10"/>
        <rFont val="Arial Narrow"/>
        <family val="2"/>
      </rPr>
      <t>Las entidades de la Administración Pública deberán facilitar la recepción y envío de documentos, propuestas o solicitudes y sus respectivas respuestas por medio de correo certificado y por correo electrónico. En ningún caso, se podrán rechazar o inadmitir las solicitudes o informes enviados por personas naturales o jurídicas que se hayan recibido por correo dentro del territorio nacional</t>
    </r>
    <r>
      <rPr>
        <sz val="10"/>
        <rFont val="Arial Narrow"/>
        <family val="2"/>
      </rPr>
      <t>.
Las peticiones de los administrados o usuarios se entenderán presentadas el día de incorporación al correo, pero para efectos del cómputo del término de respuesta,</t>
    </r>
    <r>
      <rPr>
        <b/>
        <sz val="10"/>
        <rFont val="Arial Narrow"/>
        <family val="2"/>
      </rPr>
      <t xml:space="preserve"> se entenderán radicadas el día en que efectivamente el documento llegue a la entidad y no el día de su incorporación al correo.</t>
    </r>
    <r>
      <rPr>
        <sz val="10"/>
        <rFont val="Arial Narrow"/>
        <family val="2"/>
      </rPr>
      <t xml:space="preserve">
</t>
    </r>
    <r>
      <rPr>
        <b/>
        <sz val="10"/>
        <rFont val="Arial Narrow"/>
        <family val="2"/>
      </rPr>
      <t>Las solicitudes formuladas a los administrados o usuarios a los que se refiere el presente artículo, y que sean enviadas por correo, deberán ser respondidas dentro del término que la propia comunicación señale, el cual empezará a contarse a partir de la fecha de recepción de la misma en el domicilio del destinatario. Cuando no sea posible establecer la fecha de recepción del documento en el domicilio del destinatario, se presumirá a los diez (10) días de la fecha de despacho en el correo.</t>
    </r>
    <r>
      <rPr>
        <sz val="10"/>
        <rFont val="Arial Narrow"/>
        <family val="2"/>
      </rPr>
      <t xml:space="preserve">
Igualmente, los peticionarios podrán solicitar el envío por correo de documentos o información a la entidad pública, para lo cual deberán adjuntar a su petición un sobre con porte pagado y debidamente diligenciado.
</t>
    </r>
    <r>
      <rPr>
        <b/>
        <sz val="10"/>
        <rFont val="Arial Narrow"/>
        <family val="2"/>
      </rPr>
      <t>PARÁGRAFO. Para efectos del presente artículo, se entenderá válido el envío por correo certificado, siempre y cuando la dirección esté correcta y claramente diligenciada”.</t>
    </r>
    <r>
      <rPr>
        <sz val="10"/>
        <rFont val="Arial Narrow"/>
        <family val="2"/>
      </rPr>
      <t xml:space="preserve"> </t>
    </r>
  </si>
  <si>
    <r>
      <rPr>
        <b/>
        <sz val="10"/>
        <rFont val="Arial Narrow"/>
        <family val="2"/>
      </rPr>
      <t>Art. 14. Solicitud oficiosa por parte de las entidades públicas.</t>
    </r>
    <r>
      <rPr>
        <sz val="10"/>
        <rFont val="Arial Narrow"/>
        <family val="2"/>
      </rPr>
      <t xml:space="preserve">  El artículo 16 del Decreto-ley 2150 de 1995, quedará así:
</t>
    </r>
    <r>
      <rPr>
        <b/>
        <sz val="10"/>
        <rFont val="Arial Narrow"/>
        <family val="2"/>
      </rPr>
      <t>“Art. 16. Solicitud oficiosa por parte de las entidades públicas</t>
    </r>
    <r>
      <rPr>
        <sz val="10"/>
        <rFont val="Arial Narrow"/>
        <family val="2"/>
      </rPr>
      <t xml:space="preserve">. Cuando las entidades de la Administración Pública requieran comprobar la existencia de alguna circunstancia necesaria para la solución de un procedimiento o petición de los particulares, que obre en otra entidad pública, procederán a solicitar a la entidad el envío de dicha información. En tal caso, la carga de la prueba no corresponderá al usuario.  </t>
    </r>
    <r>
      <rPr>
        <b/>
        <sz val="10"/>
        <rFont val="Arial Narrow"/>
        <family val="2"/>
      </rPr>
      <t>Será permitido el intercambio de información entre distintas entidades oficiales, en aplicación del principio de colaboración</t>
    </r>
    <r>
      <rPr>
        <sz val="10"/>
        <rFont val="Arial Narrow"/>
        <family val="2"/>
      </rPr>
      <t xml:space="preserve">.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
</t>
    </r>
    <r>
      <rPr>
        <b/>
        <sz val="10"/>
        <rFont val="Arial Narrow"/>
        <family val="2"/>
      </rPr>
      <t>Cuando una entidad pública requiera información de otra entidad de la Administración Pública, esta dará prioridad a la atención de dichas peticiones, debiendo resolverlas en un término no mayor de diez (10) días</t>
    </r>
    <r>
      <rPr>
        <sz val="10"/>
        <rFont val="Arial Narrow"/>
        <family val="2"/>
      </rPr>
      <t xml:space="preserve">, para lo cual deben proceder a establecer sistemas telemáticos compatibles que permitan integrar y compartir información de uso frecuente por otras autoridades”.  </t>
    </r>
  </si>
  <si>
    <r>
      <rPr>
        <b/>
        <sz val="10"/>
        <rFont val="Arial Narrow"/>
        <family val="2"/>
      </rPr>
      <t>Art. 15. Derecho de turno.</t>
    </r>
    <r>
      <rPr>
        <sz val="10"/>
        <rFont val="Arial Narrow"/>
        <family val="2"/>
      </rPr>
      <t xml:space="preserve"> Los organismos y entidades de la Administración Pública Nacional que conozcan de peticiones, quejas, o reclamos, </t>
    </r>
    <r>
      <rPr>
        <b/>
        <sz val="10"/>
        <rFont val="Arial Narrow"/>
        <family val="2"/>
      </rPr>
      <t>deberán respetar estrictamente el orden de su presentación, dentro de los criterios señalados en el reglamento del derecho de petición de que trata el artículo 32 del Código Contencioso Administrativo</t>
    </r>
    <r>
      <rPr>
        <sz val="10"/>
        <rFont val="Arial Narrow"/>
        <family val="2"/>
      </rPr>
      <t xml:space="preserve">, sin consideración de la naturaleza de la petición, queja o reclamo, salvo que tengan prelación legal. Los procedimientos especiales regulados por la ley se atenderán conforme a la misma. Si en la ley especial no se consagra el derecho de turno, se aplicará lo dispuesto en la presente ley. 
</t>
    </r>
    <r>
      <rPr>
        <b/>
        <u/>
        <sz val="10"/>
        <rFont val="Arial Narrow"/>
        <family val="2"/>
      </rPr>
      <t>En todas las entidades, dependencias y despachos públicos, debe llevarse un registro de presentación de documentos, en los cuales se dejará constancia de todos los escritos, peticiones y recursos que se presenten por los usuarios, de tal manera que estos puedan verificar el estricto respeto al derecho de turno</t>
    </r>
    <r>
      <rPr>
        <sz val="10"/>
        <rFont val="Arial Narrow"/>
        <family val="2"/>
      </rPr>
      <t xml:space="preserve">, dentro de los criterios señalados en el reglamento mencionado en el inciso anterior, el cual será público, lo mismo que el registro de los asuntos radicados en la entidad u organismo. Tanto el reglamento como el registro se mantendrán a disposición de los usuarios en la oficina o mecanismo de atención al usuario.   </t>
    </r>
  </si>
  <si>
    <r>
      <rPr>
        <b/>
        <sz val="10"/>
        <rFont val="Arial Narrow"/>
        <family val="2"/>
      </rPr>
      <t>Art.76. Oficina de Quejas, Sugerencias y Reclamos.</t>
    </r>
    <r>
      <rPr>
        <sz val="10"/>
        <rFont val="Arial Narrow"/>
        <family val="2"/>
      </rPr>
      <t xml:space="preserve"> En toda entidad pública, deberá existir por lo menos una dependencia encargada de recibir, tramitar y resolver las quejas, sugerencias y reclamos que los ciudadanos formulen, y que se relacionen con el cumplimiento de la misión de la entidad.
</t>
    </r>
    <r>
      <rPr>
        <b/>
        <sz val="10"/>
        <rFont val="Arial Narrow"/>
        <family val="2"/>
      </rPr>
      <t>La oficina de control interno deberá vigilar que la atención se preste de acuerdo con las normas legales vigentes y rendirá a la administración de la entidad un informe semestral sobre el particular</t>
    </r>
    <r>
      <rPr>
        <sz val="10"/>
        <rFont val="Arial Narrow"/>
        <family val="2"/>
      </rPr>
      <t>.</t>
    </r>
    <r>
      <rPr>
        <b/>
        <sz val="10"/>
        <rFont val="Arial Narrow"/>
        <family val="2"/>
      </rPr>
      <t xml:space="preserve"> En la página web principal de toda entidad pública deberá existir un link de quejas, sugerencias y reclamos de fácil acceso para que los ciudadanos realicen sus comentarios.</t>
    </r>
    <r>
      <rPr>
        <sz val="10"/>
        <rFont val="Arial Narrow"/>
        <family val="2"/>
      </rPr>
      <t xml:space="preserve">
Todas las entidades públicas deberán contar con un espacio en su página web principal para que los ciudadanos presenten quejas y denuncias de los actos de corrupción realizados por funcionarios de la entidad, y de los cuales tengan conocimiento, así como sugerencias que permitan realizar modificaciones a la manera como se presta el servicio público.
El Programa Presidencial de Modernización, Eficiencia, Transparencia y Lucha contra la Corrupción señalará los estándares que deben cumplir las entidades públicas para dar cumplimiento a la presente norma.</t>
    </r>
  </si>
  <si>
    <r>
      <rPr>
        <b/>
        <sz val="10"/>
        <rFont val="Arial Narrow"/>
        <family val="2"/>
      </rPr>
      <t>Art.1. Objeto.</t>
    </r>
    <r>
      <rPr>
        <sz val="10"/>
        <rFont val="Arial Narrow"/>
        <family val="2"/>
      </rPr>
      <t xml:space="preserve"> El objeto de la presente ley es regular el derecho de acceso a la información pública, los procedimientos para el ejercicio y garantía del derecho y las excepciones a la publicidad de información.
</t>
    </r>
    <r>
      <rPr>
        <b/>
        <sz val="10"/>
        <rFont val="Arial Narrow"/>
        <family val="2"/>
      </rPr>
      <t>Art. 2. Principio de máxima publicidad para titular universal</t>
    </r>
    <r>
      <rPr>
        <sz val="10"/>
        <rFont val="Arial Narrow"/>
        <family val="2"/>
      </rPr>
      <t xml:space="preserve">. Toda información en posesión, bajo control o custodia de un sujeto obligado es pública y no podrá ser reservada o limitada sino por disposición constitucional o legal.
</t>
    </r>
    <r>
      <rPr>
        <b/>
        <sz val="10"/>
        <rFont val="Arial Narrow"/>
        <family val="2"/>
      </rPr>
      <t>Art. 3. Otros principios de la transparencia y acceso a la información pública</t>
    </r>
    <r>
      <rPr>
        <sz val="10"/>
        <rFont val="Arial Narrow"/>
        <family val="2"/>
      </rPr>
      <t xml:space="preserve">: 
</t>
    </r>
    <r>
      <rPr>
        <i/>
        <u/>
        <sz val="10"/>
        <rFont val="Arial Narrow"/>
        <family val="2"/>
      </rPr>
      <t>Principio de transparencia:</t>
    </r>
    <r>
      <rPr>
        <u/>
        <sz val="10"/>
        <rFont val="Arial Narrow"/>
        <family val="2"/>
      </rPr>
      <t xml:space="preserve"> </t>
    </r>
    <r>
      <rPr>
        <sz val="10"/>
        <rFont val="Arial Narrow"/>
        <family val="2"/>
      </rPr>
      <t xml:space="preserve">Toda la información en poder de los sujetos obligados se presume pública, dichos sujetos están en el deber de proporcionar y facilitar el acceso a la misma en los términos más amplios posibles y a través de los medios y procedimientos que al efecto establezca la ley
</t>
    </r>
    <r>
      <rPr>
        <i/>
        <u/>
        <sz val="10"/>
        <rFont val="Arial Narrow"/>
        <family val="2"/>
      </rPr>
      <t>Principio de buena fe.</t>
    </r>
    <r>
      <rPr>
        <b/>
        <i/>
        <sz val="10"/>
        <rFont val="Arial Narrow"/>
        <family val="2"/>
      </rPr>
      <t xml:space="preserve"> </t>
    </r>
    <r>
      <rPr>
        <sz val="10"/>
        <rFont val="Arial Narrow"/>
        <family val="2"/>
      </rPr>
      <t xml:space="preserve">cumplir con las obligaciones derivadas del derecho de acceso a la información pública, lo hará con motivación honesta, leal y desprovista de cualquier intención dolosa o culposa.
</t>
    </r>
    <r>
      <rPr>
        <i/>
        <u/>
        <sz val="10"/>
        <rFont val="Arial Narrow"/>
        <family val="2"/>
      </rPr>
      <t>Principio de facilitación</t>
    </r>
    <r>
      <rPr>
        <u/>
        <sz val="10"/>
        <rFont val="Arial Narrow"/>
        <family val="2"/>
      </rPr>
      <t>.</t>
    </r>
    <r>
      <rPr>
        <sz val="10"/>
        <rFont val="Arial Narrow"/>
        <family val="2"/>
      </rPr>
      <t xml:space="preserve">  facilitar el ejercicio del derecho de acceso a la información pública, excluyendo exigencias o requisitos que puedan obstruirlo o impedirlo.
</t>
    </r>
    <r>
      <rPr>
        <i/>
        <u/>
        <sz val="10"/>
        <rFont val="Arial Narrow"/>
        <family val="2"/>
      </rPr>
      <t>Principio de no discriminación.</t>
    </r>
    <r>
      <rPr>
        <sz val="10"/>
        <rFont val="Arial Narrow"/>
        <family val="2"/>
      </rPr>
      <t xml:space="preserve">  entregar información a todas las personas que lo soliciten, en igualdad de condiciones, sin hacer distinciones arbitrarias y sin exigir expresión de causa o motivación para la solicitud.
</t>
    </r>
    <r>
      <rPr>
        <i/>
        <u/>
        <sz val="10"/>
        <rFont val="Arial Narrow"/>
        <family val="2"/>
      </rPr>
      <t>Principio de gratuidad.</t>
    </r>
    <r>
      <rPr>
        <u/>
        <sz val="10"/>
        <rFont val="Arial Narrow"/>
        <family val="2"/>
      </rPr>
      <t xml:space="preserve"> </t>
    </r>
    <r>
      <rPr>
        <sz val="10"/>
        <rFont val="Arial Narrow"/>
        <family val="2"/>
      </rPr>
      <t xml:space="preserve">Según este principio el acceso a la información pública es gratuito y no se podrá cobrar valores adicionales al costo de reproducción de la información.
</t>
    </r>
    <r>
      <rPr>
        <i/>
        <u/>
        <sz val="10"/>
        <rFont val="Arial Narrow"/>
        <family val="2"/>
      </rPr>
      <t>Principio de celeridad</t>
    </r>
    <r>
      <rPr>
        <u/>
        <sz val="10"/>
        <rFont val="Arial Narrow"/>
        <family val="2"/>
      </rPr>
      <t>.</t>
    </r>
    <r>
      <rPr>
        <sz val="10"/>
        <rFont val="Arial Narrow"/>
        <family val="2"/>
      </rPr>
      <t xml:space="preserve">  agilidad en el trámite y la gestión administrativa, en el cumplimiento de las tareas a cargo de entidades y servidores públicos.
</t>
    </r>
    <r>
      <rPr>
        <i/>
        <u/>
        <sz val="10"/>
        <rFont val="Arial Narrow"/>
        <family val="2"/>
      </rPr>
      <t xml:space="preserve">Principio de eficacia. </t>
    </r>
    <r>
      <rPr>
        <sz val="10"/>
        <rFont val="Arial Narrow"/>
        <family val="2"/>
      </rPr>
      <t xml:space="preserve"> logro de resultados mínimos en relación con las responsabilidades confiadas a los organis­mos estatales, con miras a la efectividad de los derechos colectivos e individuales.
</t>
    </r>
    <r>
      <rPr>
        <i/>
        <u/>
        <sz val="10"/>
        <rFont val="Arial Narrow"/>
        <family val="2"/>
      </rPr>
      <t>Principio de la calidad de la información.</t>
    </r>
    <r>
      <rPr>
        <b/>
        <i/>
        <sz val="10"/>
        <rFont val="Arial Narrow"/>
        <family val="2"/>
      </rPr>
      <t xml:space="preserve"> </t>
    </r>
    <r>
      <rPr>
        <sz val="10"/>
        <rFont val="Arial Narrow"/>
        <family val="2"/>
      </rPr>
      <t xml:space="preserve">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t>
    </r>
    <r>
      <rPr>
        <i/>
        <u/>
        <sz val="10"/>
        <rFont val="Arial Narrow"/>
        <family val="2"/>
      </rPr>
      <t>Principio de la divulgación proactiva de la información</t>
    </r>
    <r>
      <rPr>
        <b/>
        <i/>
        <sz val="10"/>
        <rFont val="Arial Narrow"/>
        <family val="2"/>
      </rPr>
      <t>.</t>
    </r>
    <r>
      <rPr>
        <sz val="10"/>
        <rFont val="Arial Narrow"/>
        <family val="2"/>
      </rPr>
      <t xml:space="preserve"> El derecho de acceso a la información no radica únicamente en la obligación de dar respuesta a las peticiones de la sociedad, sino también en el deber de los sujetos obligados de promover y generar una cultura de transparencia, lo que conlleva la obligación de publicar y divulgar documentos y archivos que plasman la actividad estatal y de interés público, de forma rutinaria y proactiva, actualizada, accesible y comprensible, atendiendo a límites razonables del talento humano y recursos físicos y financieros.
</t>
    </r>
    <r>
      <rPr>
        <i/>
        <u/>
        <sz val="10"/>
        <rFont val="Arial Narrow"/>
        <family val="2"/>
      </rPr>
      <t>Principio de responsabilidad en el uso de la información.</t>
    </r>
    <r>
      <rPr>
        <sz val="10"/>
        <rFont val="Arial Narrow"/>
        <family val="2"/>
      </rPr>
      <t xml:space="preserve"> En virtud de este, cualquier persona que haga uso de la información que proporcionen los sujetos obligados, lo hará atendiendo a la misma.
</t>
    </r>
    <r>
      <rPr>
        <b/>
        <sz val="10"/>
        <rFont val="Arial Narrow"/>
        <family val="2"/>
      </rPr>
      <t>Art. 7. Disponibilidad de la Información. deberá estar a disposición del público la información a la que hace referencia la presente ley, a través de medios físicos, remotos o locales de comunicación electrónica. Los sujetos obligados deberán tener a disposición de las personas interesadas dicha información en la Web, a fin de que estas puedan obtener la información, de manera directa o mediante impresiones. Asimismo, estos deberán proporcionar apoyo a los usuarios que lo requieran y proveer todo tipo de asistencia respecto de los trámites y servicios que presten.</t>
    </r>
  </si>
  <si>
    <r>
      <rPr>
        <b/>
        <sz val="10"/>
        <rFont val="Arial Narrow"/>
        <family val="2"/>
      </rPr>
      <t>Art.9. Información mínima obligatoria respecto a la estructura del sujeto obligado.</t>
    </r>
    <r>
      <rPr>
        <sz val="10"/>
        <rFont val="Arial Narrow"/>
        <family val="2"/>
      </rPr>
      <t xml:space="preserve"> Todo sujeto obligado deberá publicar la siguiente información mínima obligatoria de manera proactiva en los sistemas de información del Estado o herramientas que lo sustituyan:
</t>
    </r>
    <r>
      <rPr>
        <b/>
        <sz val="10"/>
        <rFont val="Arial Narrow"/>
        <family val="2"/>
      </rPr>
      <t>a)</t>
    </r>
    <r>
      <rPr>
        <sz val="10"/>
        <rFont val="Arial Narrow"/>
        <family val="2"/>
      </rPr>
      <t xml:space="preserve"> La descripción de su estructura orgánica, funciones y deberes, la ubicación de sus sedes y áreas, divisiones o departamentos, y sus horas de atención al público; 
</t>
    </r>
    <r>
      <rPr>
        <b/>
        <sz val="10"/>
        <rFont val="Arial Narrow"/>
        <family val="2"/>
      </rPr>
      <t>b)</t>
    </r>
    <r>
      <rPr>
        <sz val="10"/>
        <rFont val="Arial Narrow"/>
        <family val="2"/>
      </rPr>
      <t xml:space="preserve"> Su presupuesto general, ejecución presupuestal histórica anual y planes de gasto público para cada año fiscal, de conformidad con el artículo 74 de la Ley 1474 de 2011;
</t>
    </r>
    <r>
      <rPr>
        <b/>
        <sz val="10"/>
        <rFont val="Arial Narrow"/>
        <family val="2"/>
      </rPr>
      <t xml:space="preserve">c) </t>
    </r>
    <r>
      <rPr>
        <sz val="10"/>
        <rFont val="Arial Narrow"/>
        <family val="2"/>
      </rPr>
      <t xml:space="preserve">Un directorio que incluya el cargo, direcciones de correo electrónico y teléfono del despacho de los empleados y funcionarios y las escalas salariales correspondientes a las categorías de todos los servidores que trabajan en el sujeto obligado, de conformidad con el formato de información de servidores públicos y contratistas;
</t>
    </r>
    <r>
      <rPr>
        <b/>
        <sz val="10"/>
        <rFont val="Arial Narrow"/>
        <family val="2"/>
      </rPr>
      <t xml:space="preserve">d) </t>
    </r>
    <r>
      <rPr>
        <sz val="10"/>
        <rFont val="Arial Narrow"/>
        <family val="2"/>
      </rPr>
      <t xml:space="preserve">Todas las normas generales y reglamentarias, políticas, lineamientos o manuales, las metas y objetivos de las unidades administrativas de conformidad con sus programas operativos y los resultados de las auditorías al ejercicio presupuestal e indicadores de desempeño;
</t>
    </r>
    <r>
      <rPr>
        <b/>
        <sz val="10"/>
        <rFont val="Arial Narrow"/>
        <family val="2"/>
      </rPr>
      <t xml:space="preserve">e) </t>
    </r>
    <r>
      <rPr>
        <sz val="10"/>
        <rFont val="Arial Narrow"/>
        <family val="2"/>
      </rPr>
      <t xml:space="preserve">Su respectivo plan de compras anual, así como las contrataciones adjudicadas para la correspondiente vigencia en lo relacionado con funcionamiento e inversión, las obras públicas, los bienes adquiridos, arrendados y en caso de los servicios de estudios o investigaciones deberá señalarse el tema específico, de conformidad con el artículo 74 de la Ley 1474 de 2011. En el caso de las personas naturales con contratos de prestación de servicios, deberá publicarse el objeto del contrato, monto de los honorarios y direcciones de correo electrónico, de conformidad con el formato de información de servidores públicos y contratistas;
</t>
    </r>
    <r>
      <rPr>
        <b/>
        <sz val="10"/>
        <rFont val="Arial Narrow"/>
        <family val="2"/>
      </rPr>
      <t>f)</t>
    </r>
    <r>
      <rPr>
        <sz val="10"/>
        <rFont val="Arial Narrow"/>
        <family val="2"/>
      </rPr>
      <t xml:space="preserve"> Los plazos de cumplimiento de los contratos;
</t>
    </r>
    <r>
      <rPr>
        <b/>
        <sz val="10"/>
        <rFont val="Arial Narrow"/>
        <family val="2"/>
      </rPr>
      <t>g)</t>
    </r>
    <r>
      <rPr>
        <sz val="10"/>
        <rFont val="Arial Narrow"/>
        <family val="2"/>
      </rPr>
      <t xml:space="preserve"> </t>
    </r>
    <r>
      <rPr>
        <b/>
        <sz val="10"/>
        <rFont val="Arial Narrow"/>
        <family val="2"/>
      </rPr>
      <t>Publicar el Plan Anticorrupción y de Atención al Ciudadano</t>
    </r>
    <r>
      <rPr>
        <sz val="10"/>
        <rFont val="Arial Narrow"/>
        <family val="2"/>
      </rPr>
      <t xml:space="preserve">, de conformidad con el artículo 73 de la Ley 1474 de 2011.
</t>
    </r>
    <r>
      <rPr>
        <b/>
        <sz val="10"/>
        <rFont val="Arial Narrow"/>
        <family val="2"/>
      </rPr>
      <t>PARÁGRAFO . Los sujetos obligados deberán actualizar la información a la que se refiere el artículo 9, mínimo cada mes.</t>
    </r>
  </si>
  <si>
    <r>
      <rPr>
        <b/>
        <sz val="10"/>
        <rFont val="Arial Narrow"/>
        <family val="2"/>
      </rPr>
      <t>Art. 11. Información mínima obligatoria respecto a servicios, procedimientos y funcionamiento del sujeto obligado.</t>
    </r>
    <r>
      <rPr>
        <sz val="10"/>
        <rFont val="Arial Narrow"/>
        <family val="2"/>
      </rPr>
      <t xml:space="preserve"> Todo sujeto obligado deberá publicar la siguiente información mínima obligatoria de manera proactiva:
</t>
    </r>
    <r>
      <rPr>
        <b/>
        <sz val="10"/>
        <rFont val="Arial Narrow"/>
        <family val="2"/>
      </rPr>
      <t>a)</t>
    </r>
    <r>
      <rPr>
        <sz val="10"/>
        <rFont val="Arial Narrow"/>
        <family val="2"/>
      </rPr>
      <t xml:space="preserve"> Detalles pertinentes sobre todo servicio que brinde directamente al público, incluyendo normas, formularios y protocolos de atención;
</t>
    </r>
    <r>
      <rPr>
        <b/>
        <sz val="10"/>
        <rFont val="Arial Narrow"/>
        <family val="2"/>
      </rPr>
      <t>b)</t>
    </r>
    <r>
      <rPr>
        <sz val="10"/>
        <rFont val="Arial Narrow"/>
        <family val="2"/>
      </rPr>
      <t xml:space="preserve"> Toda la información correspondiente a los trámites que se pueden agotar en la entidad, incluyendo la normativa relacionada, el proceso, los costos asociados y los distintos formatos o formularios requeridos;
</t>
    </r>
    <r>
      <rPr>
        <b/>
        <sz val="10"/>
        <rFont val="Arial Narrow"/>
        <family val="2"/>
      </rPr>
      <t>c)</t>
    </r>
    <r>
      <rPr>
        <sz val="10"/>
        <rFont val="Arial Narrow"/>
        <family val="2"/>
      </rPr>
      <t xml:space="preserve"> Una descripción de los procedimientos que se siguen para tomar decisiones en las diferentes áreas;
</t>
    </r>
    <r>
      <rPr>
        <b/>
        <sz val="10"/>
        <rFont val="Arial Narrow"/>
        <family val="2"/>
      </rPr>
      <t>d)</t>
    </r>
    <r>
      <rPr>
        <sz val="10"/>
        <rFont val="Arial Narrow"/>
        <family val="2"/>
      </rPr>
      <t xml:space="preserve"> El contenido de toda decisión y/o política que haya adoptado y afecte al público, junto con sus fundamentos y toda interpretación autorizada de ellas;
</t>
    </r>
    <r>
      <rPr>
        <b/>
        <sz val="10"/>
        <rFont val="Arial Narrow"/>
        <family val="2"/>
      </rPr>
      <t>e)</t>
    </r>
    <r>
      <rPr>
        <sz val="10"/>
        <rFont val="Arial Narrow"/>
        <family val="2"/>
      </rPr>
      <t xml:space="preserve"> Todos los informes de gestión, evaluación y auditoría del sujeto obligado;
</t>
    </r>
    <r>
      <rPr>
        <b/>
        <sz val="10"/>
        <rFont val="Arial Narrow"/>
        <family val="2"/>
      </rPr>
      <t xml:space="preserve">f) </t>
    </r>
    <r>
      <rPr>
        <sz val="10"/>
        <rFont val="Arial Narrow"/>
        <family val="2"/>
      </rPr>
      <t xml:space="preserve">Todo mecanismo interno y externo de supervisión, notificación y vigilancia pertinente del sujeto obligado;
</t>
    </r>
    <r>
      <rPr>
        <b/>
        <sz val="10"/>
        <rFont val="Arial Narrow"/>
        <family val="2"/>
      </rPr>
      <t>g)</t>
    </r>
    <r>
      <rPr>
        <sz val="10"/>
        <rFont val="Arial Narrow"/>
        <family val="2"/>
      </rPr>
      <t xml:space="preserve"> Sus procedimientos, lineamientos, políticas en materia de adquisiciones y compras, así como todos los datos de adjudicación y ejecución de contratos, incluidos concursos y licitaciones;</t>
    </r>
    <r>
      <rPr>
        <b/>
        <sz val="10"/>
        <rFont val="Arial Narrow"/>
        <family val="2"/>
      </rPr>
      <t xml:space="preserve">
h) Todo mecanismo de presentación directa de solicitudes, quejas y reclamos a disposición del público en relación con acciones u omisiones del sujeto obligado, junto con un informe de todas las solicitudes, denuncias y los tiempos de respuesta del sujeto obligado;</t>
    </r>
    <r>
      <rPr>
        <sz val="10"/>
        <rFont val="Arial Narrow"/>
        <family val="2"/>
      </rPr>
      <t xml:space="preserve">
</t>
    </r>
    <r>
      <rPr>
        <b/>
        <sz val="10"/>
        <rFont val="Arial Narrow"/>
        <family val="2"/>
      </rPr>
      <t>i)</t>
    </r>
    <r>
      <rPr>
        <sz val="10"/>
        <rFont val="Arial Narrow"/>
        <family val="2"/>
      </rPr>
      <t xml:space="preserve"> Todo mecanismo o procedimiento por medio del cual el público pueda participar en la formulación de la política o el ejercicio de las facultades de ese sujeto obligado;
</t>
    </r>
    <r>
      <rPr>
        <b/>
        <sz val="10"/>
        <rFont val="Arial Narrow"/>
        <family val="2"/>
      </rPr>
      <t>j)</t>
    </r>
    <r>
      <rPr>
        <sz val="10"/>
        <rFont val="Arial Narrow"/>
        <family val="2"/>
      </rPr>
      <t xml:space="preserve"> Un registro de publicaciones que contenga los documentos publicados de conformidad con la presente ley y automáticamente disponibles, así como un Registro de Activos de Información;
</t>
    </r>
    <r>
      <rPr>
        <b/>
        <sz val="10"/>
        <rFont val="Arial Narrow"/>
        <family val="2"/>
      </rPr>
      <t>k)</t>
    </r>
    <r>
      <rPr>
        <sz val="10"/>
        <rFont val="Arial Narrow"/>
        <family val="2"/>
      </rPr>
      <t xml:space="preserve"> Los sujetos obligados deberán publicar datos abiertos, para lo cual deberán contemplar las excepciones establecidas en el título 3 de la presente ley. Adicionalmente, para las condiciones técnicas de su publicación, se deberán observar los requisitos que establezca el Gobierno Nacional a través del Ministerio de las Tecnologías de la Información y las Comunicaciones o quien haga sus veces.
</t>
    </r>
    <r>
      <rPr>
        <b/>
        <sz val="10"/>
        <rFont val="Arial Narrow"/>
        <family val="2"/>
      </rPr>
      <t>Art. 26. Respuesta a solicitud de acceso a información</t>
    </r>
    <r>
      <rPr>
        <sz val="10"/>
        <rFont val="Arial Narrow"/>
        <family val="2"/>
      </rPr>
      <t xml:space="preserve">. Es aquel acto escrito mediante el cual, de forma oportuna, veraz, completa, motivada y actualizada, todo sujeto obligado responde materialmente a cualquier persona que presente una solicitud de acceso a información pública. </t>
    </r>
    <r>
      <rPr>
        <b/>
        <sz val="10"/>
        <rFont val="Arial Narrow"/>
        <family val="2"/>
      </rPr>
      <t>Su respuesta se dará en los términos establecidos por el artículo 14 de la Ley 1437 de 2011.</t>
    </r>
  </si>
  <si>
    <r>
      <rPr>
        <b/>
        <sz val="10"/>
        <rFont val="Arial Narrow"/>
        <family val="2"/>
      </rPr>
      <t>Título I Disposiciones generales en Materia de transparencia y del Derecho de Acceso a la Información pública Nacional
Art. 2.1.1.1.1. Objeto</t>
    </r>
    <r>
      <rPr>
        <sz val="10"/>
        <rFont val="Arial Narrow"/>
        <family val="2"/>
      </rPr>
      <t>.</t>
    </r>
    <r>
      <rPr>
        <b/>
        <sz val="10"/>
        <rFont val="Arial Narrow"/>
        <family val="2"/>
      </rPr>
      <t xml:space="preserve"> Este Título tiene por objeto reglamentar la Ley 1712 de 2014,</t>
    </r>
    <r>
      <rPr>
        <sz val="10"/>
        <rFont val="Arial Narrow"/>
        <family val="2"/>
      </rPr>
      <t xml:space="preserve"> en lo relativo a la gestión de la información pública. 
</t>
    </r>
    <r>
      <rPr>
        <b/>
        <sz val="10"/>
        <rFont val="Arial Narrow"/>
        <family val="2"/>
      </rPr>
      <t>Capitulo 3 -Gestión de solicitudes de información pública transparencia pasiva /Sección 1 Recepción y respuesta a solicitudes de información pública y otras directrices
Art. 2.1.1.3.1.1. Medios idóneos para recibir solicitudes de información pública</t>
    </r>
    <r>
      <rPr>
        <sz val="10"/>
        <rFont val="Arial Narrow"/>
        <family val="2"/>
      </rPr>
      <t xml:space="preserve">. Se consideran medios idóneos para la recepción de solicitudes de información:
</t>
    </r>
    <r>
      <rPr>
        <i/>
        <sz val="10"/>
        <rFont val="Arial Narrow"/>
        <family val="2"/>
      </rPr>
      <t>(1) Personalmente, por escrito o vía oral, en los espacios físicos</t>
    </r>
    <r>
      <rPr>
        <sz val="10"/>
        <rFont val="Arial Narrow"/>
        <family val="2"/>
      </rPr>
      <t xml:space="preserve"> destinados por el sujeto obligado para la recepción de solicitudes de información pública.
</t>
    </r>
    <r>
      <rPr>
        <i/>
        <sz val="10"/>
        <rFont val="Arial Narrow"/>
        <family val="2"/>
      </rPr>
      <t>(2) Telefónicamente, al número fijo o móvil</t>
    </r>
    <r>
      <rPr>
        <sz val="10"/>
        <rFont val="Arial Narrow"/>
        <family val="2"/>
      </rPr>
      <t xml:space="preserve"> destinado por el sujeto obligado para la recepción de solicitudes de información pública.
</t>
    </r>
    <r>
      <rPr>
        <i/>
        <sz val="10"/>
        <rFont val="Arial Narrow"/>
        <family val="2"/>
      </rPr>
      <t xml:space="preserve">(3) Correo físico o postal, </t>
    </r>
    <r>
      <rPr>
        <sz val="10"/>
        <rFont val="Arial Narrow"/>
        <family val="2"/>
      </rPr>
      <t xml:space="preserve">en la dirección destinada por el sujeto obligado para la recepción de solicitudes de información pública.
</t>
    </r>
    <r>
      <rPr>
        <i/>
        <sz val="10"/>
        <rFont val="Arial Narrow"/>
        <family val="2"/>
      </rPr>
      <t>(4) Correo electrónico institucional</t>
    </r>
    <r>
      <rPr>
        <sz val="10"/>
        <rFont val="Arial Narrow"/>
        <family val="2"/>
      </rPr>
      <t xml:space="preserve"> destinado por el sujeto obligado para la recepción de solicitudes de información pública.
</t>
    </r>
    <r>
      <rPr>
        <i/>
        <sz val="10"/>
        <rFont val="Arial Narrow"/>
        <family val="2"/>
      </rPr>
      <t xml:space="preserve">(5) Formulario electrónico dispuesto en el sitio web oficial </t>
    </r>
    <r>
      <rPr>
        <sz val="10"/>
        <rFont val="Arial Narrow"/>
        <family val="2"/>
      </rPr>
      <t xml:space="preserve">del sujeto obligado, en un formato que siga los lineamientos que definida el Min.TIC a través de la estrategia de Gobierno en Línea. (Decreto 103/15, art. 16)
</t>
    </r>
    <r>
      <rPr>
        <b/>
        <sz val="10"/>
        <rFont val="Arial Narrow"/>
        <family val="2"/>
      </rPr>
      <t>Parágrafo 1. Los sujetos obligados deben divulgar en el sitio web oficial, en medios de comunicación física y en otros canales de comunicación habilitados por el mismo, los números telefónicos y las direcciones físicas y electrónicas oficiales destinadas para la recepción de las solicitudes de información pública.</t>
    </r>
    <r>
      <rPr>
        <sz val="10"/>
        <rFont val="Arial Narrow"/>
        <family val="2"/>
      </rPr>
      <t xml:space="preserve">
</t>
    </r>
    <r>
      <rPr>
        <b/>
        <sz val="10"/>
        <rFont val="Arial Narrow"/>
        <family val="2"/>
      </rPr>
      <t>Parágrafo 2</t>
    </r>
    <r>
      <rPr>
        <sz val="10"/>
        <rFont val="Arial Narrow"/>
        <family val="2"/>
      </rPr>
      <t xml:space="preserve">. Las condiciones de seguridad que deben atender los medios electrónicos señalados en el presente artículo y los adicionales que defina el sujeto obligado para la recepción de solicitudes, serán establecidas por el Min. TIC a través de los lineamientos que se determinen en la Estrategia de Gobierno en línea. 
</t>
    </r>
    <r>
      <rPr>
        <b/>
        <sz val="10"/>
        <rFont val="Arial Narrow"/>
        <family val="2"/>
      </rPr>
      <t>Art.2.1.1.3.1.2. Seguimiento a las solicitudes de información pública.</t>
    </r>
    <r>
      <rPr>
        <sz val="10"/>
        <rFont val="Arial Narrow"/>
        <family val="2"/>
      </rPr>
      <t xml:space="preserve"> En la recepción de solicitudes de información pública se deben indicar al solicitante un número o código que permita hacer seguimiento al estado de su solicitud, la fecha de recepción y los medios por los cuales se puede hacer seguimiento a la misma. (Decreto 103/15, art. 17)
</t>
    </r>
    <r>
      <rPr>
        <b/>
        <sz val="10"/>
        <rFont val="Arial Narrow"/>
        <family val="2"/>
      </rPr>
      <t>Art.2.1.1.3.1.3. Solicitudes de acceso a información con identificación reservada.</t>
    </r>
    <r>
      <rPr>
        <sz val="10"/>
        <rFont val="Arial Narrow"/>
        <family val="2"/>
      </rPr>
      <t xml:space="preserve"> (Decreto 103/15 art. 17y 18)
</t>
    </r>
    <r>
      <rPr>
        <b/>
        <sz val="10"/>
        <rFont val="Arial Narrow"/>
        <family val="2"/>
      </rPr>
      <t>Art. 2.1.1.3.1.4</t>
    </r>
    <r>
      <rPr>
        <sz val="10"/>
        <rFont val="Arial Narrow"/>
        <family val="2"/>
      </rPr>
      <t xml:space="preserve">. </t>
    </r>
    <r>
      <rPr>
        <b/>
        <sz val="10"/>
        <rFont val="Arial Narrow"/>
        <family val="2"/>
      </rPr>
      <t>Contenido y oportunidad de las respuestas a solicitudes de acceso a información pública</t>
    </r>
    <r>
      <rPr>
        <sz val="10"/>
        <rFont val="Arial Narrow"/>
        <family val="2"/>
      </rPr>
      <t xml:space="preserve">. Conforme a lo establecido en el </t>
    </r>
    <r>
      <rPr>
        <b/>
        <sz val="10"/>
        <rFont val="Arial Narrow"/>
        <family val="2"/>
      </rPr>
      <t>art 26 de la Ley 1712 de 2014</t>
    </r>
    <r>
      <rPr>
        <sz val="10"/>
        <rFont val="Arial Narrow"/>
        <family val="2"/>
      </rPr>
      <t xml:space="preserve">, en el acto de respuesta a solicitudes de acceso a información pública, los sujetos obligados deben aplicar las siguientes directrices:
</t>
    </r>
    <r>
      <rPr>
        <b/>
        <sz val="10"/>
        <rFont val="Arial Narrow"/>
        <family val="2"/>
      </rPr>
      <t>(1)</t>
    </r>
    <r>
      <rPr>
        <sz val="10"/>
        <rFont val="Arial Narrow"/>
        <family val="2"/>
      </rPr>
      <t xml:space="preserve"> El acto de respuesta debe ser por escrito, por medio electrónico o físico de acuerdo con la preferencia del solicitante. Cuando la solicitud realizada no especifique el medio de respuesta de preferencia el sujeto obligado podrá responder por el mismo medio de la solicitud.  </t>
    </r>
    <r>
      <rPr>
        <b/>
        <sz val="10"/>
        <rFont val="Arial Narrow"/>
        <family val="2"/>
      </rPr>
      <t>(2)</t>
    </r>
    <r>
      <rPr>
        <sz val="10"/>
        <rFont val="Arial Narrow"/>
        <family val="2"/>
      </rPr>
      <t xml:space="preserve"> El acto de respuesta debe ser objetivo, veraz, completo, motivado y actualizado y debe estar disponible en formatos accesibles para los solicitantes o interesados en la información allí contenida.  </t>
    </r>
    <r>
      <rPr>
        <b/>
        <sz val="10"/>
        <rFont val="Arial Narrow"/>
        <family val="2"/>
      </rPr>
      <t>(3)</t>
    </r>
    <r>
      <rPr>
        <sz val="10"/>
        <rFont val="Arial Narrow"/>
        <family val="2"/>
      </rPr>
      <t xml:space="preserve"> El acto de respuesta debe ser oportuno respetando los términos de respuesta al derecho de petición de documentos y de información que señala el Código de Procedimiento Administrativo y de lo Contencioso Administrativo, o las normas que lo complementen o sustituyan.  </t>
    </r>
    <r>
      <rPr>
        <b/>
        <sz val="10"/>
        <rFont val="Arial Narrow"/>
        <family val="2"/>
      </rPr>
      <t>(4)</t>
    </r>
    <r>
      <rPr>
        <sz val="10"/>
        <rFont val="Arial Narrow"/>
        <family val="2"/>
      </rPr>
      <t xml:space="preserve"> El acto de respuesta debe informar sobre los recursos administrativos y judiciales de los que dispone el solicitante en caso de no hallarse conforme con la respuesta recibida. (Decreto 103/15, art. 19)
</t>
    </r>
    <r>
      <rPr>
        <b/>
        <sz val="10"/>
        <rFont val="Arial Narrow"/>
        <family val="2"/>
      </rPr>
      <t>Parágrafo 1</t>
    </r>
    <r>
      <rPr>
        <sz val="10"/>
        <rFont val="Arial Narrow"/>
        <family val="2"/>
      </rPr>
      <t xml:space="preserve">. En los casos de respuestas a solicitudes de información clasificada o reservada, además de las directrices antes señaladas, debe tenerse en cuenta lo establecido en la sección 4, Capítulo 4, Título 1, Parte 1, del Libro 2 del presente decreto.
</t>
    </r>
    <r>
      <rPr>
        <b/>
        <sz val="10"/>
        <rFont val="Arial Narrow"/>
        <family val="2"/>
      </rPr>
      <t>Parágrafo 2.</t>
    </r>
    <r>
      <rPr>
        <sz val="10"/>
        <rFont val="Arial Narrow"/>
        <family val="2"/>
      </rPr>
      <t xml:space="preserve"> Cuando las solicitudes se refieran a consulta de documentos que están disponibles en medio físico y no se solicite su reproducción, los sujetos obligados dispondrán de un sitio físico para la consulta.</t>
    </r>
  </si>
  <si>
    <r>
      <rPr>
        <b/>
        <sz val="10"/>
        <rFont val="Arial Narrow"/>
        <family val="2"/>
      </rPr>
      <t>Art. 2.1.1.3.1.5. Principio de gratuidad y costos de reproducción.</t>
    </r>
    <r>
      <rPr>
        <sz val="10"/>
        <rFont val="Arial Narrow"/>
        <family val="2"/>
      </rPr>
      <t xml:space="preserve"> En concordancia con los </t>
    </r>
    <r>
      <rPr>
        <b/>
        <sz val="10"/>
        <rFont val="Arial Narrow"/>
        <family val="2"/>
      </rPr>
      <t>art 3 y 26 de la Ley 1712 de 2014</t>
    </r>
    <r>
      <rPr>
        <sz val="10"/>
        <rFont val="Arial Narrow"/>
        <family val="2"/>
      </rPr>
      <t xml:space="preserve">, en la gestión y respuesta a las solicitudes de acceso a la información pública, los sujetos obligados deben:
</t>
    </r>
    <r>
      <rPr>
        <b/>
        <sz val="10"/>
        <rFont val="Arial Narrow"/>
        <family val="2"/>
      </rPr>
      <t>(1) Aplicar el principio de gratuidad</t>
    </r>
    <r>
      <rPr>
        <sz val="10"/>
        <rFont val="Arial Narrow"/>
        <family val="2"/>
      </rPr>
      <t xml:space="preserve">, no cobrar costos adicionales a los de reproducción de la información 
</t>
    </r>
    <r>
      <rPr>
        <b/>
        <sz val="10"/>
        <rFont val="Arial Narrow"/>
        <family val="2"/>
      </rPr>
      <t>(2) Permitir al ciudadano, interesados o usuario: (a)</t>
    </r>
    <r>
      <rPr>
        <sz val="10"/>
        <rFont val="Arial Narrow"/>
        <family val="2"/>
      </rPr>
      <t xml:space="preserve"> Elegir el medio por el cual quiere recibir la respuesta; </t>
    </r>
    <r>
      <rPr>
        <b/>
        <sz val="10"/>
        <rFont val="Arial Narrow"/>
        <family val="2"/>
      </rPr>
      <t>(b)</t>
    </r>
    <r>
      <rPr>
        <sz val="10"/>
        <rFont val="Arial Narrow"/>
        <family val="2"/>
      </rPr>
      <t xml:space="preserve"> Conocer el formato en el cual se encuentra la información solicitada, de acuerdo con lo establecido en el Esquema de Publicación de Información; </t>
    </r>
    <r>
      <rPr>
        <b/>
        <sz val="10"/>
        <rFont val="Arial Narrow"/>
        <family val="2"/>
      </rPr>
      <t>(c)</t>
    </r>
    <r>
      <rPr>
        <sz val="10"/>
        <rFont val="Arial Narrow"/>
        <family val="2"/>
      </rPr>
      <t xml:space="preserve"> Conocer los costos de reproducción en el formato disponible, y/o los costos de reproducción en el evento en que el solicitante elija un formato distinto al disponible y sea necesaria la transformación de la información. (Decreto 103/15, art. 20)
</t>
    </r>
    <r>
      <rPr>
        <b/>
        <sz val="10"/>
        <rFont val="Arial Narrow"/>
        <family val="2"/>
      </rPr>
      <t xml:space="preserve">Art. 2.1.1.3.1.6. Motivación de los costos de reproducción de información pública. </t>
    </r>
    <r>
      <rPr>
        <sz val="10"/>
        <rFont val="Arial Narrow"/>
        <family val="2"/>
      </rPr>
      <t xml:space="preserve">(Decreto 103/15, art. 21)
</t>
    </r>
    <r>
      <rPr>
        <b/>
        <sz val="10"/>
        <rFont val="Arial Narrow"/>
        <family val="2"/>
      </rPr>
      <t>Art. 2.1.1.3.1.7. Creación o producción de información pública</t>
    </r>
    <r>
      <rPr>
        <sz val="10"/>
        <rFont val="Arial Narrow"/>
        <family val="2"/>
      </rPr>
      <t xml:space="preserve">. La solicitud de acceso a la información pública no implica el deber de los sujetos obligados de generar o producir información no disponible. En este caso, el sujeto obligado comunicará por escrito que la denegación de la solicitud se debe a la inexistencia de datos en su poder, y en el evento en que dicha información esté en poder o control de otro sujeto obligado, remitirá a este la solicitud de información. (Decreto 103/15, art. 22)
</t>
    </r>
    <r>
      <rPr>
        <b/>
        <sz val="10"/>
        <rFont val="Arial Narrow"/>
        <family val="2"/>
      </rPr>
      <t xml:space="preserve">Art. 2.1.1.3.1.8. Supervigilancia al derecho de acceso a la información pública. </t>
    </r>
    <r>
      <rPr>
        <sz val="10"/>
        <rFont val="Arial Narrow"/>
        <family val="2"/>
      </rPr>
      <t xml:space="preserve">(Decreto 103/15, art. 23)
</t>
    </r>
    <r>
      <rPr>
        <b/>
        <sz val="10"/>
        <rFont val="Arial Narrow"/>
        <family val="2"/>
      </rPr>
      <t>Art. 2.1.1.4.1. Excepciones al Derecho fundamental de acceso a la información pública.</t>
    </r>
    <r>
      <rPr>
        <sz val="10"/>
        <rFont val="Arial Narrow"/>
        <family val="2"/>
      </rPr>
      <t xml:space="preserve"> (Decreto 103/15, art. 24)
</t>
    </r>
    <r>
      <rPr>
        <b/>
        <sz val="10"/>
        <rFont val="Arial Narrow"/>
        <family val="2"/>
      </rPr>
      <t xml:space="preserve">Art. 2.1.1.4.1.1. Acceso general a datos semiprivados, privados o sensibles. </t>
    </r>
    <r>
      <rPr>
        <sz val="10"/>
        <rFont val="Arial Narrow"/>
        <family val="2"/>
      </rPr>
      <t xml:space="preserve"> (Decreto 103/15, art. 25)
</t>
    </r>
    <r>
      <rPr>
        <b/>
        <sz val="10"/>
        <rFont val="Arial Narrow"/>
        <family val="2"/>
      </rPr>
      <t>Art. 2.1.1.4.1.2. Acceso a datos personales en posesión de los sujetos obligados</t>
    </r>
    <r>
      <rPr>
        <sz val="10"/>
        <rFont val="Arial Narrow"/>
        <family val="2"/>
      </rPr>
      <t xml:space="preserve">. Los sujetos obligados </t>
    </r>
    <r>
      <rPr>
        <b/>
        <sz val="10"/>
        <rFont val="Arial Narrow"/>
        <family val="2"/>
      </rPr>
      <t>no podrán permitir el acceso a datos personales sin autorización del titular de la información</t>
    </r>
    <r>
      <rPr>
        <sz val="10"/>
        <rFont val="Arial Narrow"/>
        <family val="2"/>
      </rPr>
      <t xml:space="preserve">, salvo que concurra alguna de las excepciones consagradas en los </t>
    </r>
    <r>
      <rPr>
        <b/>
        <sz val="10"/>
        <rFont val="Arial Narrow"/>
        <family val="2"/>
      </rPr>
      <t>art. 6 y 10 de la Ley 1581 de 2012</t>
    </r>
    <r>
      <rPr>
        <sz val="10"/>
        <rFont val="Arial Narrow"/>
        <family val="2"/>
      </rPr>
      <t xml:space="preserve">. Tampoco podrá permitirse el acceso a los datos personales de niños, niñas y adolescentes, salvo aquellos que sean de naturaleza pública, de acuerdo con lo previsto en el </t>
    </r>
    <r>
      <rPr>
        <b/>
        <sz val="10"/>
        <rFont val="Arial Narrow"/>
        <family val="2"/>
      </rPr>
      <t>art. 7 de la Ley 1581 de 2012</t>
    </r>
    <r>
      <rPr>
        <sz val="10"/>
        <rFont val="Arial Narrow"/>
        <family val="2"/>
      </rPr>
      <t xml:space="preserve">. (Decreto 103/15, art. 26)
</t>
    </r>
    <r>
      <rPr>
        <b/>
        <sz val="10"/>
        <rFont val="Arial Narrow"/>
        <family val="2"/>
      </rPr>
      <t xml:space="preserve">CAPÍTULO 6  SEGUIMIENTO A LA GESTIÓN DE LA INFORMACIÓN
Art. 2.1.1.6.1. Seguimiento a la gestión de la información pública. </t>
    </r>
    <r>
      <rPr>
        <sz val="10"/>
        <rFont val="Arial Narrow"/>
        <family val="2"/>
      </rPr>
      <t xml:space="preserve">Los sujetos obligados deben adelantar las acciones pertinentes para hacer seguimiento a la gestión de la información pública.  (art 32 de la Ley 1712 de 2014), de acuerdo con su ámbito de competencia, adelantarán acciones que permitan medir el avance en la implementación de la ley de transparencia, quienes deben colaborar armónicamente en el suministro de la información que se requiera.  (Decreto 103/15, art. 51)
</t>
    </r>
    <r>
      <rPr>
        <b/>
        <sz val="10"/>
        <rFont val="Arial Narrow"/>
        <family val="2"/>
      </rPr>
      <t>Art. 2.1.1.6.2. Informes de solicitudes de acceso a información.</t>
    </r>
    <r>
      <rPr>
        <sz val="10"/>
        <rFont val="Arial Narrow"/>
        <family val="2"/>
      </rPr>
      <t xml:space="preserve"> De conformidad con lo establecido en el literal h) del </t>
    </r>
    <r>
      <rPr>
        <b/>
        <sz val="10"/>
        <rFont val="Arial Narrow"/>
        <family val="2"/>
      </rPr>
      <t>art 11 de la Ley 1712/14</t>
    </r>
    <r>
      <rPr>
        <sz val="10"/>
        <rFont val="Arial Narrow"/>
        <family val="2"/>
      </rPr>
      <t xml:space="preserve">, los sujetos obligados deberán publicar los informes de todas las solicitudes, denuncias y los tiempos de respuesta. Respecto de las solicitudes de acceso a información pública, el informe debe discriminar la siguiente información mínima:
(l) El número de solicitudes recibidas.
(2) El número de solicitudes que fueron trasladadas a otra institución.
(3) El tiempo de respuesta a cada solicitud.
(4) El número de solicitudes en las que se negó el acceso a la información.  (Decreto 103/15, art. 52)
</t>
    </r>
  </si>
  <si>
    <r>
      <rPr>
        <b/>
        <sz val="10"/>
        <rFont val="Arial Narrow"/>
        <family val="2"/>
      </rPr>
      <t>Título II Derecho de Petición:</t>
    </r>
    <r>
      <rPr>
        <sz val="10"/>
        <rFont val="Arial Narrow"/>
        <family val="2"/>
      </rPr>
      <t xml:space="preserve">
</t>
    </r>
    <r>
      <rPr>
        <b/>
        <sz val="10"/>
        <rFont val="Arial Narrow"/>
        <family val="2"/>
      </rPr>
      <t>Art. 13. Objeto y modalidades del derecho de petición (...</t>
    </r>
    <r>
      <rPr>
        <sz val="10"/>
        <rFont val="Arial Narrow"/>
        <family val="2"/>
      </rPr>
      <t xml:space="preserve">) se podrá solicitar: el reconocimiento de un derecho, la intervención de una entidad o funcionario, la resolución de una situación jurídica, la prestación de un servicio, requerir información, consultar, examinar y requerir copias de documentos, formular consultas, quejas, denuncias y reclamos e interponer recursos. El ejercicio del derecho de petición es gratuito y puede realizarse sin necesidad de representación a través de abogado, o de persona mayor cuando se trate de menores en relación a las entidades dedicadas a su protección o formación.
</t>
    </r>
    <r>
      <rPr>
        <b/>
        <sz val="10"/>
        <rFont val="Arial Narrow"/>
        <family val="2"/>
      </rPr>
      <t xml:space="preserve">Art. 14. Términos para resolver las distintas modalidades de peticiones. </t>
    </r>
    <r>
      <rPr>
        <sz val="10"/>
        <rFont val="Arial Narrow"/>
        <family val="2"/>
      </rPr>
      <t xml:space="preserve">Salvo norma legal especial y so pena de sanción disciplinaria, </t>
    </r>
    <r>
      <rPr>
        <b/>
        <sz val="10"/>
        <rFont val="Arial Narrow"/>
        <family val="2"/>
      </rPr>
      <t>toda petición deberá resolverse dentro de los quince (15) días siguientes a su recepción.</t>
    </r>
    <r>
      <rPr>
        <sz val="10"/>
        <rFont val="Arial Narrow"/>
        <family val="2"/>
      </rPr>
      <t xml:space="preserve">
1. Las peticiones de documentos y de información deberán resolverse dentro de </t>
    </r>
    <r>
      <rPr>
        <b/>
        <sz val="10"/>
        <rFont val="Arial Narrow"/>
        <family val="2"/>
      </rPr>
      <t>los (10) días siguientes a su recepció</t>
    </r>
    <r>
      <rPr>
        <sz val="10"/>
        <rFont val="Arial Narrow"/>
        <family val="2"/>
      </rPr>
      <t xml:space="preserve">n. Si en ese lapso no se ha dado respuesta al peticionario, se entenderá, que la solicitud ha sido aceptada y, por consiguiente, la administración ya no podrá negar la entrega de dichos documentos al peticionario, y las copias se entregarán </t>
    </r>
    <r>
      <rPr>
        <b/>
        <sz val="10"/>
        <rFont val="Arial Narrow"/>
        <family val="2"/>
      </rPr>
      <t>dentro de los (3) días siguientes.</t>
    </r>
    <r>
      <rPr>
        <sz val="10"/>
        <rFont val="Arial Narrow"/>
        <family val="2"/>
      </rPr>
      <t xml:space="preserve">
2. Las peticiones mediante las cuales se eleva una consulta a las autoridades en relación con las materias a su cargo deberán </t>
    </r>
    <r>
      <rPr>
        <b/>
        <sz val="10"/>
        <rFont val="Arial Narrow"/>
        <family val="2"/>
      </rPr>
      <t>resolverse dentro de los (30) días siguientes a su recepción</t>
    </r>
    <r>
      <rPr>
        <sz val="10"/>
        <rFont val="Arial Narrow"/>
        <family val="2"/>
      </rPr>
      <t xml:space="preserve">
</t>
    </r>
    <r>
      <rPr>
        <b/>
        <sz val="10"/>
        <rFont val="Arial Narrow"/>
        <family val="2"/>
      </rPr>
      <t>PARÁGRAFO.</t>
    </r>
    <r>
      <rPr>
        <sz val="10"/>
        <rFont val="Arial Narrow"/>
        <family val="2"/>
      </rPr>
      <t xml:space="preserve"> Cuando excepcionalmente no fuere posible resolver la petición en los plazos aquí señalados, la autoridad debe informar al interesado, antes del vencimiento del término los motivos de la demora y señalando a la vez el plazo razonable en que se resolverá o dará respuesta, que no podrá exceder del doble del inicialmente previsto.
</t>
    </r>
    <r>
      <rPr>
        <b/>
        <sz val="10"/>
        <rFont val="Arial Narrow"/>
        <family val="2"/>
      </rPr>
      <t>Art.15. Presentación y radicación de peticiones.</t>
    </r>
    <r>
      <rPr>
        <sz val="10"/>
        <rFont val="Arial Narrow"/>
        <family val="2"/>
      </rPr>
      <t xml:space="preserve"> Podrán presentarse verbalmente y deberá quedar constancia de la misma, o por escrito, y a través de cualquier medio idóneo para la comunicación o transferencia de datos.  PARÁGRAFO 1°. En caso de que la petición sea enviada a través de cualquier medio idóneo para la comunicación o transferencia de datos, esta tendrá como datos de fecha y hora de radicación, así como el número y clase de documentos recibidos, los registrados en el medio por el cual se han recibido los documentos
</t>
    </r>
    <r>
      <rPr>
        <b/>
        <sz val="10"/>
        <rFont val="Arial Narrow"/>
        <family val="2"/>
      </rPr>
      <t>Parágrafo 3</t>
    </r>
    <r>
      <rPr>
        <sz val="10"/>
        <rFont val="Arial Narrow"/>
        <family val="2"/>
      </rPr>
      <t xml:space="preserve">. Cuando la petición se presente verbalmente ella deberá efectuarse en la oficina o dependencia que cada entidad defina para ese efecto. El Gobierno Nacional reglamentará la materia en un plazo no mayor a noventa (90) días, a partir de la promulgación de la presente ley.
</t>
    </r>
    <r>
      <rPr>
        <b/>
        <sz val="10"/>
        <rFont val="Arial Narrow"/>
        <family val="2"/>
      </rPr>
      <t>Art. 21. Funcionario sin competencia.</t>
    </r>
    <r>
      <rPr>
        <sz val="10"/>
        <rFont val="Arial Narrow"/>
        <family val="2"/>
      </rPr>
      <t xml:space="preserve"> Si la autoridad a quien se dirige la petición no es la competente, se informará de inmediato al interesado si este actúa verbalmente, o </t>
    </r>
    <r>
      <rPr>
        <b/>
        <sz val="10"/>
        <rFont val="Arial Narrow"/>
        <family val="2"/>
      </rPr>
      <t>dentro de los cinco (5) días siguientes al de la recepción</t>
    </r>
    <r>
      <rPr>
        <sz val="10"/>
        <rFont val="Arial Narrow"/>
        <family val="2"/>
      </rPr>
      <t xml:space="preserve">, si obró por escrito. Dentro del término señalado remitirá la petición al competente y enviará copia del oficio remisorio al peticionario o en caso de no existir funcionario competente así se lo comunicará.
</t>
    </r>
    <r>
      <rPr>
        <b/>
        <sz val="10"/>
        <rFont val="Arial Narrow"/>
        <family val="2"/>
      </rPr>
      <t>Art. 30. Peticiones entre autoridades</t>
    </r>
    <r>
      <rPr>
        <sz val="10"/>
        <rFont val="Arial Narrow"/>
        <family val="2"/>
      </rPr>
      <t>. Cuando una autoridad formule una petición de información o de documentos a otra, esta deberá resolverla en un término</t>
    </r>
    <r>
      <rPr>
        <b/>
        <sz val="10"/>
        <rFont val="Arial Narrow"/>
        <family val="2"/>
      </rPr>
      <t xml:space="preserve"> no mayor de diez (10) días</t>
    </r>
    <r>
      <rPr>
        <sz val="10"/>
        <rFont val="Arial Narrow"/>
        <family val="2"/>
      </rPr>
      <t>. En los demás casos, resolverá las solicitudes dentro de los plazos previstos en el artículo 14.</t>
    </r>
  </si>
  <si>
    <r>
      <rPr>
        <b/>
        <sz val="10"/>
        <rFont val="Arial Narrow"/>
        <family val="2"/>
      </rPr>
      <t xml:space="preserve">Art. 2. Definiciones. </t>
    </r>
    <r>
      <rPr>
        <sz val="10"/>
        <rFont val="Arial Narrow"/>
        <family val="2"/>
      </rPr>
      <t xml:space="preserve">
</t>
    </r>
    <r>
      <rPr>
        <b/>
        <sz val="10"/>
        <rFont val="Arial Narrow"/>
        <family val="2"/>
      </rPr>
      <t xml:space="preserve">a) Mensaje de datos. </t>
    </r>
    <r>
      <rPr>
        <sz val="10"/>
        <rFont val="Arial Narrow"/>
        <family val="2"/>
      </rPr>
      <t xml:space="preserve">La información generada, enviada, recibida, almacenada o comunicada por medios electrónicos, ópticos o similares, como pudieran ser, entre otros, el Intercambio Electrónico de Datos (EDI), Internet, el correo electrónico, el telegrama, el télex o el telefax;
</t>
    </r>
    <r>
      <rPr>
        <b/>
        <sz val="10"/>
        <rFont val="Arial Narrow"/>
        <family val="2"/>
      </rPr>
      <t>e) Intercambio Electrónico de Datos (EDI).</t>
    </r>
    <r>
      <rPr>
        <sz val="10"/>
        <rFont val="Arial Narrow"/>
        <family val="2"/>
      </rPr>
      <t xml:space="preserve"> La transmisión electrónica de datos de una computadora a otra, que está estructurada bajo normas técnicas convenidas al efecto.
</t>
    </r>
    <r>
      <rPr>
        <b/>
        <sz val="10"/>
        <rFont val="Arial Narrow"/>
        <family val="2"/>
      </rPr>
      <t xml:space="preserve">f) Sistema de Información. </t>
    </r>
    <r>
      <rPr>
        <sz val="10"/>
        <rFont val="Arial Narrow"/>
        <family val="2"/>
      </rPr>
      <t>Se entenderá todo sistema utilizado para generar, enviar, recibir, archivar o procesar de alguna otra forma mensajes de datos.</t>
    </r>
  </si>
  <si>
    <r>
      <rPr>
        <b/>
        <sz val="10"/>
        <rFont val="Arial Narrow"/>
        <family val="2"/>
      </rPr>
      <t>Art. 1. Objeto. Establecer las reglas y principios generales que regulan la función archivística del Estado.</t>
    </r>
    <r>
      <rPr>
        <sz val="10"/>
        <rFont val="Arial Narrow"/>
        <family val="2"/>
      </rPr>
      <t xml:space="preserve">
</t>
    </r>
    <r>
      <rPr>
        <b/>
        <u/>
        <sz val="10"/>
        <rFont val="Arial Narrow"/>
        <family val="2"/>
      </rPr>
      <t>Art. 3 Definiciones</t>
    </r>
    <r>
      <rPr>
        <b/>
        <sz val="10"/>
        <rFont val="Arial Narrow"/>
        <family val="2"/>
      </rPr>
      <t xml:space="preserve"> 
Función archivística. </t>
    </r>
    <r>
      <rPr>
        <sz val="10"/>
        <rFont val="Arial Narrow"/>
        <family val="2"/>
      </rPr>
      <t xml:space="preserve">Actividades relacionadas con la totalidad del quehacer archivístico, que comprende desde la elaboración del documento hasta su eliminación o conservación permanente.
</t>
    </r>
    <r>
      <rPr>
        <b/>
        <sz val="10"/>
        <rFont val="Arial Narrow"/>
        <family val="2"/>
      </rPr>
      <t xml:space="preserve">Gestión documental. </t>
    </r>
    <r>
      <rPr>
        <sz val="10"/>
        <rFont val="Arial Narrow"/>
        <family val="2"/>
      </rPr>
      <t xml:space="preserve">Conjunto de actividades administrativas y técnicas tendientes a la planificación, manejo y organización de la documentación producida y recibida por las entidades, desde su origen hasta su destino final
</t>
    </r>
    <r>
      <rPr>
        <b/>
        <sz val="10"/>
        <rFont val="Arial Narrow"/>
        <family val="2"/>
      </rPr>
      <t>Soporte documental.</t>
    </r>
    <r>
      <rPr>
        <sz val="10"/>
        <rFont val="Arial Narrow"/>
        <family val="2"/>
      </rPr>
      <t xml:space="preserve"> Medios en los cuales se contiene la información, según los materiales empleados. Además de los archivos en papel existente los archivos audiovisuales, fotográficos, fílmicos, informáticos, orales y sonoros.
</t>
    </r>
    <r>
      <rPr>
        <b/>
        <sz val="10"/>
        <rFont val="Arial Narrow"/>
        <family val="2"/>
      </rPr>
      <t>Tabla de retención documental.</t>
    </r>
    <r>
      <rPr>
        <sz val="10"/>
        <rFont val="Arial Narrow"/>
        <family val="2"/>
      </rPr>
      <t xml:space="preserve"> Listado de series con sus correspondientes tipos documentales, a las cuales se asigna el tiempo de permanencia en cada etapa del ciclo vital de los documentos.
</t>
    </r>
    <r>
      <rPr>
        <b/>
        <sz val="10"/>
        <rFont val="Arial Narrow"/>
        <family val="2"/>
      </rPr>
      <t>Documento original.</t>
    </r>
    <r>
      <rPr>
        <sz val="10"/>
        <rFont val="Arial Narrow"/>
        <family val="2"/>
      </rPr>
      <t xml:space="preserve"> Es la fuente primaria de información con todos los rasgos y características que permiten garantizar su autenticidad e integridad.
</t>
    </r>
    <r>
      <rPr>
        <b/>
        <u/>
        <sz val="10"/>
        <rFont val="Arial Narrow"/>
        <family val="2"/>
      </rPr>
      <t>Título VI Acceso y Consulta de los documentos</t>
    </r>
    <r>
      <rPr>
        <sz val="10"/>
        <rFont val="Arial Narrow"/>
        <family val="2"/>
      </rPr>
      <t xml:space="preserve">
</t>
    </r>
    <r>
      <rPr>
        <b/>
        <sz val="10"/>
        <rFont val="Arial Narrow"/>
        <family val="2"/>
      </rPr>
      <t>Art. 27. Acceso y consulta de los documentos. Todas las personas tienen derecho a consultar los documentos de archivos públicos y a que se les expida copia de los mismos, siempre que dichos documentos no tengan carácter reservado conforme a la Constitución o a la ley.  Las autoridades responsables de los archivos públicos y privados garantizarán el derecho a la intimidad personal y familiar, honra y buen nombre de las personas y demás derechos consagrados en la Constitución y las leyes.</t>
    </r>
    <r>
      <rPr>
        <sz val="10"/>
        <rFont val="Arial Narrow"/>
        <family val="2"/>
      </rPr>
      <t xml:space="preserve">
</t>
    </r>
    <r>
      <rPr>
        <b/>
        <sz val="10"/>
        <rFont val="Arial Narrow"/>
        <family val="2"/>
      </rPr>
      <t>Art. 28. Modificación de la Ley 57 de 1985. Modificase el inciso 2o. del artículo 13 de la Ley 57 de 1985, el cual quedará así:</t>
    </r>
    <r>
      <rPr>
        <sz val="10"/>
        <rFont val="Arial Narrow"/>
        <family val="2"/>
      </rPr>
      <t xml:space="preserve"> "</t>
    </r>
    <r>
      <rPr>
        <b/>
        <sz val="10"/>
        <rFont val="Arial Narrow"/>
        <family val="2"/>
      </rPr>
      <t>La reserva legal sobre cualquier documento cesará a los treinta años de su expedición</t>
    </r>
    <r>
      <rPr>
        <sz val="10"/>
        <rFont val="Arial Narrow"/>
        <family val="2"/>
      </rPr>
      <t xml:space="preserve">. Cumplidos éstos, el documento por este solo hecho no adquiere el carácter histórico y podrá ser consultado por cualquier ciudadano, y la autoridad que esté en su posesión adquiere la obligación de expedir a quien lo demande copias o fotocopias del mismo".
</t>
    </r>
    <r>
      <rPr>
        <b/>
        <sz val="10"/>
        <rFont val="Arial Narrow"/>
        <family val="2"/>
      </rPr>
      <t>Art. 29. Restricciones por razones de conservación.</t>
    </r>
    <r>
      <rPr>
        <sz val="10"/>
        <rFont val="Arial Narrow"/>
        <family val="2"/>
      </rPr>
      <t xml:space="preserve"> Cuando los documentos históricos presenten deterioro físico manifiesto tal que su estado de conservación impida su acceso directo, las instituciones suministrarán la información contenida en estos mediante un sistema de reproducción que no afecte la conservación del documento, certificando su autenticidad cuando fuere del caso.</t>
    </r>
  </si>
  <si>
    <r>
      <rPr>
        <b/>
        <sz val="10"/>
        <rFont val="Arial Narrow"/>
        <family val="2"/>
      </rPr>
      <t>Art. 2.2.3.12.1. </t>
    </r>
    <r>
      <rPr>
        <b/>
        <i/>
        <sz val="10"/>
        <rFont val="Arial Narrow"/>
        <family val="2"/>
      </rPr>
      <t>Objeto.</t>
    </r>
    <r>
      <rPr>
        <sz val="10"/>
        <rFont val="Arial Narrow"/>
        <family val="2"/>
      </rPr>
      <t xml:space="preserve"> El presente capítulo regula la presentación, radicación y constancia de todas aquellas peticiones presentadas verbalmente en forma presencial, por vía telefónica, por medios electrónicos o tecnológicos o a través de cualquier otro medio idóneo para la comunicación o transferencia de la voz.
</t>
    </r>
    <r>
      <rPr>
        <b/>
        <sz val="10"/>
        <rFont val="Arial Narrow"/>
        <family val="2"/>
      </rPr>
      <t xml:space="preserve">Art.  2.2.3.12.2. </t>
    </r>
    <r>
      <rPr>
        <sz val="10"/>
        <rFont val="Arial Narrow"/>
        <family val="2"/>
      </rPr>
      <t xml:space="preserve">Centralización de la recepción de peticiones verbales. Todas las autoridades deberán centralizar en una sola oficina o dependencia la recepción de las peticiones que se les formulen verbalmente en forma presencial o no presencial.
</t>
    </r>
    <r>
      <rPr>
        <b/>
        <sz val="10"/>
        <rFont val="Arial Narrow"/>
        <family val="2"/>
      </rPr>
      <t>Art.  2.2.3.12.3. Presentación y radicación de peticiones verbales.</t>
    </r>
    <r>
      <rPr>
        <sz val="10"/>
        <rFont val="Arial Narrow"/>
        <family val="2"/>
      </rPr>
      <t xml:space="preserve"> La presentación y radicación de las peticiones presentadas verbalmente seguirá los requisitos y parámetros establecidos en las leyes 1437 de 2011 y 1755 de 2015. Las autoridades deberán dejar constancia y radicar las peticiones verbales que se reciban, por cualquier medio idóneo que garantice la comunicación o transferencia de datos de la información al interior de la entidad. </t>
    </r>
    <r>
      <rPr>
        <b/>
        <sz val="10"/>
        <rFont val="Arial Narrow"/>
        <family val="2"/>
      </rPr>
      <t>La constancia de la recepción del derecho de petición verbal deberá radicarse de inmediato y deberá contener, como mínimo, los siguientes datos:</t>
    </r>
    <r>
      <rPr>
        <sz val="10"/>
        <rFont val="Arial Narrow"/>
        <family val="2"/>
      </rPr>
      <t xml:space="preserve">
</t>
    </r>
    <r>
      <rPr>
        <b/>
        <sz val="10"/>
        <rFont val="Arial Narrow"/>
        <family val="2"/>
      </rPr>
      <t>1.</t>
    </r>
    <r>
      <rPr>
        <sz val="10"/>
        <rFont val="Arial Narrow"/>
        <family val="2"/>
      </rPr>
      <t xml:space="preserve"> Número de radicado o consecutivo asignado a la petición
</t>
    </r>
    <r>
      <rPr>
        <b/>
        <sz val="10"/>
        <rFont val="Arial Narrow"/>
        <family val="2"/>
      </rPr>
      <t>2</t>
    </r>
    <r>
      <rPr>
        <sz val="10"/>
        <rFont val="Arial Narrow"/>
        <family val="2"/>
      </rPr>
      <t xml:space="preserve">. Fecha y hora de recibido.
</t>
    </r>
    <r>
      <rPr>
        <b/>
        <sz val="10"/>
        <rFont val="Arial Narrow"/>
        <family val="2"/>
      </rPr>
      <t>3</t>
    </r>
    <r>
      <rPr>
        <sz val="10"/>
        <rFont val="Arial Narrow"/>
        <family val="2"/>
      </rPr>
      <t xml:space="preserve">. Los nombres y apellidos completos del solicitante y de su representante y/o apoderado, si es el caso, con indicación de los documentos de identidad y de la dirección física o electrónica donde se recibirá correspondencia y se harán las notificaciones. 
</t>
    </r>
    <r>
      <rPr>
        <b/>
        <sz val="10"/>
        <rFont val="Arial Narrow"/>
        <family val="2"/>
      </rPr>
      <t>4</t>
    </r>
    <r>
      <rPr>
        <sz val="10"/>
        <rFont val="Arial Narrow"/>
        <family val="2"/>
      </rPr>
      <t xml:space="preserve">. El objeto de la petición.
5. Las razones en las que fundamenta la petición. </t>
    </r>
    <r>
      <rPr>
        <b/>
        <sz val="10"/>
        <rFont val="Arial Narrow"/>
        <family val="2"/>
      </rPr>
      <t>La no presentación de las razones en que se fundamenta la petición no impedirá su radicación</t>
    </r>
    <r>
      <rPr>
        <sz val="10"/>
        <rFont val="Arial Narrow"/>
        <family val="2"/>
      </rPr>
      <t xml:space="preserve">, conforme art. 1 Ley 1755/15.
</t>
    </r>
    <r>
      <rPr>
        <b/>
        <sz val="10"/>
        <rFont val="Arial Narrow"/>
        <family val="2"/>
      </rPr>
      <t>6</t>
    </r>
    <r>
      <rPr>
        <sz val="10"/>
        <rFont val="Arial Narrow"/>
        <family val="2"/>
      </rPr>
      <t>. La relación de los documentos que se anexan para iniciarla petición.</t>
    </r>
    <r>
      <rPr>
        <b/>
        <sz val="10"/>
        <rFont val="Arial Narrow"/>
        <family val="2"/>
      </rPr>
      <t xml:space="preserve"> Se debe informar que falten, sin que su no presentación pueda dar lugar al rechazo</t>
    </r>
    <r>
      <rPr>
        <sz val="10"/>
        <rFont val="Arial Narrow"/>
        <family val="2"/>
      </rPr>
      <t xml:space="preserve"> </t>
    </r>
    <r>
      <rPr>
        <b/>
        <sz val="10"/>
        <rFont val="Arial Narrow"/>
        <family val="2"/>
      </rPr>
      <t>de la radicación</t>
    </r>
    <r>
      <rPr>
        <sz val="10"/>
        <rFont val="Arial Narrow"/>
        <family val="2"/>
      </rPr>
      <t xml:space="preserve"> conforme conforme </t>
    </r>
    <r>
      <rPr>
        <b/>
        <sz val="10"/>
        <rFont val="Arial Narrow"/>
        <family val="2"/>
      </rPr>
      <t>art. 1 Ley 1755/15.</t>
    </r>
    <r>
      <rPr>
        <sz val="10"/>
        <rFont val="Arial Narrow"/>
        <family val="2"/>
      </rPr>
      <t xml:space="preserve">
</t>
    </r>
    <r>
      <rPr>
        <b/>
        <sz val="10"/>
        <rFont val="Arial Narrow"/>
        <family val="2"/>
      </rPr>
      <t xml:space="preserve">7. </t>
    </r>
    <r>
      <rPr>
        <sz val="10"/>
        <rFont val="Arial Narrow"/>
        <family val="2"/>
      </rPr>
      <t xml:space="preserve">Identificación del funcionario responsable de la recepción y radicación de la petición.
</t>
    </r>
    <r>
      <rPr>
        <b/>
        <sz val="10"/>
        <rFont val="Arial Narrow"/>
        <family val="2"/>
      </rPr>
      <t>8.</t>
    </r>
    <r>
      <rPr>
        <sz val="10"/>
        <rFont val="Arial Narrow"/>
        <family val="2"/>
      </rPr>
      <t xml:space="preserve"> Constancia explícita de que la petición se formuló de manera verbal.
PARÁGRAFO  1. Si el peticionario lo solicita, se le entregará copia de la constancia de la petición verbal.
PARÁGRAFO  2. Las autoridades serán responsables de la gestión de las constancias de las peticiones verbales presentadas y de la administración de sus archivos, para lo cual diseñaran, implementaran o adecuarán los sistemas o herramientas que permitan la debida organización y conservación, de acuerdo con los parámetros y lineamientos generales establecidos por el Archivo General de la Nación.
</t>
    </r>
    <r>
      <rPr>
        <b/>
        <sz val="10"/>
        <rFont val="Arial Narrow"/>
        <family val="2"/>
      </rPr>
      <t>Art.  2.2.3.12.4. Respuesta al derecho de petición verbal.</t>
    </r>
    <r>
      <rPr>
        <sz val="10"/>
        <rFont val="Arial Narrow"/>
        <family val="2"/>
      </rPr>
      <t xml:space="preserve"> La respuesta al derecho de petición verbal deberá darse en los plazos establecidos en la ley.
</t>
    </r>
    <r>
      <rPr>
        <b/>
        <sz val="10"/>
        <rFont val="Arial Narrow"/>
        <family val="2"/>
      </rPr>
      <t xml:space="preserve">Art. 2.2.3.12.5. Solicitudes de acceso a la información pública: </t>
    </r>
    <r>
      <rPr>
        <sz val="10"/>
        <rFont val="Arial Narrow"/>
        <family val="2"/>
      </rPr>
      <t xml:space="preserve">Para los casos de las solicitudes de acceso a la información pública, de acuerdo con lo señalado en el art 25 de Ley 1712/14, todos los sujetos obligados deberán habilitar mecanismos para la recepción de solicitudes de manera verbal. (...) ver art. 15 Ley 1755/15.
</t>
    </r>
    <r>
      <rPr>
        <b/>
        <sz val="10"/>
        <rFont val="Arial Narrow"/>
        <family val="2"/>
      </rPr>
      <t>Art.  2.2.3.12.6. Turnos.</t>
    </r>
    <r>
      <rPr>
        <sz val="10"/>
        <rFont val="Arial Narrow"/>
        <family val="2"/>
      </rPr>
      <t xml:space="preserve"> Las autoridades deberán garantizar un sistema de tumos acorde con las necesidades del servicio y las nuevas tecnologías para una ordenada atención de peticiones verbales, sin perjuicio de lo señalado en el numeral 6 art. 5 Ley 1437/11.
</t>
    </r>
    <r>
      <rPr>
        <b/>
        <sz val="10"/>
        <rFont val="Arial Narrow"/>
        <family val="2"/>
      </rPr>
      <t xml:space="preserve">Art. 2.2.3.12.7. Falta de competencia / Art. 2.2.3.12.8. Inclusión social. </t>
    </r>
    <r>
      <rPr>
        <sz val="10"/>
        <rFont val="Arial Narrow"/>
        <family val="2"/>
      </rPr>
      <t xml:space="preserve">
</t>
    </r>
    <r>
      <rPr>
        <b/>
        <sz val="10"/>
        <rFont val="Arial Narrow"/>
        <family val="2"/>
      </rPr>
      <t xml:space="preserve">Art.  2.2.3.12.9. Peticiones verbales en otra lengua nativa o dialecto oficial de Colombia.
Art. 2.2.3.12.10. Respuesta a solicitud verbal de acceso a información. </t>
    </r>
    <r>
      <rPr>
        <sz val="10"/>
        <rFont val="Arial Narrow"/>
        <family val="2"/>
      </rPr>
      <t>La respuesta a las peticiones de acceso a información presentadas verbalmente, una vez se surta la radicación y constancia, deberá darse por escrito, de acuerdo</t>
    </r>
    <r>
      <rPr>
        <b/>
        <sz val="10"/>
        <rFont val="Arial Narrow"/>
        <family val="2"/>
      </rPr>
      <t xml:space="preserve"> al art. 4  Decreto 1494/15.</t>
    </r>
  </si>
  <si>
    <r>
      <rPr>
        <b/>
        <sz val="10"/>
        <rFont val="Arial Narrow"/>
        <family val="2"/>
      </rPr>
      <t>Con el fin de hacer efectivo el ejercicio de este derecho es necesario que los servidores públicos den estricto cumplimiento a la forma, contenido y oportunidad, en que se dé respuesta a las peticiones presentadas, dando cumplimiento a las siguientes instrucciones:</t>
    </r>
    <r>
      <rPr>
        <sz val="10"/>
        <rFont val="Arial Narrow"/>
        <family val="2"/>
      </rPr>
      <t xml:space="preserve">
1. El contenido del derecho de petición se encuentra conformado p</t>
    </r>
    <r>
      <rPr>
        <b/>
        <u/>
        <sz val="10"/>
        <rFont val="Arial Narrow"/>
        <family val="2"/>
      </rPr>
      <t>or la resolución pronta y oportuna de la solicitud elevada ante la Administración</t>
    </r>
    <r>
      <rPr>
        <sz val="10"/>
        <rFont val="Arial Narrow"/>
        <family val="2"/>
      </rPr>
      <t xml:space="preserve">. La respuesta emitida debe </t>
    </r>
    <r>
      <rPr>
        <b/>
        <sz val="10"/>
        <rFont val="Arial Narrow"/>
        <family val="2"/>
      </rPr>
      <t>(i) ser oportuna; (ii) constituir una resolución de fondo, clara, pronta y congruente con lo solicitado, y (iii) ser puesta en conocimiento del peticionario.</t>
    </r>
    <r>
      <rPr>
        <sz val="10"/>
        <rFont val="Arial Narrow"/>
        <family val="2"/>
      </rPr>
      <t xml:space="preserve">
2. Los servidores públicos tendrán en cuenta los principios de eficiencia, economía y celeridad que rigen las actuaciones administrativas al dar respuesta a los derechos de petición en cumplimiento estricto de los plazos dispuestos en el Código Contencioso Administrativo y demás normas pertinentes.
</t>
    </r>
    <r>
      <rPr>
        <b/>
        <sz val="10"/>
        <rFont val="Arial Narrow"/>
        <family val="2"/>
      </rPr>
      <t>Las respuestas a las peticiones relacionadas con temas de naturaleza pensional -dentro de los quince (15) días hábiles</t>
    </r>
    <r>
      <rPr>
        <sz val="10"/>
        <rFont val="Arial Narrow"/>
        <family val="2"/>
      </rPr>
      <t xml:space="preserve">
3. El interesado deberá ser requerido por una sola vez, cuando la información o los documentos por él aportados no sean suficientes para emitir una respuesta de fondo. 
4. Cuando de manera excepcional, no se pueda dar respuesta al derecho de petición, en los términos establecidos se deberá comunicar al peticionario expresando los motivos de la demora, y señalando la fecha en que se resolverá o dará respuesta.
5. En caso que el funcionario a quien se dirige la petición no sea competente, este deberá dar traslado de la petición a la autoridad competente y proceder a informar al interesado de dicho traslado, dentro de los diez (10) días siguientes a su recibo.
6. El silencio administrativo no exonera a la Administración Pública de la obligación de resolver la petición elevada, salvo que el interesado haya hecho uso de los recursos de la vía gubernativa con fundamento en él, contra el acto presunto.
7. Los servidores públicos al dar respuesta a las peticiones deberán tener en consideración la especial protección de: (i) los asuntos atinentes al reconocimiento de pensiones, tales como la de vejez, en las que está de por medio la subsistencia de personas que en la mayoría de los casos pertenecen a la tercera edad, (ii) los casos de debilidad manifiesta, ya sea por circunstancias económicas, físicas o mentales, y (iii) las personas que, por sus condiciones críticas de pobreza y vulnerabilidad social, acuden al Estado en busca que sean atendidas las necesidades más determinantes de su mínimo vital, entre otras. </t>
    </r>
    <r>
      <rPr>
        <b/>
        <sz val="10"/>
        <rFont val="Arial Narrow"/>
        <family val="2"/>
      </rPr>
      <t>Finalmente, se recuerda que la falta de atención a las peticiones, la inobservancia de los términos para resolver o contestar, darán lugar a la apertura de investigaciones disciplinarias, y las consecuentes sanciones.</t>
    </r>
  </si>
  <si>
    <r>
      <rPr>
        <b/>
        <sz val="10"/>
        <rFont val="Arial Narrow"/>
        <family val="2"/>
      </rPr>
      <t>CONPES 3654/10</t>
    </r>
    <r>
      <rPr>
        <sz val="10"/>
        <rFont val="Arial Narrow"/>
        <family val="2"/>
      </rPr>
      <t xml:space="preserve"> señaló la necesidad de mejorar los atributos de la información pública, para que sea: </t>
    </r>
    <r>
      <rPr>
        <b/>
        <sz val="10"/>
        <rFont val="Arial Narrow"/>
        <family val="2"/>
      </rPr>
      <t>comprensible, actualizada, oportuna,'disponibie y completa.</t>
    </r>
    <r>
      <rPr>
        <sz val="10"/>
        <rFont val="Arial Narrow"/>
        <family val="2"/>
      </rPr>
      <t xml:space="preserve">
El derecho de petición como uno de los elementos que garantizan el acceso a la información y como un mecanismo indispensable para participar activamente en la rendición de cuentas y ejercer el control social sobre la actividad del Estado. 
</t>
    </r>
    <r>
      <rPr>
        <b/>
        <sz val="10"/>
        <rFont val="Arial Narrow"/>
        <family val="2"/>
      </rPr>
      <t>CONPES 3654/10</t>
    </r>
    <r>
      <rPr>
        <sz val="10"/>
        <rFont val="Arial Narrow"/>
        <family val="2"/>
      </rPr>
      <t xml:space="preserve"> indicó que es preciso crear un </t>
    </r>
    <r>
      <rPr>
        <b/>
        <sz val="10"/>
        <rFont val="Arial Narrow"/>
        <family val="2"/>
      </rPr>
      <t>"mecanismo de seguimiento a las solicitudes de información presentadas por los ciudadanos"</t>
    </r>
    <r>
      <rPr>
        <sz val="10"/>
        <rFont val="Arial Narrow"/>
        <family val="2"/>
      </rPr>
      <t xml:space="preserve">, y determinó, dentro del plan de acción, que el Consejo Asesor del Gobierno Nacional en Materia de Control Interno de las Entidades de los Ordenes Nacional y Territorial estaba llamado a formular orientaciones para hacer seguimiento a la atención adecuada de los derechos de petición, impoartiendo las siguientes instrucciones:
1. </t>
    </r>
    <r>
      <rPr>
        <b/>
        <sz val="10"/>
        <rFont val="Arial Narrow"/>
        <family val="2"/>
      </rPr>
      <t>Las Oficinas de Control Interno</t>
    </r>
    <r>
      <rPr>
        <sz val="10"/>
        <rFont val="Arial Narrow"/>
        <family val="2"/>
      </rPr>
      <t xml:space="preserve"> o quienes hagan sus veces, en cumplimiento de la función de</t>
    </r>
    <r>
      <rPr>
        <b/>
        <sz val="10"/>
        <rFont val="Arial Narrow"/>
        <family val="2"/>
      </rPr>
      <t xml:space="preserve"> "evaluar y verificar la aplicación de los mecanismos de participación ciudadana",</t>
    </r>
    <r>
      <rPr>
        <sz val="10"/>
        <rFont val="Arial Narrow"/>
        <family val="2"/>
      </rPr>
      <t xml:space="preserve"> establecida en el articulo 12, literal i), de la Ley 87 de 1993, </t>
    </r>
    <r>
      <rPr>
        <b/>
        <sz val="10"/>
        <rFont val="Arial Narrow"/>
        <family val="2"/>
      </rPr>
      <t>deberán incluir en sus ejercicios de auditorla interna una evaluación aleatoria a las respuestas dadas por la administración a los derechos de petición formulados por los ciudadanos</t>
    </r>
    <r>
      <rPr>
        <sz val="10"/>
        <rFont val="Arial Narrow"/>
        <family val="2"/>
      </rPr>
      <t xml:space="preserve">, con el fin de determinar </t>
    </r>
    <r>
      <rPr>
        <b/>
        <sz val="10"/>
        <rFont val="Arial Narrow"/>
        <family val="2"/>
      </rPr>
      <t>si estos cumplen con los requisitos de oportunidad y materialidad</t>
    </r>
    <r>
      <rPr>
        <sz val="10"/>
        <rFont val="Arial Narrow"/>
        <family val="2"/>
      </rPr>
      <t xml:space="preserve"> establecidos por la ley y la jurisprudencia sobre el tema y, de manera consecuente, </t>
    </r>
    <r>
      <rPr>
        <b/>
        <sz val="10"/>
        <rFont val="Arial Narrow"/>
        <family val="2"/>
      </rPr>
      <t>establecer la necesidad de formular planes institucionalesde mejoramiento</t>
    </r>
    <r>
      <rPr>
        <sz val="10"/>
        <rFont val="Arial Narrow"/>
        <family val="2"/>
      </rPr>
      <t xml:space="preserve">.
2. </t>
    </r>
    <r>
      <rPr>
        <b/>
        <sz val="10"/>
        <rFont val="Arial Narrow"/>
        <family val="2"/>
      </rPr>
      <t>Las Oficinas de Control Interno</t>
    </r>
    <r>
      <rPr>
        <sz val="10"/>
        <rFont val="Arial Narrow"/>
        <family val="2"/>
      </rPr>
      <t xml:space="preserve"> o quienes hagan sus veces deberán </t>
    </r>
    <r>
      <rPr>
        <b/>
        <sz val="10"/>
        <rFont val="Arial Narrow"/>
        <family val="2"/>
      </rPr>
      <t>efectuar un especial . control y seguimiento al elemento sobre información primaria</t>
    </r>
    <r>
      <rPr>
        <sz val="10"/>
        <rFont val="Arial Narrow"/>
        <family val="2"/>
      </rPr>
      <t xml:space="preserve"> contenido en el Modelo Estándar de Control Interno -MECI-,</t>
    </r>
    <r>
      <rPr>
        <b/>
        <sz val="10"/>
        <rFont val="Arial Narrow"/>
        <family val="2"/>
      </rPr>
      <t xml:space="preserve"> a través de la vigilancia de las áreas de atención al usuario y demás dependencias responsables de atender los derechos de petición</t>
    </r>
    <r>
      <rPr>
        <sz val="10"/>
        <rFont val="Arial Narrow"/>
        <family val="2"/>
      </rPr>
      <t xml:space="preserve">.  Asi mismo, deberán realizar el </t>
    </r>
    <r>
      <rPr>
        <b/>
        <sz val="10"/>
        <rFont val="Arial Narrow"/>
        <family val="2"/>
      </rPr>
      <t xml:space="preserve">seguimientoa las quejas y reclamos que se presenten frente a los mismos. </t>
    </r>
    <r>
      <rPr>
        <sz val="10"/>
        <rFont val="Arial Narrow"/>
        <family val="2"/>
      </rPr>
      <t xml:space="preserve">
3. Las entidades destinatarias de la presente Circular dispondrán de un </t>
    </r>
    <r>
      <rPr>
        <b/>
        <sz val="10"/>
        <rFont val="Arial Narrow"/>
        <family val="2"/>
      </rPr>
      <t>registro público organizado sobre los derechos de petición que les sean formulados</t>
    </r>
    <r>
      <rPr>
        <sz val="10"/>
        <rFont val="Arial Narrow"/>
        <family val="2"/>
      </rPr>
      <t xml:space="preserve">, el cual contendrá, como mínimo, la siguiente información: </t>
    </r>
    <r>
      <rPr>
        <b/>
        <sz val="10"/>
        <rFont val="Arial Narrow"/>
        <family val="2"/>
      </rPr>
      <t>el tema o asunto que origina la petición o la consulta, su fecha de recepción o radicación, el término para resolverla, la dependencia responsable del asunto, la fecha y númerode oficio de respuesta.</t>
    </r>
    <r>
      <rPr>
        <sz val="10"/>
        <rFont val="Arial Narrow"/>
        <family val="2"/>
      </rPr>
      <t xml:space="preserve"> </t>
    </r>
    <r>
      <rPr>
        <b/>
        <u/>
        <sz val="10"/>
        <rFont val="Arial Narrow"/>
        <family val="2"/>
      </rPr>
      <t>Este registro deberá ser publicado en la página web u otro medio que permíta a la cludadania su consulta y seguimiento.</t>
    </r>
    <r>
      <rPr>
        <sz val="10"/>
        <rFont val="Arial Narrow"/>
        <family val="2"/>
      </rPr>
      <t xml:space="preserve">
4. El Consejo Asesor del Gobierno Nacional en Materia de Control Interno hará un estricto seguimiento al cumplimiento de estas disposiciones e instrucciones, a través del </t>
    </r>
    <r>
      <rPr>
        <b/>
        <u/>
        <sz val="10"/>
        <rFont val="Arial Narrow"/>
        <family val="2"/>
      </rPr>
      <t>Informe Ejecutivo anual de Control Interno,</t>
    </r>
    <r>
      <rPr>
        <sz val="10"/>
        <rFont val="Arial Narrow"/>
        <family val="2"/>
      </rPr>
      <t xml:space="preserve"> el cual utilizará para la definición de estrategias de mejoramiento.</t>
    </r>
  </si>
  <si>
    <r>
      <rPr>
        <b/>
        <sz val="10"/>
        <rFont val="Arial Narrow"/>
        <family val="2"/>
      </rPr>
      <t xml:space="preserve">Art. Tercero: Unidades de Correspondencia: </t>
    </r>
    <r>
      <rPr>
        <sz val="10"/>
        <rFont val="Arial Narrow"/>
        <family val="2"/>
      </rPr>
      <t xml:space="preserve">Las entidades deberán establecer de acuerdo con su estructura, </t>
    </r>
    <r>
      <rPr>
        <b/>
        <sz val="10"/>
        <rFont val="Arial Narrow"/>
        <family val="2"/>
      </rPr>
      <t>la unidad de correspondencia</t>
    </r>
    <r>
      <rPr>
        <sz val="10"/>
        <rFont val="Arial Narrow"/>
        <family val="2"/>
      </rPr>
      <t xml:space="preserve"> que gestione de manera centralizada y normalizada, </t>
    </r>
    <r>
      <rPr>
        <b/>
        <sz val="10"/>
        <rFont val="Arial Narrow"/>
        <family val="2"/>
      </rPr>
      <t>los servicios de recepción, radicación y distribución de sus comunicaciones,</t>
    </r>
    <r>
      <rPr>
        <sz val="10"/>
        <rFont val="Arial Narrow"/>
        <family val="2"/>
      </rPr>
      <t xml:space="preserve"> de tal manera, que estos procedimientos contribuyan al desarrollo del programa de gestión documental y los programas de conservación, integrándose a los procesos que se llevarán en los archivos de gestión, centrales e históricos.
</t>
    </r>
    <r>
      <rPr>
        <b/>
        <sz val="10"/>
        <rFont val="Arial Narrow"/>
        <family val="2"/>
      </rPr>
      <t>Las unidades de correspondencia</t>
    </r>
    <r>
      <rPr>
        <sz val="10"/>
        <rFont val="Arial Narrow"/>
        <family val="2"/>
      </rPr>
      <t xml:space="preserve">, deberán contar con personal suficiente y capacitado y de los medios necesarios, </t>
    </r>
    <r>
      <rPr>
        <b/>
        <sz val="10"/>
        <rFont val="Arial Narrow"/>
        <family val="2"/>
      </rPr>
      <t>que permitan recibir, enviar y controlar oportunamente el trámite de las comunicaciones de carácter oficial,</t>
    </r>
    <r>
      <rPr>
        <sz val="10"/>
        <rFont val="Arial Narrow"/>
        <family val="2"/>
      </rPr>
      <t xml:space="preserve"> mediante servicios de mensajería interna y externa, fax, correo electrónico u otros, que faciliten la atención de las solicitudes presentadas por los ciudadanos.
</t>
    </r>
    <r>
      <rPr>
        <b/>
        <sz val="10"/>
        <rFont val="Arial Narrow"/>
        <family val="2"/>
      </rPr>
      <t xml:space="preserve">Art Quinto: Procedimientos para la radicación de comunicaciones oficiales:
</t>
    </r>
    <r>
      <rPr>
        <sz val="10"/>
        <rFont val="Arial Narrow"/>
        <family val="2"/>
      </rPr>
      <t xml:space="preserve">Los procedimientos para la radicación de comunicaciones oficiales, </t>
    </r>
    <r>
      <rPr>
        <b/>
        <sz val="10"/>
        <rFont val="Arial Narrow"/>
        <family val="2"/>
      </rPr>
      <t xml:space="preserve">velarán por la transparencia de la actuación administrativa, </t>
    </r>
    <r>
      <rPr>
        <sz val="10"/>
        <rFont val="Arial Narrow"/>
        <family val="2"/>
      </rPr>
      <t>razón por la cual,</t>
    </r>
    <r>
      <rPr>
        <b/>
        <u/>
        <sz val="10"/>
        <rFont val="Arial Narrow"/>
        <family val="2"/>
      </rPr>
      <t xml:space="preserve"> no se podrán reservar números de radicación, ni habrá números repetidos, enmendados, corregidos o tachados, la numeración será asignada en estricto orden de recepción de los documentos;</t>
    </r>
    <r>
      <rPr>
        <sz val="10"/>
        <rFont val="Arial Narrow"/>
        <family val="2"/>
      </rPr>
      <t xml:space="preserve"> cuando el usuario o peticionario presente personalmente la correspondencia, se le entregará de inmediato su copia debidamente radicada.</t>
    </r>
    <r>
      <rPr>
        <b/>
        <sz val="10"/>
        <rFont val="Arial Narrow"/>
        <family val="2"/>
      </rPr>
      <t xml:space="preserve"> Al comenzar cada año, se iniciará la radicación consecutiva a partir de uno, utilizando sistemas manuales, mecánicos o automatizados.</t>
    </r>
    <r>
      <rPr>
        <sz val="10"/>
        <rFont val="Arial Narrow"/>
        <family val="2"/>
      </rPr>
      <t xml:space="preserve">  </t>
    </r>
    <r>
      <rPr>
        <b/>
        <u/>
        <sz val="10"/>
        <rFont val="Arial Narrow"/>
        <family val="2"/>
      </rPr>
      <t xml:space="preserve">Cuando existan errores en la radicación y se anulen los números, se debe dejar constancia por escrito, con la respectiva justificación y firma del Jefe de la unidad de correspondencia. 
</t>
    </r>
    <r>
      <rPr>
        <b/>
        <sz val="10"/>
        <rFont val="Arial Narrow"/>
        <family val="2"/>
      </rPr>
      <t xml:space="preserve">Art. Sexto: Numeración de actos administrativos: </t>
    </r>
    <r>
      <rPr>
        <sz val="10"/>
        <rFont val="Arial Narrow"/>
        <family val="2"/>
      </rPr>
      <t xml:space="preserve">La numeración de los actos administrativos </t>
    </r>
    <r>
      <rPr>
        <b/>
        <sz val="10"/>
        <rFont val="Arial Narrow"/>
        <family val="2"/>
      </rPr>
      <t xml:space="preserve">debe ser consecutiva </t>
    </r>
    <r>
      <rPr>
        <sz val="10"/>
        <rFont val="Arial Narrow"/>
        <family val="2"/>
      </rPr>
      <t xml:space="preserve">y las oficinas encargadas de dicha actividad, se encargarán de </t>
    </r>
    <r>
      <rPr>
        <b/>
        <sz val="10"/>
        <rFont val="Arial Narrow"/>
        <family val="2"/>
      </rPr>
      <t>llevar los controles, atender las consultas y los reportes necesario</t>
    </r>
    <r>
      <rPr>
        <sz val="10"/>
        <rFont val="Arial Narrow"/>
        <family val="2"/>
      </rPr>
      <t xml:space="preserve">s y serán responsables de que </t>
    </r>
    <r>
      <rPr>
        <b/>
        <sz val="10"/>
        <rFont val="Arial Narrow"/>
        <family val="2"/>
      </rPr>
      <t>no se reserven, tachen o enmienden números, no se numeren los actos administrativos que no estén debidamente firmados</t>
    </r>
    <r>
      <rPr>
        <sz val="10"/>
        <rFont val="Arial Narrow"/>
        <family val="2"/>
      </rPr>
      <t xml:space="preserve"> y se cumplan todas las disposiciones establecidas para el efecto.
</t>
    </r>
    <r>
      <rPr>
        <b/>
        <sz val="10"/>
        <rFont val="Arial Narrow"/>
        <family val="2"/>
      </rPr>
      <t>Art. Octavo: Control de comunicaciones oficiale</t>
    </r>
    <r>
      <rPr>
        <sz val="10"/>
        <rFont val="Arial Narrow"/>
        <family val="2"/>
      </rPr>
      <t xml:space="preserve">s: </t>
    </r>
    <r>
      <rPr>
        <b/>
        <sz val="10"/>
        <rFont val="Arial Narrow"/>
        <family val="2"/>
      </rPr>
      <t>Las unidades de correspondencia, elaborarán planillas, formatos y controles manuales o automatizados que permitan certificar la recepción de los documentos,</t>
    </r>
    <r>
      <rPr>
        <sz val="10"/>
        <rFont val="Arial Narrow"/>
        <family val="2"/>
      </rPr>
      <t xml:space="preserve"> por parte de los funcionarios competentes y </t>
    </r>
    <r>
      <rPr>
        <b/>
        <sz val="10"/>
        <rFont val="Arial Narrow"/>
        <family val="2"/>
      </rPr>
      <t>dispondrán de servicios de alerta para el seguimiento a los tiempos de respuesta</t>
    </r>
    <r>
      <rPr>
        <sz val="10"/>
        <rFont val="Arial Narrow"/>
        <family val="2"/>
      </rPr>
      <t xml:space="preserve"> de las comunicaciones recibidas.
</t>
    </r>
    <r>
      <rPr>
        <b/>
        <sz val="10"/>
        <rFont val="Arial Narrow"/>
        <family val="2"/>
      </rPr>
      <t xml:space="preserve">Art. Décimo: Comunicaciones oficiales recibidas: </t>
    </r>
    <r>
      <rPr>
        <sz val="10"/>
        <rFont val="Arial Narrow"/>
        <family val="2"/>
      </rPr>
      <t xml:space="preserve">Las comunicaciones oficiales que ingresen a las instituciones deberán ser revisadas, para verificar la competencia, los anexos, el destino y los datos de origen del ciudadano o entidad que las remite, dirección donde se deba enviar respuesta y asunto correspondiente, si es competencia de la entidad, se procederá a la radicación del mismo. </t>
    </r>
    <r>
      <rPr>
        <b/>
        <sz val="10"/>
        <rFont val="Arial Narrow"/>
        <family val="2"/>
      </rPr>
      <t xml:space="preserve">Cuando una comunicación no esté firmada ni presente el nombre del responsable o responsables de su contenido, se considerará anónima y deberá ser remitida sin radicar, a la oficina de su competencia, donde se determinarán las acciones a seguir.
Art. Décimo segundo: Comunicaciones oficiales vía fax: </t>
    </r>
    <r>
      <rPr>
        <sz val="10"/>
        <rFont val="Arial Narrow"/>
        <family val="2"/>
      </rPr>
      <t xml:space="preserve">Las comunicaciones recibidas y enviadas por este medio, se tramitarán, teniendo en cuenta la información que forma parte integral de las series establecidas en las tablas de retención documental, para la respectiva radicación en la unidad de correspondencia, la cual se encargará de dar los lineamientos para el control y establecer los procedimientos adecuados para su administración. </t>
    </r>
    <r>
      <rPr>
        <b/>
        <sz val="10"/>
        <rFont val="Arial Narrow"/>
        <family val="2"/>
      </rPr>
      <t>Las entidades que utilizan para la impresión de los fax, papel químico, deberán reproducir este documento, sobre papel que garantice su permanencia y durabilidad.</t>
    </r>
    <r>
      <rPr>
        <sz val="10"/>
        <rFont val="Arial Narrow"/>
        <family val="2"/>
      </rPr>
      <t xml:space="preserve">
</t>
    </r>
    <r>
      <rPr>
        <b/>
        <sz val="10"/>
        <rFont val="Arial Narrow"/>
        <family val="2"/>
      </rPr>
      <t xml:space="preserve">Art. Décimo tercero: Comunicaciones oficiales por correo electrónico: </t>
    </r>
    <r>
      <rPr>
        <sz val="10"/>
        <rFont val="Arial Narrow"/>
        <family val="2"/>
      </rPr>
      <t xml:space="preserve">Las entidades que dispongan de Internet y servicios de correo electrónico, reglamentarán su utilización y asignarán responsabilidades de acuerdo con la cantidad de cuentas habilitadas. En todo caso, las unidades de correspondencia tendrán el control de los mismos, garantizando el seguimiento de las comunicaciones oficiales recibidas y enviadas. </t>
    </r>
    <r>
      <rPr>
        <b/>
        <sz val="10"/>
        <rFont val="Arial Narrow"/>
        <family val="2"/>
      </rPr>
      <t xml:space="preserve">Para los efectos de acceso y uso de los mensajes de datos del comercio electrónico y de las firmas digitales se deben atender las disposiciones de la Ley 527 de 1999 y demás normas relacionadas. </t>
    </r>
  </si>
  <si>
    <r>
      <t xml:space="preserve">Art 14. Términos para resolver las distintas modalidades de peticiones. Salvo norma legal especial y so pena de sanción disciplinaria, toda petición deberá resolverse dentro de los quince (15) días siguientes a su recepción.
1. Las peticiones de documentos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Art 30. Peticiones entre autoridades. Cuando una autoridad formule una petición de información a otra, esta deberÃ¡ resolverla en un término no mayor de diez (10) días. En los demás casos, resolverá las solicitudes dentro de los plazos previstos en el art 14. Art 31. Falta disciplinaria. La falta de atención a las peticiones y a los términos para resolver, la contravención a las prohibiciones y el desconocimiento de los derechos de las personas de que trata esta Parte Primera del Código; constituirán falta gravÃsima para el servidor público y darán lugar a las sanciones correspondientes de acuerdo con la ley disciplinaria.
</t>
    </r>
    <r>
      <rPr>
        <b/>
        <sz val="10"/>
        <rFont val="Arial Narrow"/>
        <family val="2"/>
      </rPr>
      <t>SEGUNDO. Declarar INEXEQUIBLES los art 13, 14, 15, 16, 17, 18, 19, 20, 21, 22, 23, 24, 25, 26, 27, 28, 29, 30, 31, 32 y 33 de la Ley 1437 de 2011 "Por la cual se expide el Código de Procedimiento Administrativo y de lo Contencioso Administrativo".</t>
    </r>
    <r>
      <rPr>
        <sz val="10"/>
        <rFont val="Arial Narrow"/>
        <family val="2"/>
      </rPr>
      <t xml:space="preserve">  
</t>
    </r>
    <r>
      <rPr>
        <b/>
        <sz val="10"/>
        <rFont val="Arial Narrow"/>
        <family val="2"/>
      </rPr>
      <t xml:space="preserve"> El derecho de petición requiere para su regulación de la expedición de una ley estatutaria, en virtud de lo dispuesto en el literal a) del artículo 152 de la Constitución Política para los derechos fundamentales</t>
    </r>
  </si>
  <si>
    <r>
      <rPr>
        <b/>
        <sz val="12"/>
        <rFont val="Arial Narrow"/>
        <family val="2"/>
      </rPr>
      <t xml:space="preserve">Art. 5. Ampliación de términos para atender las peticiones: </t>
    </r>
    <r>
      <rPr>
        <sz val="12"/>
        <rFont val="Arial Narrow"/>
        <family val="2"/>
      </rPr>
      <t>"Para las pe</t>
    </r>
    <r>
      <rPr>
        <sz val="12"/>
        <color rgb="FF333333"/>
        <rFont val="Arial Narrow"/>
        <family val="2"/>
      </rPr>
      <t xml:space="preserve">ticiones que se encuentren en curso o que se radiquen durante la vigencia de la Emergencia Sanitaria, se ampliaran los términos señalados en el artículo 14 de la Ley 1437 de 2011, así:  Salvo norma especial </t>
    </r>
    <r>
      <rPr>
        <b/>
        <sz val="12"/>
        <color rgb="FF333333"/>
        <rFont val="Arial Narrow"/>
        <family val="2"/>
      </rPr>
      <t>toda petición deberá resolverse dentro de los treinta (30) días siguientes a su recepción.</t>
    </r>
    <r>
      <rPr>
        <sz val="12"/>
        <color rgb="FF333333"/>
        <rFont val="Arial Narrow"/>
        <family val="2"/>
      </rPr>
      <t xml:space="preserve"> Estará sometida a término especial la resolución de las siguientes peticiones:
(i) </t>
    </r>
    <r>
      <rPr>
        <b/>
        <sz val="12"/>
        <color rgb="FF333333"/>
        <rFont val="Arial Narrow"/>
        <family val="2"/>
      </rPr>
      <t>Las peticiones de documentos y de información deberán resolverse dentro de los veinte (20) días siguientes a su recepción.</t>
    </r>
    <r>
      <rPr>
        <sz val="12"/>
        <color rgb="FF333333"/>
        <rFont val="Arial Narrow"/>
        <family val="2"/>
      </rPr>
      <t xml:space="preserve">
(ii) Las peticiones mediante las cuales se eleva una </t>
    </r>
    <r>
      <rPr>
        <b/>
        <sz val="12"/>
        <color rgb="FF333333"/>
        <rFont val="Arial Narrow"/>
        <family val="2"/>
      </rPr>
      <t>consulta a las autoridades en relación con las materias a su cargo deberán resolverse dentro de los treinta y cinco (35) días siguientes a su recepción.</t>
    </r>
    <r>
      <rPr>
        <sz val="12"/>
        <color rgb="FF333333"/>
        <rFont val="Arial Narrow"/>
        <family val="2"/>
      </rPr>
      <t xml:space="preserve">
Cuando excepcionalmente no fuere posible resolver la petición en los plazos aquí señalados, la autoridad debe informar esta circunstancia al interesado, antes del vencimiento del término señalado en el presente artículo expresando los motivos de la demora y señalando a la vez el plazo razonable en que se resolverá o dará respuesta, que no podrá exceder del doble del inicialmente previsto en este artículo. En los demás aspectos se aplicará lo dispuesto en la Ley 1437 de 2011.
</t>
    </r>
    <r>
      <rPr>
        <b/>
        <sz val="12"/>
        <color rgb="FF333333"/>
        <rFont val="Arial Narrow"/>
        <family val="2"/>
      </rPr>
      <t>PARAGRAFO.</t>
    </r>
    <r>
      <rPr>
        <sz val="12"/>
        <color rgb="FF333333"/>
        <rFont val="Arial Narrow"/>
        <family val="2"/>
      </rPr>
      <t xml:space="preserve"> La presente disposición no aplica a las peticiones relativas a la efectividad de otros derechos fundamentales.
</t>
    </r>
    <r>
      <rPr>
        <b/>
        <sz val="12"/>
        <color rgb="FF00B050"/>
        <rFont val="Arial Narrow"/>
        <family val="2"/>
      </rPr>
      <t>(Artículo DEROGADO por el Art. 2 de la Ley 2207 del 17 mayo de 2022)</t>
    </r>
  </si>
  <si>
    <r>
      <rPr>
        <b/>
        <sz val="12"/>
        <rFont val="Arial Narrow"/>
        <family val="2"/>
      </rPr>
      <t>Art. 14.</t>
    </r>
    <r>
      <rPr>
        <sz val="12"/>
        <rFont val="Arial Narrow"/>
        <family val="2"/>
      </rPr>
      <t> </t>
    </r>
    <r>
      <rPr>
        <b/>
        <sz val="12"/>
        <rFont val="Arial Narrow"/>
        <family val="2"/>
      </rPr>
      <t>Términos para resolver las distintas modalidades de peticiones</t>
    </r>
    <r>
      <rPr>
        <sz val="12"/>
        <rFont val="Arial Narrow"/>
        <family val="2"/>
      </rPr>
      <t xml:space="preserve">: " Salvo norma legal especial y so pena de sanción disciplinaria, </t>
    </r>
    <r>
      <rPr>
        <b/>
        <sz val="12"/>
        <rFont val="Arial Narrow"/>
        <family val="2"/>
      </rPr>
      <t>toda petición deberá resolverse dentro de los quince (15) días siguientes a su recepción.</t>
    </r>
    <r>
      <rPr>
        <sz val="12"/>
        <rFont val="Arial Narrow"/>
        <family val="2"/>
      </rPr>
      <t xml:space="preserve">  
</t>
    </r>
    <r>
      <rPr>
        <b/>
        <sz val="12"/>
        <rFont val="Arial Narrow"/>
        <family val="2"/>
      </rPr>
      <t>1. Las peticiones de documentos y de información deberán resolverse dentro de los diez (10) días siguientes a su recepción.</t>
    </r>
    <r>
      <rPr>
        <sz val="12"/>
        <rFont val="Arial Narrow"/>
        <family val="2"/>
      </rPr>
      <t xml:space="preserve">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t>
    </r>
    <r>
      <rPr>
        <b/>
        <sz val="12"/>
        <rFont val="Arial Narrow"/>
        <family val="2"/>
      </rPr>
      <t>2</t>
    </r>
    <r>
      <rPr>
        <sz val="12"/>
        <rFont val="Arial Narrow"/>
        <family val="2"/>
      </rPr>
      <t>.</t>
    </r>
    <r>
      <rPr>
        <b/>
        <sz val="12"/>
        <rFont val="Arial Narrow"/>
        <family val="2"/>
      </rPr>
      <t xml:space="preserve"> Las peticiones mediante las cuales se eleva una consulta</t>
    </r>
    <r>
      <rPr>
        <sz val="12"/>
        <rFont val="Arial Narrow"/>
        <family val="2"/>
      </rPr>
      <t xml:space="preserve"> a las autoridades en relación con las materias a su cargo deberán resolverse dentro de los treinta </t>
    </r>
    <r>
      <rPr>
        <b/>
        <sz val="12"/>
        <rFont val="Arial Narrow"/>
        <family val="2"/>
      </rPr>
      <t>(30) días siguientes a su recepción.</t>
    </r>
    <r>
      <rPr>
        <sz val="12"/>
        <rFont val="Arial Narrow"/>
        <family val="2"/>
      </rPr>
      <t xml:space="preserve">
</t>
    </r>
    <r>
      <rPr>
        <b/>
        <sz val="12"/>
        <rFont val="Arial Narrow"/>
        <family val="2"/>
      </rPr>
      <t>PARÁGRAFO.</t>
    </r>
    <r>
      <rPr>
        <sz val="12"/>
        <rFont val="Arial Narrow"/>
        <family val="2"/>
      </rPr>
      <t xml:space="preserve">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t>
    </r>
  </si>
  <si>
    <r>
      <rPr>
        <b/>
        <sz val="12"/>
        <rFont val="Arial Narrow"/>
        <family val="2"/>
      </rPr>
      <t xml:space="preserve">Art. 21. Funcionarios sin competencia: </t>
    </r>
    <r>
      <rPr>
        <sz val="12"/>
        <rFont val="Arial Narrow"/>
        <family val="2"/>
      </rPr>
      <t xml:space="preserve">"Si la autoridad a quien se dirige la petición no es la competente, se informará de inmediato al interesado si este actúa verbalmente, </t>
    </r>
    <r>
      <rPr>
        <b/>
        <sz val="12"/>
        <rFont val="Arial Narrow"/>
        <family val="2"/>
      </rPr>
      <t>o dentro de los cinco (5) días siguientes al de la recepción,</t>
    </r>
    <r>
      <rPr>
        <sz val="12"/>
        <rFont val="Arial Narrow"/>
        <family val="2"/>
      </rPr>
      <t xml:space="preserve"> si obró por escrito. Dentro del término señalado remitirá la petición al competente y enviará copia del oficio remisorio al peticionario o en caso de no existir funcionario competente así se lo comunicará".</t>
    </r>
  </si>
  <si>
    <t>CRITERIOS: TÉRMINOS PARA RESOLVER UNA PETICIÓN</t>
  </si>
  <si>
    <t>PERIODO: SEGUNDO SEMESTRE 2022</t>
  </si>
  <si>
    <r>
      <t xml:space="preserve">1. No es posible validar la respuesta ya que se realizó a través de documento adjunto el cual no se encuentra disponible para consulta.
2. Solicitud indicaba respuesta a mas tardar el día </t>
    </r>
    <r>
      <rPr>
        <b/>
        <sz val="10"/>
        <color theme="1"/>
        <rFont val="Arial Narrow"/>
        <family val="2"/>
      </rPr>
      <t xml:space="preserve">15/06/22, </t>
    </r>
    <r>
      <rPr>
        <sz val="10"/>
        <color theme="1"/>
        <rFont val="Arial Narrow"/>
        <family val="2"/>
      </rPr>
      <t xml:space="preserve">sin embargo se respondió el </t>
    </r>
    <r>
      <rPr>
        <b/>
        <sz val="10"/>
        <color theme="1"/>
        <rFont val="Arial Narrow"/>
        <family val="2"/>
      </rPr>
      <t>18/06/22</t>
    </r>
    <r>
      <rPr>
        <sz val="10"/>
        <color theme="1"/>
        <rFont val="Arial Narrow"/>
        <family val="2"/>
      </rPr>
      <t xml:space="preserve">
3. Respuesta no indica horarios ni numero de teléfono, solo extensión</t>
    </r>
  </si>
  <si>
    <r>
      <t xml:space="preserve">Información sobre talleres, hace un par de semanas me inscribí a dos talleres virtuales, pero no he recibido ningún correo o respuesta en torno a si, en efecto, fui aceptada o si dichos talleres se llevarán a cabo.  </t>
    </r>
    <r>
      <rPr>
        <i/>
        <sz val="10"/>
        <color theme="1"/>
        <rFont val="Arial Narrow"/>
        <family val="2"/>
      </rPr>
      <t>Curso: "Escribir con la imagen y dibujar con la palabra"- Taller: "Miradas distintas, taller de creación a partir de poesía contemporánea escrita por mujeres."</t>
    </r>
  </si>
  <si>
    <r>
      <t xml:space="preserve">Solicitud 6809202210101369, remitir información de beneficiarios y descuentos otorgados en el marco del programa "Servimos" del 1 de julio al 30 de septiembre de 2022, agradezco remitirla a más tardar el jueves </t>
    </r>
    <r>
      <rPr>
        <b/>
        <sz val="10"/>
        <color theme="1"/>
        <rFont val="Arial Narrow"/>
        <family val="2"/>
      </rPr>
      <t>13 de octubre de 202</t>
    </r>
    <r>
      <rPr>
        <sz val="10"/>
        <color theme="1"/>
        <rFont val="Arial Narrow"/>
        <family val="2"/>
      </rPr>
      <t>2. Así mismo solicitamos informar las nuevas tarifas de los bienes y servicios que ofrecen, con el fin de actualizar nuestra información en el micrositio del Programa</t>
    </r>
  </si>
  <si>
    <r>
      <t xml:space="preserve">Solicitud 3094202210201419, solicita actualización de reportes mensuales en aplicativo web de todos los pines a cargo del ICC, en un </t>
    </r>
    <r>
      <rPr>
        <b/>
        <sz val="10"/>
        <color theme="1"/>
        <rFont val="Arial Narrow"/>
        <family val="2"/>
      </rPr>
      <t>plazo máximo de 8 días hábiles</t>
    </r>
    <r>
      <rPr>
        <sz val="10"/>
        <color theme="1"/>
        <rFont val="Arial Narrow"/>
        <family val="2"/>
      </rPr>
      <t xml:space="preserve"> a partir de la fecha de notificación (31/10/22)</t>
    </r>
  </si>
  <si>
    <r>
      <t xml:space="preserve">Solicitud 9174202211031500, </t>
    </r>
    <r>
      <rPr>
        <b/>
        <sz val="10"/>
        <color theme="1"/>
        <rFont val="Arial Narrow"/>
        <family val="2"/>
      </rPr>
      <t>prueba del sistema</t>
    </r>
  </si>
  <si>
    <r>
      <t>1.</t>
    </r>
    <r>
      <rPr>
        <sz val="10"/>
        <rFont val="Arial Narrow"/>
        <family val="2"/>
      </rPr>
      <t xml:space="preserve"> Petición sin resolución total, se solicita el doble de tiempo para dar respuesta, sin embargo el sistema efectúa cierre automático de la solicitud</t>
    </r>
    <r>
      <rPr>
        <sz val="10"/>
        <color theme="1"/>
        <rFont val="Arial Narrow"/>
        <family val="2"/>
      </rPr>
      <t xml:space="preserve">
2. Sistema cierra automáticamente el 06/12/22 por exceso de tiempo de vigencia.</t>
    </r>
  </si>
  <si>
    <r>
      <t xml:space="preserve">En informe No se evidencia detalle del mayor número de quejas y reclamos por servicios, según  portafolio de servicios publicado en la sección de transparencia y acceso a la información pública / 5.1. tramites, servicios y otros procedimientos administrativos /b. servicios.  </t>
    </r>
    <r>
      <rPr>
        <u/>
        <sz val="11"/>
        <color rgb="FF0070C0"/>
        <rFont val="Arial Narrow"/>
        <family val="2"/>
      </rPr>
      <t>https://www.caroycuervo.gov.co/publicaciones/2022/08/2.-Portafolio-de-servicios-ICC.pdf</t>
    </r>
  </si>
  <si>
    <r>
      <rPr>
        <b/>
        <sz val="11"/>
        <rFont val="Arial Narrow"/>
        <family val="2"/>
      </rPr>
      <t>Art. 11, literal h)</t>
    </r>
    <r>
      <rPr>
        <sz val="11"/>
        <rFont val="Arial Narrow"/>
        <family val="2"/>
      </rPr>
      <t xml:space="preserve"> Todo mecanismo de presentación directa de solicitudes, quejas y reclamos a disposición del público en relación con acciones u omisiones del sujeto obligado, junto con un informe de todas las solicitudes, denuncias y los tiempos de respuesta del sujeto obligado; </t>
    </r>
    <r>
      <rPr>
        <b/>
        <sz val="11"/>
        <rFont val="Arial Narrow"/>
        <family val="2"/>
      </rPr>
      <t>(Ver Art. 2.1.1.6.2. Decreto 1081 de 2015)</t>
    </r>
  </si>
  <si>
    <r>
      <rPr>
        <b/>
        <sz val="11"/>
        <rFont val="Arial Narrow"/>
        <family val="2"/>
      </rPr>
      <t>Capitulo 6, Art. 2.1.1.6.2. Informes de solicitudes de acceso a información.</t>
    </r>
    <r>
      <rPr>
        <sz val="11"/>
        <rFont val="Arial Narrow"/>
        <family val="2"/>
      </rPr>
      <t xml:space="preserve"> De conformidad con lo establecido en el </t>
    </r>
    <r>
      <rPr>
        <b/>
        <sz val="11"/>
        <rFont val="Arial Narrow"/>
        <family val="2"/>
      </rPr>
      <t>literal h) del artículo 11 de la Ley 1712 de 2014</t>
    </r>
    <r>
      <rPr>
        <sz val="11"/>
        <rFont val="Arial Narrow"/>
        <family val="2"/>
      </rPr>
      <t xml:space="preserve">, </t>
    </r>
    <r>
      <rPr>
        <b/>
        <sz val="11"/>
        <rFont val="Arial Narrow"/>
        <family val="2"/>
      </rPr>
      <t>los sujetos obligados deberán publicar los informes de todas las solicitudes, denuncias y los tiempos de respuesta</t>
    </r>
    <r>
      <rPr>
        <sz val="11"/>
        <rFont val="Arial Narrow"/>
        <family val="2"/>
      </rPr>
      <t xml:space="preserve">.  Respecto de las solicitudes de acceso a información pública, el informe debe discriminar la siguiente información mínima:
</t>
    </r>
    <r>
      <rPr>
        <b/>
        <sz val="11"/>
        <rFont val="Arial Narrow"/>
        <family val="2"/>
      </rPr>
      <t>(1) El número de solicitudes recibidas.
(2) El número de solicitudes que fueron trasladadas a otra institución.
(3) El tiempo de respuesta a cada solicitud.
(4) El número de solicitudes en las que se negó el acceso a la información.
El informe sobre solicitudes de acceso a información estará a disposición del público en los términos establecidos en el artículo 4 del presente decreto.</t>
    </r>
    <r>
      <rPr>
        <sz val="11"/>
        <rFont val="Arial Narrow"/>
        <family val="2"/>
      </rPr>
      <t xml:space="preserve">
PARÁGRAFO 1. Los sujetos obligados de la</t>
    </r>
    <r>
      <rPr>
        <b/>
        <sz val="11"/>
        <rFont val="Arial Narrow"/>
        <family val="2"/>
      </rPr>
      <t xml:space="preserve"> Ley 1712 de 2014</t>
    </r>
    <r>
      <rPr>
        <sz val="11"/>
        <rFont val="Arial Narrow"/>
        <family val="2"/>
      </rPr>
      <t xml:space="preserve">, que también son sujetos de la </t>
    </r>
    <r>
      <rPr>
        <b/>
        <sz val="11"/>
        <rFont val="Arial Narrow"/>
        <family val="2"/>
      </rPr>
      <t>Ley 190 de 1995</t>
    </r>
    <r>
      <rPr>
        <sz val="11"/>
        <rFont val="Arial Narrow"/>
        <family val="2"/>
      </rPr>
      <t xml:space="preserve">, podrán incluir los informes de solicitudes de acceso a la información a que se refiere el presente artículo, en los informes de que trata el artículo </t>
    </r>
    <r>
      <rPr>
        <b/>
        <sz val="11"/>
        <rFont val="Arial Narrow"/>
        <family val="2"/>
      </rPr>
      <t>54 de la Ley 190 de 1995</t>
    </r>
    <r>
      <rPr>
        <sz val="11"/>
        <rFont val="Arial Narrow"/>
        <family val="2"/>
      </rPr>
      <t xml:space="preserve">.
PARÁGRAFO 2. El primer informe de solicitudes de acceso a la información deberá publicarse seis meses después de la expedición del presente decreto, para el caso de los sujetos obligados del orden nacional; los entes territoriales deberán hacerlo 6 meses después de la entrada en vigencia de la </t>
    </r>
    <r>
      <rPr>
        <b/>
        <sz val="11"/>
        <rFont val="Arial Narrow"/>
        <family val="2"/>
      </rPr>
      <t>Ley 1712 de 2014.  (Decreto 103/15, art. 52)</t>
    </r>
  </si>
  <si>
    <r>
      <rPr>
        <b/>
        <sz val="11"/>
        <rFont val="Arial Narrow"/>
        <family val="2"/>
      </rPr>
      <t>V. Aspectos Institucionales y pedagógicos /B. Sistemas de Quejas y Reclamos, Art. 54</t>
    </r>
    <r>
      <rPr>
        <sz val="11"/>
        <rFont val="Arial Narrow"/>
        <family val="2"/>
      </rPr>
      <t xml:space="preserve">: Las dependencias a que hace referencia el artículo anterior que reciban las quejas y reclamos deberán informar periódicamente al jefe o director de la entidad sobre el desempeño de sus funciones, los cuales deberán incluir:
1. Servicios sobre los que se presente el mayor número de quejas y reclamos, y
2. Principales recomendaciones sugeridas por los particulares que tengan por objeto mejorar el servicio que preste la entidad, racionalizar el empleo de los recursos disponibles y hacer más participativa la gestión pública. </t>
    </r>
    <r>
      <rPr>
        <b/>
        <sz val="11"/>
        <rFont val="Arial Narrow"/>
        <family val="2"/>
      </rPr>
      <t>Ver Decreto Nacional 2232 de 1995</t>
    </r>
  </si>
  <si>
    <r>
      <rPr>
        <b/>
        <sz val="11"/>
        <rFont val="Arial Narrow"/>
        <family val="2"/>
      </rPr>
      <t>Art.  7º.- Quejas y reclamos.</t>
    </r>
    <r>
      <rPr>
        <sz val="11"/>
        <rFont val="Arial Narrow"/>
        <family val="2"/>
      </rPr>
      <t xml:space="preserve"> La dependencia de que trata el artículo </t>
    </r>
    <r>
      <rPr>
        <b/>
        <sz val="11"/>
        <rFont val="Arial Narrow"/>
        <family val="2"/>
      </rPr>
      <t>53 de la Ley 190/95</t>
    </r>
    <r>
      <rPr>
        <sz val="11"/>
        <rFont val="Arial Narrow"/>
        <family val="2"/>
      </rPr>
      <t xml:space="preserve"> deberá estar dirigida o coordinada por la Secretaría General u otra dependencia de alto nivel.
</t>
    </r>
    <r>
      <rPr>
        <b/>
        <sz val="11"/>
        <rFont val="Arial Narrow"/>
        <family val="2"/>
      </rPr>
      <t>Art. 8º.- Funciones.</t>
    </r>
    <r>
      <rPr>
        <sz val="11"/>
        <rFont val="Arial Narrow"/>
        <family val="2"/>
      </rPr>
      <t xml:space="preserve"> Son funciones de las dependencias de quejas y reclamos:
a) Las contempladas de los artículos </t>
    </r>
    <r>
      <rPr>
        <b/>
        <sz val="11"/>
        <rFont val="Arial Narrow"/>
        <family val="2"/>
      </rPr>
      <t>49, 53 y 54 de la Ley 190/95</t>
    </r>
    <r>
      <rPr>
        <sz val="11"/>
        <rFont val="Arial Narrow"/>
        <family val="2"/>
      </rPr>
      <t xml:space="preserve">;
b) La de ser centro de información de los ciudadanos sobre los siguientes temas de la entidad:
     Organización de la entidad
     Misión que cumple
     Funciones, procesos y procedimientos según los manuales
     Normatividad de la entidad
     Mecanismos de participación ciudadana
     Informar sobre los contratos que celebre la entidad según las normas vigentes
     Informar y orientar sobre la estructura y funciones generales del Estado.
</t>
    </r>
    <r>
      <rPr>
        <b/>
        <sz val="11"/>
        <rFont val="Arial Narrow"/>
        <family val="2"/>
      </rPr>
      <t>Art.  9º.- Actividades del jefe.</t>
    </r>
    <r>
      <rPr>
        <sz val="11"/>
        <rFont val="Arial Narrow"/>
        <family val="2"/>
      </rPr>
      <t xml:space="preserve"> En desarrollo de las anteriores funciones el jefe de esta dependencia deberá: Coordinar actividades con el jefe de la unidad de control interno y con el jefe de la unidad de planeación, para el mejoramiento continuo de la gestión de la entidad.
</t>
    </r>
    <r>
      <rPr>
        <b/>
        <i/>
        <sz val="11"/>
        <rFont val="Arial Narrow"/>
        <family val="2"/>
      </rPr>
      <t>Coordinar actividades con los jefes de unidad de quejas y reclamos de la entidad superior y de las entidades del área a que pertenece la entidad para lograr eficiencia y eficacia del sistema.</t>
    </r>
    <r>
      <rPr>
        <sz val="11"/>
        <rFont val="Arial Narrow"/>
        <family val="2"/>
      </rPr>
      <t xml:space="preserve"> Presentar el informe de que trata el artículo </t>
    </r>
    <r>
      <rPr>
        <b/>
        <sz val="11"/>
        <rFont val="Arial Narrow"/>
        <family val="2"/>
      </rPr>
      <t>54 de la Ley 190 de 1995</t>
    </r>
    <r>
      <rPr>
        <sz val="11"/>
        <rFont val="Arial Narrow"/>
        <family val="2"/>
      </rPr>
      <t xml:space="preserve">. Este informe debe ser presentado con una </t>
    </r>
    <r>
      <rPr>
        <b/>
        <sz val="11"/>
        <rFont val="Arial Narrow"/>
        <family val="2"/>
      </rPr>
      <t>periodicidad mínima trimestral, al jefe o director de la entidad</t>
    </r>
    <r>
      <rPr>
        <sz val="11"/>
        <rFont val="Arial Narrow"/>
        <family val="2"/>
      </rPr>
      <t>.</t>
    </r>
  </si>
  <si>
    <r>
      <t xml:space="preserve">Se identificaron PQRSD sin evidencia de la imagen digitalizada de </t>
    </r>
    <r>
      <rPr>
        <i/>
        <sz val="11"/>
        <color theme="1"/>
        <rFont val="Arial Narrow"/>
        <family val="2"/>
      </rPr>
      <t>entrada</t>
    </r>
    <r>
      <rPr>
        <sz val="11"/>
        <color theme="1"/>
        <rFont val="Arial Narrow"/>
        <family val="2"/>
      </rPr>
      <t xml:space="preserve"> (total o parcial) en el repositorio de OneDrive, compartido por el Grupo de Gestión Documental.</t>
    </r>
  </si>
  <si>
    <r>
      <t xml:space="preserve">Detalle de Queja no respondida: Se evidencio una petición </t>
    </r>
    <r>
      <rPr>
        <i/>
        <sz val="11"/>
        <color theme="1"/>
        <rFont val="Arial Narrow"/>
        <family val="2"/>
      </rPr>
      <t>Queja</t>
    </r>
    <r>
      <rPr>
        <sz val="11"/>
        <color theme="1"/>
        <rFont val="Arial Narrow"/>
        <family val="2"/>
      </rPr>
      <t xml:space="preserve"> con estado "Cierre automático por excedente en el tiempo de vigencia sin respuesta de la dependencia Asignada".  Sobre el particular, se solicitó la evidencia de respuesta al Grupo de Gestión Financiera (dependencia encargada) sin obtener respuesta, por lo cual se genera traslado a instancia disciplinario conforme al procedimiento COM-P-1.</t>
    </r>
  </si>
  <si>
    <r>
      <t>PQRSD con respuesta parcial y con cierre automático en sistema. Se identificó una petición asociada a CETIL del 15/11/2022 donde se le informó al peticionario que no fue posible resolver la petición en los tiempos señalados, por lo cual se duplicaría el tiempo de respuesta.  Sin embargo, en sistema la respuesta se registró como "</t>
    </r>
    <r>
      <rPr>
        <i/>
        <sz val="11"/>
        <color theme="1"/>
        <rFont val="Arial Narrow"/>
        <family val="2"/>
      </rPr>
      <t xml:space="preserve">Respuesta Final al Peticionario", </t>
    </r>
    <r>
      <rPr>
        <sz val="11"/>
        <color theme="1"/>
        <rFont val="Arial Narrow"/>
        <family val="2"/>
      </rPr>
      <t xml:space="preserve">por lo que el sistema 24 horas después generó cierre automático de la petición.  </t>
    </r>
  </si>
  <si>
    <r>
      <t xml:space="preserve">En revisión a los reportes del sistema PQRSD con corte a 31/12/2022, se identificó lo siguiente:  
i) Reporte muestra 135 peticiones con estado de Respuesta "NO". Sin embargo, en consulta una a una se identificó que sólo el 12% se encuentran efectivamente sin respuesta.
ii) Se identificaron  22 peticiones que  No contaban con respuesta final al peticionario y de las cuales 16 se encontraban </t>
    </r>
    <r>
      <rPr>
        <u/>
        <sz val="11"/>
        <color theme="1"/>
        <rFont val="Arial Narrow"/>
        <family val="2"/>
      </rPr>
      <t>vencidas.</t>
    </r>
    <r>
      <rPr>
        <sz val="11"/>
        <color theme="1"/>
        <rFont val="Arial Narrow"/>
        <family val="2"/>
      </rPr>
      <t xml:space="preserve">  Así mismo, 4 de estas correspondían a peticiones que debieron tener prioridad por ser de personas con discapacidad, adulto mayo, periodista o pueblo indígena.
iii) Sistema duplico la solicitud 8594202211281615 en la solicitud 4863202211281616.
iii) Se identificó que la solicitud número "PQRSD2440202210181406", presenta una codificación diferente a las demás solicitudes, ya que esta precedida por las siglas PQRSD.</t>
    </r>
  </si>
  <si>
    <r>
      <rPr>
        <u/>
        <sz val="10"/>
        <color theme="1"/>
        <rFont val="Arial Narrow"/>
        <family val="2"/>
      </rPr>
      <t>1290</t>
    </r>
    <r>
      <rPr>
        <sz val="10"/>
        <color theme="1"/>
        <rFont val="Arial Narrow"/>
        <family val="2"/>
      </rPr>
      <t xml:space="preserve"> / </t>
    </r>
    <r>
      <rPr>
        <u/>
        <sz val="10"/>
        <color theme="1"/>
        <rFont val="Arial Narrow"/>
        <family val="2"/>
      </rPr>
      <t>1295</t>
    </r>
    <r>
      <rPr>
        <sz val="10"/>
        <color theme="1"/>
        <rFont val="Arial Narrow"/>
        <family val="2"/>
      </rPr>
      <t xml:space="preserve"> / 1302 / 1356 / 1419 / 1467 / 1489 / 1497 / 1510 / 1530 / 1548 / 1568 / 1574 / 1629 / 1643 / 1660 / 1672 / 1681 / </t>
    </r>
    <r>
      <rPr>
        <u/>
        <sz val="10"/>
        <color theme="1"/>
        <rFont val="Arial Narrow"/>
        <family val="2"/>
      </rPr>
      <t>1707</t>
    </r>
    <r>
      <rPr>
        <sz val="10"/>
        <color theme="1"/>
        <rFont val="Arial Narrow"/>
        <family val="2"/>
      </rPr>
      <t xml:space="preserve"> / </t>
    </r>
    <r>
      <rPr>
        <u/>
        <sz val="10"/>
        <color theme="1"/>
        <rFont val="Arial Narrow"/>
        <family val="2"/>
      </rPr>
      <t>1713</t>
    </r>
    <r>
      <rPr>
        <sz val="10"/>
        <color theme="1"/>
        <rFont val="Arial Narrow"/>
        <family val="2"/>
      </rPr>
      <t xml:space="preserve"> / 1718</t>
    </r>
  </si>
  <si>
    <r>
      <t xml:space="preserve">A 31/12/22 se identificaron tres (3) solicitudes CETIL pendientes de solución y con fecha de vencimiento </t>
    </r>
    <r>
      <rPr>
        <u/>
        <sz val="11"/>
        <color theme="1"/>
        <rFont val="Arial Narrow"/>
        <family val="2"/>
      </rPr>
      <t>cumplida</t>
    </r>
    <r>
      <rPr>
        <sz val="11"/>
        <color theme="1"/>
        <rFont val="Arial Narrow"/>
        <family val="2"/>
      </rPr>
      <t>.   A la fecha de revisión 30/03/23 se observó que aún continúa sin solución la solicitud 181651 del mes de octubre de 2022 con estado "</t>
    </r>
    <r>
      <rPr>
        <i/>
        <sz val="11"/>
        <color theme="1"/>
        <rFont val="Arial Narrow"/>
        <family val="2"/>
      </rPr>
      <t>En proceso salarios</t>
    </r>
    <r>
      <rPr>
        <sz val="11"/>
        <color theme="1"/>
        <rFont val="Arial Narrow"/>
        <family val="2"/>
      </rPr>
      <t>" y con 148 días de vencimiento.</t>
    </r>
  </si>
  <si>
    <r>
      <t>Actualizar y divulgar el procedimiento COM-P-1</t>
    </r>
    <r>
      <rPr>
        <sz val="11"/>
        <color theme="1"/>
        <rFont val="Arial Narrow"/>
        <family val="2"/>
      </rPr>
      <t xml:space="preserve"> Gestión de peticiones, quejas, reclamos, sugerencias y denuncias (PQRSD), para precisar el tratamiento de las peticiones tipo "Queja"</t>
    </r>
  </si>
  <si>
    <r>
      <t>Capacitar a los radicadores en el manejo de la herramienta de PQRSD y la debida clasificación de las peticiones, según lo establecido en los artícul</t>
    </r>
    <r>
      <rPr>
        <sz val="11"/>
        <color theme="1"/>
        <rFont val="Arial Narrow"/>
        <family val="2"/>
      </rPr>
      <t>os 14 y 21 de la Ley 1437 de 2011, modificados por el articulo 1 de la Ley 1755 de 2015.  Por otra parte,</t>
    </r>
    <r>
      <rPr>
        <sz val="11"/>
        <color rgb="FF000000"/>
        <rFont val="Arial Narrow"/>
        <family val="2"/>
      </rPr>
      <t xml:space="preserve"> se recomienda que la función de radicación no sea exclusiva de un una sola persona sino del Grupo de Gestión Documental.</t>
    </r>
  </si>
  <si>
    <r>
      <t xml:space="preserve">Con base en las hojas de </t>
    </r>
    <r>
      <rPr>
        <i/>
        <sz val="11"/>
        <color rgb="FF000000"/>
        <rFont val="Arial Narrow"/>
        <family val="2"/>
      </rPr>
      <t>Oportunidades de Mejora</t>
    </r>
    <r>
      <rPr>
        <sz val="11"/>
        <color rgb="FF000000"/>
        <rFont val="Arial Narrow"/>
        <family val="2"/>
      </rPr>
      <t xml:space="preserve"> y </t>
    </r>
    <r>
      <rPr>
        <i/>
        <sz val="11"/>
        <color rgb="FF000000"/>
        <rFont val="Arial Narrow"/>
        <family val="2"/>
      </rPr>
      <t>Recomendaciones</t>
    </r>
    <r>
      <rPr>
        <sz val="11"/>
        <color rgb="FF000000"/>
        <rFont val="Arial Narrow"/>
        <family val="2"/>
      </rPr>
      <t xml:space="preserve"> del presente informe semestral de PQRSD 02-2022 se formule un plan de mejoramiento para atender todas las debilidades y oportunidades identificadas.</t>
    </r>
  </si>
  <si>
    <t>Enlace: https://www.corporacionaem.com/tools/calc_muestras.php</t>
  </si>
  <si>
    <t>Población de 550, Margen 10%, Nivel confianza 95%, tamaño de la muestra de 83</t>
  </si>
  <si>
    <t>Sugerencia</t>
  </si>
  <si>
    <t>Historiador Medófilo Medina, felicitaciones por se el nievo Director del INSTITUTO CARO Y CUERVO..Estuve en la charla de la maestra Patricia Ariza y aproveche para dejarle el libro "LA HISTORIA CAFETERA DE COLOMBIA INICIÓ EN LOS VALLES DE SAN JOSÉ DE CÚCUTA" mi próximo libro es "LOS ELEMENTOS DE LA VOZ SUSTENTADOS DESDE LA FÍSICA".. Agradezco me conceda una entrevista ..</t>
  </si>
  <si>
    <t>Tipo de solicitud mal asignada, corresponde a una petición</t>
  </si>
  <si>
    <t>1. Tipo de solicitud mal asignada, corresponde a una petición
2. Sin evidencia de respuesta</t>
  </si>
  <si>
    <t>PQRSD sin evidencia de respuesta al peticionario. Se identificaron (20) peticiones que no cuentan con la evidencia de respuesta al peticionario, de las cuales siete (7) presentaron cierre automático en el sistema, por exceder el tiempo de vigencia, sin respuesta de la dependencia.  A la fecha de revisión 30/03/23 estas peticiones guardaban una antigüedad de hasta 214 días hábiles desde su recepción.</t>
  </si>
  <si>
    <t>699 / 715 / 803 / 864 / 866 / 936 / 955 / 990 / 1004 / 1021 / 1028 / 1086 / 1097 / 1290 / 1302 / 1419 / 1510 / 1530 / 1643 / 1713</t>
  </si>
  <si>
    <t xml:space="preserve">Petición presenta error en clasifición de tipo de solicitud, esta fue creada por el peticionario como SUGERENCIA, cuando corresponde a una PETICIÓN ya que se solicita se le conceda una entrevista. </t>
  </si>
  <si>
    <t>Revisar si el ICC debe implementar en el sistema SUIT lo señalado en la Guía de Lineamientos y orientaciones para la disposición de consultas de acceso a  información pública, versión 1  de Agosto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</si>
</sst>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0.000"/>
    <numFmt numFmtId="166" formatCode="0.0%"/>
  </numFmts>
  <fonts count="70" x14ac:knownFonts="1">
    <font>
      <sz val="11"/>
      <color theme="1"/>
      <name val="Calibri"/>
      <family val="2"/>
      <scheme val="minor"/>
    </font>
    <font>
      <b/>
      <sz val="12"/>
      <color rgb="FF000000"/>
      <name val="Arial Narrow"/>
      <family val="2"/>
    </font>
    <font>
      <sz val="12"/>
      <color rgb="FF000000"/>
      <name val="Arial Narrow"/>
      <family val="2"/>
    </font>
    <font>
      <b/>
      <sz val="12"/>
      <color theme="0"/>
      <name val="Arial Narrow"/>
      <family val="2"/>
    </font>
    <font>
      <b/>
      <i/>
      <sz val="12"/>
      <color rgb="FF000000"/>
      <name val="Arial Narrow"/>
      <family val="2"/>
    </font>
    <font>
      <b/>
      <sz val="13"/>
      <color rgb="FF000000"/>
      <name val="Arial Narrow"/>
      <family val="2"/>
    </font>
    <font>
      <sz val="10"/>
      <color rgb="FF000000"/>
      <name val="Arial Narrow"/>
      <family val="2"/>
    </font>
    <font>
      <b/>
      <sz val="10"/>
      <color rgb="FF000000"/>
      <name val="Arial Narrow"/>
      <family val="2"/>
    </font>
    <font>
      <i/>
      <sz val="12"/>
      <color rgb="FF000000"/>
      <name val="Arial Narrow"/>
      <family val="2"/>
    </font>
    <font>
      <u/>
      <sz val="11"/>
      <color theme="10"/>
      <name val="Calibri"/>
      <family val="2"/>
      <scheme val="minor"/>
    </font>
    <font>
      <b/>
      <sz val="9"/>
      <color indexed="81"/>
      <name val="Tahoma"/>
      <family val="2"/>
    </font>
    <font>
      <sz val="11"/>
      <color theme="1"/>
      <name val="Calibri"/>
      <family val="2"/>
      <scheme val="minor"/>
    </font>
    <font>
      <sz val="11"/>
      <color rgb="FF9C0006"/>
      <name val="Calibri"/>
      <family val="2"/>
      <scheme val="minor"/>
    </font>
    <font>
      <b/>
      <sz val="11"/>
      <color theme="1"/>
      <name val="Calibri"/>
      <family val="2"/>
      <scheme val="minor"/>
    </font>
    <font>
      <b/>
      <sz val="12"/>
      <color theme="1"/>
      <name val="Arial Narrow"/>
      <family val="2"/>
    </font>
    <font>
      <sz val="11"/>
      <color theme="1"/>
      <name val="Arial Narrow"/>
      <family val="2"/>
    </font>
    <font>
      <sz val="12"/>
      <color theme="1"/>
      <name val="Arial Narrow"/>
      <family val="2"/>
    </font>
    <font>
      <sz val="12"/>
      <color theme="8" tint="-0.249977111117893"/>
      <name val="Arial Narrow"/>
      <family val="2"/>
    </font>
    <font>
      <b/>
      <sz val="12"/>
      <color theme="8" tint="-0.249977111117893"/>
      <name val="Arial Narrow"/>
      <family val="2"/>
    </font>
    <font>
      <b/>
      <sz val="11"/>
      <color theme="1"/>
      <name val="Arial Narrow"/>
      <family val="2"/>
    </font>
    <font>
      <b/>
      <sz val="11"/>
      <color theme="8" tint="-0.249977111117893"/>
      <name val="Arial Narrow"/>
      <family val="2"/>
    </font>
    <font>
      <u/>
      <sz val="11"/>
      <color theme="10"/>
      <name val="Arial Narrow"/>
      <family val="2"/>
    </font>
    <font>
      <b/>
      <sz val="14"/>
      <color theme="1"/>
      <name val="Arial Narrow"/>
      <family val="2"/>
    </font>
    <font>
      <sz val="10"/>
      <color theme="1"/>
      <name val="Arial Narrow"/>
      <family val="2"/>
    </font>
    <font>
      <b/>
      <sz val="10"/>
      <color theme="1"/>
      <name val="Arial Narrow"/>
      <family val="2"/>
    </font>
    <font>
      <b/>
      <sz val="10"/>
      <name val="Arial Narrow"/>
      <family val="2"/>
    </font>
    <font>
      <sz val="10"/>
      <name val="Arial Narrow"/>
      <family val="2"/>
    </font>
    <font>
      <u/>
      <sz val="10"/>
      <color theme="1"/>
      <name val="Arial Narrow"/>
      <family val="2"/>
    </font>
    <font>
      <i/>
      <sz val="10"/>
      <name val="Arial Narrow"/>
      <family val="2"/>
    </font>
    <font>
      <b/>
      <u/>
      <sz val="10"/>
      <name val="Arial Narrow"/>
      <family val="2"/>
    </font>
    <font>
      <u/>
      <sz val="10"/>
      <name val="Arial Narrow"/>
      <family val="2"/>
    </font>
    <font>
      <i/>
      <u/>
      <sz val="10"/>
      <name val="Arial Narrow"/>
      <family val="2"/>
    </font>
    <font>
      <b/>
      <i/>
      <sz val="10"/>
      <name val="Arial Narrow"/>
      <family val="2"/>
    </font>
    <font>
      <b/>
      <u/>
      <sz val="13"/>
      <color rgb="FF333333"/>
      <name val="Arial Narrow"/>
      <family val="2"/>
    </font>
    <font>
      <u/>
      <sz val="11"/>
      <color theme="1"/>
      <name val="Arial Narrow"/>
      <family val="2"/>
    </font>
    <font>
      <b/>
      <sz val="13"/>
      <color rgb="FF333333"/>
      <name val="Arial Narrow"/>
      <family val="2"/>
    </font>
    <font>
      <sz val="12"/>
      <color rgb="FF333333"/>
      <name val="Arial Narrow"/>
      <family val="2"/>
    </font>
    <font>
      <b/>
      <sz val="12"/>
      <color rgb="FF333333"/>
      <name val="Arial Narrow"/>
      <family val="2"/>
    </font>
    <font>
      <sz val="13"/>
      <color rgb="FF333333"/>
      <name val="Arial Narrow"/>
      <family val="2"/>
    </font>
    <font>
      <b/>
      <sz val="12"/>
      <color rgb="FF00B050"/>
      <name val="Arial Narrow"/>
      <family val="2"/>
    </font>
    <font>
      <b/>
      <sz val="13"/>
      <color theme="0"/>
      <name val="Arial Narrow"/>
      <family val="2"/>
    </font>
    <font>
      <b/>
      <sz val="12"/>
      <name val="Arial Narrow"/>
      <family val="2"/>
    </font>
    <font>
      <sz val="12"/>
      <name val="Arial Narrow"/>
      <family val="2"/>
    </font>
    <font>
      <b/>
      <sz val="11"/>
      <color theme="0"/>
      <name val="Arial Narrow"/>
      <family val="2"/>
    </font>
    <font>
      <sz val="11"/>
      <color rgb="FF7030A0"/>
      <name val="Arial Narrow"/>
      <family val="2"/>
    </font>
    <font>
      <i/>
      <sz val="10"/>
      <color theme="1"/>
      <name val="Arial Narrow"/>
      <family val="2"/>
    </font>
    <font>
      <b/>
      <u/>
      <sz val="11"/>
      <color theme="10"/>
      <name val="Arial Narrow"/>
      <family val="2"/>
    </font>
    <font>
      <b/>
      <u/>
      <sz val="14"/>
      <color theme="1"/>
      <name val="Arial Narrow"/>
      <family val="2"/>
    </font>
    <font>
      <b/>
      <sz val="11"/>
      <color theme="8" tint="-0.499984740745262"/>
      <name val="Arial Narrow"/>
      <family val="2"/>
    </font>
    <font>
      <b/>
      <sz val="11"/>
      <color rgb="FFC00000"/>
      <name val="Arial Narrow"/>
      <family val="2"/>
    </font>
    <font>
      <b/>
      <u/>
      <sz val="14"/>
      <name val="Arial Narrow"/>
      <family val="2"/>
    </font>
    <font>
      <sz val="11"/>
      <name val="Arial Narrow"/>
      <family val="2"/>
    </font>
    <font>
      <b/>
      <sz val="14"/>
      <color theme="0"/>
      <name val="Arial Narrow"/>
      <family val="2"/>
    </font>
    <font>
      <sz val="14"/>
      <color theme="0"/>
      <name val="Arial Narrow"/>
      <family val="2"/>
    </font>
    <font>
      <b/>
      <sz val="10"/>
      <color theme="0"/>
      <name val="Arial Narrow"/>
      <family val="2"/>
    </font>
    <font>
      <sz val="10"/>
      <color theme="0"/>
      <name val="Arial Narrow"/>
      <family val="2"/>
    </font>
    <font>
      <u/>
      <sz val="11"/>
      <color rgb="FF0070C0"/>
      <name val="Arial Narrow"/>
      <family val="2"/>
    </font>
    <font>
      <b/>
      <sz val="11"/>
      <color rgb="FF00B050"/>
      <name val="Arial Narrow"/>
      <family val="2"/>
    </font>
    <font>
      <sz val="11"/>
      <color theme="0"/>
      <name val="Arial Narrow"/>
      <family val="2"/>
    </font>
    <font>
      <b/>
      <sz val="11"/>
      <name val="Arial Narrow"/>
      <family val="2"/>
    </font>
    <font>
      <b/>
      <i/>
      <sz val="11"/>
      <name val="Arial Narrow"/>
      <family val="2"/>
    </font>
    <font>
      <sz val="8"/>
      <name val="Arial Narrow"/>
      <family val="2"/>
    </font>
    <font>
      <sz val="9"/>
      <color theme="1"/>
      <name val="Arial Narrow"/>
      <family val="2"/>
    </font>
    <font>
      <sz val="9"/>
      <name val="Arial Narrow"/>
      <family val="2"/>
    </font>
    <font>
      <i/>
      <sz val="11"/>
      <color theme="1"/>
      <name val="Arial Narrow"/>
      <family val="2"/>
    </font>
    <font>
      <sz val="11"/>
      <color rgb="FF000000"/>
      <name val="Arial Narrow"/>
      <family val="2"/>
    </font>
    <font>
      <b/>
      <sz val="11"/>
      <color theme="5" tint="-0.249977111117893"/>
      <name val="Arial Narrow"/>
      <family val="2"/>
    </font>
    <font>
      <b/>
      <sz val="11"/>
      <color theme="7" tint="-0.249977111117893"/>
      <name val="Arial Narrow"/>
      <family val="2"/>
    </font>
    <font>
      <i/>
      <sz val="11"/>
      <color rgb="FF000000"/>
      <name val="Arial Narrow"/>
      <family val="2"/>
    </font>
    <font>
      <sz val="11"/>
      <color rgb="FF0070C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2" tint="-0.89999084444715716"/>
        <bgColor indexed="64"/>
      </patternFill>
    </fill>
    <fill>
      <patternFill patternType="solid">
        <fgColor theme="0" tint="-4.9989318521683403E-2"/>
        <bgColor indexed="64"/>
      </patternFill>
    </fill>
    <fill>
      <patternFill patternType="solid">
        <fgColor theme="4" tint="0.39997558519241921"/>
        <bgColor theme="4" tint="0.79998168889431442"/>
      </patternFill>
    </fill>
    <fill>
      <patternFill patternType="solid">
        <fgColor theme="4"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rgb="FFFFC7CE"/>
      </patternFill>
    </fill>
    <fill>
      <patternFill patternType="solid">
        <fgColor rgb="FFFFC000"/>
        <bgColor indexed="64"/>
      </patternFill>
    </fill>
    <fill>
      <patternFill patternType="solid">
        <fgColor theme="1"/>
        <bgColor theme="4" tint="0.79998168889431442"/>
      </patternFill>
    </fill>
  </fills>
  <borders count="33">
    <border>
      <left/>
      <right/>
      <top/>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top style="thin">
        <color theme="4" tint="0.59996337778862885"/>
      </top>
      <bottom style="thin">
        <color theme="4" tint="0.59996337778862885"/>
      </bottom>
      <diagonal/>
    </border>
    <border>
      <left/>
      <right/>
      <top style="thin">
        <color theme="4" tint="0.59996337778862885"/>
      </top>
      <bottom style="thin">
        <color theme="4" tint="0.59996337778862885"/>
      </bottom>
      <diagonal/>
    </border>
    <border>
      <left/>
      <right style="thin">
        <color theme="4" tint="0.59996337778862885"/>
      </right>
      <top style="thin">
        <color theme="4" tint="0.59996337778862885"/>
      </top>
      <bottom style="thin">
        <color theme="4"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right/>
      <top style="thin">
        <color theme="8" tint="0.59996337778862885"/>
      </top>
      <bottom/>
      <diagonal/>
    </border>
    <border>
      <left style="thin">
        <color theme="8" tint="0.59996337778862885"/>
      </left>
      <right/>
      <top/>
      <bottom style="thin">
        <color theme="8" tint="0.59996337778862885"/>
      </bottom>
      <diagonal/>
    </border>
    <border>
      <left/>
      <right/>
      <top/>
      <bottom style="thin">
        <color theme="8" tint="0.59996337778862885"/>
      </bottom>
      <diagonal/>
    </border>
    <border>
      <left style="thin">
        <color theme="4" tint="0.79995117038483843"/>
      </left>
      <right/>
      <top style="thin">
        <color theme="4" tint="0.79995117038483843"/>
      </top>
      <bottom/>
      <diagonal/>
    </border>
    <border>
      <left/>
      <right style="thin">
        <color theme="4" tint="0.79995117038483843"/>
      </right>
      <top style="thin">
        <color theme="4" tint="0.79995117038483843"/>
      </top>
      <bottom/>
      <diagonal/>
    </border>
    <border>
      <left/>
      <right style="thin">
        <color theme="0"/>
      </right>
      <top style="thin">
        <color theme="0"/>
      </top>
      <bottom style="thin">
        <color theme="0"/>
      </bottom>
      <diagonal/>
    </border>
    <border>
      <left/>
      <right style="thin">
        <color theme="4" tint="0.59996337778862885"/>
      </right>
      <top/>
      <bottom style="thin">
        <color theme="4" tint="0.59996337778862885"/>
      </bottom>
      <diagonal/>
    </border>
    <border>
      <left style="thin">
        <color theme="4" tint="0.59996337778862885"/>
      </left>
      <right style="thin">
        <color theme="4" tint="0.59996337778862885"/>
      </right>
      <top style="thin">
        <color theme="4" tint="0.59996337778862885"/>
      </top>
      <bottom/>
      <diagonal/>
    </border>
    <border>
      <left style="medium">
        <color theme="4" tint="0.59996337778862885"/>
      </left>
      <right style="thin">
        <color theme="4" tint="0.59996337778862885"/>
      </right>
      <top style="medium">
        <color theme="4" tint="0.59996337778862885"/>
      </top>
      <bottom style="thin">
        <color theme="4" tint="0.59996337778862885"/>
      </bottom>
      <diagonal/>
    </border>
    <border>
      <left style="thin">
        <color theme="4" tint="0.59996337778862885"/>
      </left>
      <right style="thin">
        <color theme="4" tint="0.59996337778862885"/>
      </right>
      <top style="medium">
        <color theme="4" tint="0.59996337778862885"/>
      </top>
      <bottom style="thin">
        <color theme="4" tint="0.59996337778862885"/>
      </bottom>
      <diagonal/>
    </border>
    <border>
      <left style="thin">
        <color theme="4" tint="0.59996337778862885"/>
      </left>
      <right style="medium">
        <color theme="4" tint="0.59996337778862885"/>
      </right>
      <top style="medium">
        <color theme="4" tint="0.59996337778862885"/>
      </top>
      <bottom style="thin">
        <color theme="4" tint="0.59996337778862885"/>
      </bottom>
      <diagonal/>
    </border>
    <border>
      <left style="medium">
        <color theme="4" tint="0.59996337778862885"/>
      </left>
      <right style="thin">
        <color theme="4" tint="0.59996337778862885"/>
      </right>
      <top style="thin">
        <color theme="4" tint="0.59996337778862885"/>
      </top>
      <bottom style="thin">
        <color theme="4" tint="0.59996337778862885"/>
      </bottom>
      <diagonal/>
    </border>
    <border>
      <left style="thin">
        <color theme="4" tint="0.59996337778862885"/>
      </left>
      <right style="medium">
        <color theme="4" tint="0.59996337778862885"/>
      </right>
      <top style="thin">
        <color theme="4" tint="0.59996337778862885"/>
      </top>
      <bottom style="thin">
        <color theme="4" tint="0.59996337778862885"/>
      </bottom>
      <diagonal/>
    </border>
    <border>
      <left style="medium">
        <color theme="4" tint="0.59996337778862885"/>
      </left>
      <right style="thin">
        <color theme="4" tint="0.59996337778862885"/>
      </right>
      <top style="thin">
        <color theme="4" tint="0.59996337778862885"/>
      </top>
      <bottom style="medium">
        <color theme="4" tint="0.59996337778862885"/>
      </bottom>
      <diagonal/>
    </border>
    <border>
      <left style="thin">
        <color theme="4" tint="0.59996337778862885"/>
      </left>
      <right style="thin">
        <color theme="4" tint="0.59996337778862885"/>
      </right>
      <top style="thin">
        <color theme="4" tint="0.59996337778862885"/>
      </top>
      <bottom style="medium">
        <color theme="4" tint="0.59996337778862885"/>
      </bottom>
      <diagonal/>
    </border>
    <border>
      <left style="thin">
        <color theme="4" tint="0.59996337778862885"/>
      </left>
      <right style="medium">
        <color theme="4" tint="0.59996337778862885"/>
      </right>
      <top style="thin">
        <color theme="4" tint="0.59996337778862885"/>
      </top>
      <bottom style="medium">
        <color theme="4" tint="0.59996337778862885"/>
      </bottom>
      <diagonal/>
    </border>
    <border>
      <left style="medium">
        <color theme="4" tint="0.59996337778862885"/>
      </left>
      <right style="thin">
        <color theme="4" tint="0.59996337778862885"/>
      </right>
      <top style="medium">
        <color theme="4" tint="0.59996337778862885"/>
      </top>
      <bottom style="medium">
        <color theme="4" tint="0.59996337778862885"/>
      </bottom>
      <diagonal/>
    </border>
    <border>
      <left style="thin">
        <color theme="4" tint="0.59996337778862885"/>
      </left>
      <right style="thin">
        <color theme="4" tint="0.59996337778862885"/>
      </right>
      <top style="medium">
        <color theme="4" tint="0.59996337778862885"/>
      </top>
      <bottom style="medium">
        <color theme="4" tint="0.59996337778862885"/>
      </bottom>
      <diagonal/>
    </border>
    <border>
      <left style="thin">
        <color theme="4" tint="0.59996337778862885"/>
      </left>
      <right style="medium">
        <color theme="4" tint="0.59996337778862885"/>
      </right>
      <top style="medium">
        <color theme="4" tint="0.59996337778862885"/>
      </top>
      <bottom style="medium">
        <color theme="4" tint="0.59996337778862885"/>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medium">
        <color theme="4" tint="0.59996337778862885"/>
      </left>
      <right/>
      <top style="medium">
        <color theme="4" tint="0.59996337778862885"/>
      </top>
      <bottom style="thin">
        <color theme="4" tint="0.59996337778862885"/>
      </bottom>
      <diagonal/>
    </border>
    <border>
      <left/>
      <right style="medium">
        <color theme="4" tint="0.59996337778862885"/>
      </right>
      <top style="medium">
        <color theme="4" tint="0.59996337778862885"/>
      </top>
      <bottom style="thin">
        <color theme="4" tint="0.59996337778862885"/>
      </bottom>
      <diagonal/>
    </border>
    <border>
      <left style="medium">
        <color theme="4" tint="0.59996337778862885"/>
      </left>
      <right style="medium">
        <color theme="4" tint="0.59996337778862885"/>
      </right>
      <top style="medium">
        <color theme="4" tint="0.59996337778862885"/>
      </top>
      <bottom style="thin">
        <color theme="4" tint="0.59996337778862885"/>
      </bottom>
      <diagonal/>
    </border>
    <border>
      <left style="medium">
        <color theme="4" tint="0.59996337778862885"/>
      </left>
      <right style="medium">
        <color theme="4" tint="0.59996337778862885"/>
      </right>
      <top style="thin">
        <color theme="4" tint="0.59996337778862885"/>
      </top>
      <bottom style="medium">
        <color theme="4" tint="0.59996337778862885"/>
      </bottom>
      <diagonal/>
    </border>
    <border>
      <left style="medium">
        <color theme="4" tint="0.59996337778862885"/>
      </left>
      <right style="medium">
        <color theme="4" tint="0.59996337778862885"/>
      </right>
      <top style="thin">
        <color theme="4" tint="0.59996337778862885"/>
      </top>
      <bottom style="thin">
        <color theme="4" tint="0.59996337778862885"/>
      </bottom>
      <diagonal/>
    </border>
  </borders>
  <cellStyleXfs count="4">
    <xf numFmtId="0" fontId="0" fillId="0" borderId="0"/>
    <xf numFmtId="0" fontId="9" fillId="0" borderId="0" applyNumberFormat="0" applyFill="0" applyBorder="0" applyAlignment="0" applyProtection="0"/>
    <xf numFmtId="9" fontId="11" fillId="0" borderId="0" applyFont="0" applyFill="0" applyBorder="0" applyAlignment="0" applyProtection="0"/>
    <xf numFmtId="0" fontId="12" fillId="9" borderId="0" applyNumberFormat="0" applyBorder="0" applyAlignment="0" applyProtection="0"/>
  </cellStyleXfs>
  <cellXfs count="244">
    <xf numFmtId="0" fontId="0" fillId="0" borderId="0" xfId="0"/>
    <xf numFmtId="0" fontId="0" fillId="2" borderId="0" xfId="0" applyFill="1"/>
    <xf numFmtId="0" fontId="13" fillId="2" borderId="0" xfId="0" applyFont="1" applyFill="1"/>
    <xf numFmtId="0" fontId="9" fillId="10" borderId="0" xfId="1" applyFill="1" applyAlignment="1">
      <alignment horizontal="center" vertical="center"/>
    </xf>
    <xf numFmtId="0" fontId="15" fillId="2" borderId="0" xfId="0" applyFont="1" applyFill="1"/>
    <xf numFmtId="0" fontId="16" fillId="2" borderId="0" xfId="0" applyFont="1" applyFill="1"/>
    <xf numFmtId="0" fontId="14" fillId="2" borderId="0" xfId="0" applyFont="1" applyFill="1"/>
    <xf numFmtId="0" fontId="19" fillId="2" borderId="0" xfId="0" applyFont="1" applyFill="1"/>
    <xf numFmtId="0" fontId="21" fillId="2" borderId="0" xfId="1" applyFont="1" applyFill="1"/>
    <xf numFmtId="0" fontId="22" fillId="2" borderId="0" xfId="0" applyFont="1" applyFill="1" applyAlignment="1">
      <alignment horizontal="center"/>
    </xf>
    <xf numFmtId="0" fontId="22" fillId="2" borderId="0" xfId="0" applyFont="1" applyFill="1"/>
    <xf numFmtId="0" fontId="33" fillId="2" borderId="0" xfId="0" applyFont="1" applyFill="1"/>
    <xf numFmtId="0" fontId="34" fillId="2" borderId="0" xfId="0" applyFont="1" applyFill="1"/>
    <xf numFmtId="0" fontId="35" fillId="2" borderId="0" xfId="0" applyFont="1" applyFill="1"/>
    <xf numFmtId="0" fontId="43" fillId="11" borderId="5" xfId="0" applyFont="1" applyFill="1" applyBorder="1" applyAlignment="1">
      <alignment horizontal="center" vertical="center" wrapText="1"/>
    </xf>
    <xf numFmtId="0" fontId="20" fillId="2" borderId="5" xfId="0" applyFont="1" applyFill="1" applyBorder="1" applyAlignment="1">
      <alignment horizontal="left"/>
    </xf>
    <xf numFmtId="0" fontId="15" fillId="2" borderId="5" xfId="0" applyFont="1" applyFill="1" applyBorder="1" applyAlignment="1">
      <alignment horizontal="center"/>
    </xf>
    <xf numFmtId="0" fontId="15" fillId="2" borderId="5" xfId="0" applyFont="1" applyFill="1" applyBorder="1" applyAlignment="1">
      <alignment horizontal="left"/>
    </xf>
    <xf numFmtId="0" fontId="44" fillId="2" borderId="0" xfId="0" applyFont="1" applyFill="1"/>
    <xf numFmtId="0" fontId="43" fillId="11" borderId="5" xfId="0" applyFont="1" applyFill="1" applyBorder="1" applyAlignment="1">
      <alignment horizontal="left"/>
    </xf>
    <xf numFmtId="0" fontId="43" fillId="11" borderId="5" xfId="0" applyFont="1" applyFill="1" applyBorder="1" applyAlignment="1">
      <alignment horizontal="center" vertical="center"/>
    </xf>
    <xf numFmtId="0" fontId="45" fillId="2" borderId="6" xfId="0" applyFont="1" applyFill="1" applyBorder="1" applyAlignment="1">
      <alignment horizontal="left"/>
    </xf>
    <xf numFmtId="0" fontId="15" fillId="2" borderId="6" xfId="0" applyFont="1" applyFill="1" applyBorder="1"/>
    <xf numFmtId="1" fontId="15" fillId="0" borderId="0" xfId="2" applyNumberFormat="1" applyFont="1" applyAlignment="1">
      <alignment horizontal="center"/>
    </xf>
    <xf numFmtId="0" fontId="46" fillId="10" borderId="0" xfId="1" applyFont="1" applyFill="1" applyAlignment="1">
      <alignment horizontal="center"/>
    </xf>
    <xf numFmtId="0" fontId="47" fillId="2" borderId="0" xfId="0" applyFont="1" applyFill="1"/>
    <xf numFmtId="0" fontId="43" fillId="11" borderId="1" xfId="0" applyFont="1" applyFill="1" applyBorder="1" applyAlignment="1">
      <alignment horizontal="center" vertical="center"/>
    </xf>
    <xf numFmtId="0" fontId="43" fillId="5" borderId="1" xfId="0" applyFont="1" applyFill="1" applyBorder="1" applyAlignment="1">
      <alignment horizontal="center" vertical="center" wrapText="1"/>
    </xf>
    <xf numFmtId="0" fontId="43" fillId="11" borderId="1" xfId="0" applyFont="1" applyFill="1" applyBorder="1" applyAlignment="1">
      <alignment vertical="center"/>
    </xf>
    <xf numFmtId="0" fontId="15" fillId="2" borderId="1" xfId="0" applyFont="1" applyFill="1" applyBorder="1" applyAlignment="1">
      <alignment horizontal="left"/>
    </xf>
    <xf numFmtId="0" fontId="15" fillId="2" borderId="1" xfId="0" applyFont="1" applyFill="1" applyBorder="1" applyAlignment="1">
      <alignment horizontal="center" vertical="center"/>
    </xf>
    <xf numFmtId="0" fontId="15" fillId="2" borderId="1" xfId="0" applyFont="1" applyFill="1" applyBorder="1" applyAlignment="1">
      <alignment horizontal="center"/>
    </xf>
    <xf numFmtId="9" fontId="15" fillId="2" borderId="0" xfId="2" applyFont="1" applyFill="1" applyAlignment="1">
      <alignment horizontal="left"/>
    </xf>
    <xf numFmtId="0" fontId="43" fillId="11" borderId="1" xfId="0" applyFont="1" applyFill="1" applyBorder="1" applyAlignment="1">
      <alignment horizontal="left"/>
    </xf>
    <xf numFmtId="0" fontId="43" fillId="5" borderId="1" xfId="0" applyFont="1" applyFill="1" applyBorder="1" applyAlignment="1">
      <alignment horizontal="center"/>
    </xf>
    <xf numFmtId="0" fontId="43" fillId="11" borderId="1" xfId="0" applyFont="1" applyFill="1" applyBorder="1" applyAlignment="1">
      <alignment horizontal="center"/>
    </xf>
    <xf numFmtId="0" fontId="43" fillId="11" borderId="30" xfId="0" applyFont="1" applyFill="1" applyBorder="1" applyAlignment="1">
      <alignment horizontal="center" vertical="center"/>
    </xf>
    <xf numFmtId="0" fontId="43" fillId="11" borderId="17" xfId="0" applyFont="1" applyFill="1" applyBorder="1" applyAlignment="1">
      <alignment horizontal="center" vertical="center"/>
    </xf>
    <xf numFmtId="0" fontId="43" fillId="11" borderId="18" xfId="0" applyFont="1" applyFill="1" applyBorder="1" applyAlignment="1">
      <alignment horizontal="center" vertical="center"/>
    </xf>
    <xf numFmtId="0" fontId="15" fillId="2" borderId="32" xfId="0" applyFont="1" applyFill="1" applyBorder="1"/>
    <xf numFmtId="0" fontId="15" fillId="2" borderId="17" xfId="0" applyFont="1" applyFill="1" applyBorder="1" applyAlignment="1">
      <alignment horizontal="center"/>
    </xf>
    <xf numFmtId="9" fontId="15" fillId="2" borderId="18" xfId="2" applyFont="1" applyFill="1" applyBorder="1" applyAlignment="1">
      <alignment horizontal="center"/>
    </xf>
    <xf numFmtId="0" fontId="43" fillId="11" borderId="31" xfId="0" applyFont="1" applyFill="1" applyBorder="1"/>
    <xf numFmtId="0" fontId="43" fillId="11" borderId="19" xfId="0" applyFont="1" applyFill="1" applyBorder="1" applyAlignment="1">
      <alignment horizontal="center"/>
    </xf>
    <xf numFmtId="9" fontId="43" fillId="11" borderId="21" xfId="2" applyFont="1" applyFill="1" applyBorder="1" applyAlignment="1">
      <alignment horizontal="center"/>
    </xf>
    <xf numFmtId="0" fontId="43" fillId="11" borderId="1" xfId="0" applyFont="1" applyFill="1" applyBorder="1" applyAlignment="1">
      <alignment horizontal="center" vertical="center" wrapText="1"/>
    </xf>
    <xf numFmtId="1" fontId="15" fillId="0" borderId="1" xfId="0" applyNumberFormat="1" applyFont="1" applyBorder="1" applyAlignment="1">
      <alignment horizontal="center"/>
    </xf>
    <xf numFmtId="0" fontId="15" fillId="0" borderId="1" xfId="0" applyFont="1" applyBorder="1" applyAlignment="1">
      <alignment horizontal="center" vertical="center"/>
    </xf>
    <xf numFmtId="0" fontId="43" fillId="8" borderId="1" xfId="0" applyFont="1" applyFill="1" applyBorder="1" applyAlignment="1">
      <alignment horizontal="center" vertical="center"/>
    </xf>
    <xf numFmtId="0" fontId="50" fillId="2" borderId="0" xfId="0" applyFont="1" applyFill="1"/>
    <xf numFmtId="0" fontId="51" fillId="2" borderId="0" xfId="0" applyFont="1" applyFill="1"/>
    <xf numFmtId="0" fontId="23" fillId="2" borderId="0" xfId="0" applyFont="1" applyFill="1"/>
    <xf numFmtId="15" fontId="23" fillId="2" borderId="0" xfId="0" applyNumberFormat="1" applyFont="1" applyFill="1" applyAlignment="1">
      <alignment horizontal="center"/>
    </xf>
    <xf numFmtId="15" fontId="23" fillId="2" borderId="0" xfId="0" applyNumberFormat="1" applyFont="1" applyFill="1" applyAlignment="1">
      <alignment horizontal="center" vertical="center"/>
    </xf>
    <xf numFmtId="0" fontId="23" fillId="2" borderId="0" xfId="0" applyFont="1" applyFill="1" applyAlignment="1">
      <alignment horizontal="center" vertical="center" wrapText="1"/>
    </xf>
    <xf numFmtId="0" fontId="23" fillId="2" borderId="0" xfId="0" applyFont="1" applyFill="1" applyAlignment="1">
      <alignment horizontal="center" vertical="center"/>
    </xf>
    <xf numFmtId="1" fontId="23" fillId="2" borderId="0" xfId="0" applyNumberFormat="1" applyFont="1" applyFill="1" applyAlignment="1">
      <alignment horizontal="center" vertical="center"/>
    </xf>
    <xf numFmtId="15" fontId="23" fillId="2" borderId="0" xfId="0" applyNumberFormat="1" applyFont="1" applyFill="1" applyAlignment="1">
      <alignment horizontal="justify"/>
    </xf>
    <xf numFmtId="1" fontId="23" fillId="2" borderId="0" xfId="0" applyNumberFormat="1" applyFont="1" applyFill="1" applyAlignment="1">
      <alignment horizontal="center"/>
    </xf>
    <xf numFmtId="165" fontId="23" fillId="2" borderId="0" xfId="0" applyNumberFormat="1" applyFont="1" applyFill="1" applyAlignment="1">
      <alignment horizontal="center"/>
    </xf>
    <xf numFmtId="15" fontId="23" fillId="2" borderId="0" xfId="0" applyNumberFormat="1" applyFont="1" applyFill="1" applyAlignment="1">
      <alignment horizontal="justify" vertical="center" wrapText="1"/>
    </xf>
    <xf numFmtId="15" fontId="23" fillId="2" borderId="0" xfId="0" applyNumberFormat="1" applyFont="1" applyFill="1" applyAlignment="1">
      <alignment horizontal="justify" wrapText="1"/>
    </xf>
    <xf numFmtId="14" fontId="53" fillId="2" borderId="0" xfId="0" applyNumberFormat="1" applyFont="1" applyFill="1" applyAlignment="1">
      <alignment horizontal="center" vertical="center"/>
    </xf>
    <xf numFmtId="0" fontId="53" fillId="2" borderId="0" xfId="0" applyFont="1" applyFill="1"/>
    <xf numFmtId="0" fontId="25" fillId="4" borderId="11" xfId="0" applyFont="1" applyFill="1" applyBorder="1" applyAlignment="1">
      <alignment horizontal="center" vertical="center" wrapText="1"/>
    </xf>
    <xf numFmtId="0" fontId="55" fillId="2" borderId="0" xfId="0" applyFont="1" applyFill="1" applyAlignment="1">
      <alignment horizontal="center" vertical="center"/>
    </xf>
    <xf numFmtId="1" fontId="23" fillId="4" borderId="12" xfId="0" applyNumberFormat="1" applyFont="1" applyFill="1" applyBorder="1" applyAlignment="1">
      <alignment horizontal="center" vertical="center"/>
    </xf>
    <xf numFmtId="0" fontId="23" fillId="0" borderId="4" xfId="0" applyFont="1" applyBorder="1" applyAlignment="1">
      <alignment horizontal="center" vertical="center"/>
    </xf>
    <xf numFmtId="0" fontId="24" fillId="2" borderId="0" xfId="0" applyFont="1" applyFill="1"/>
    <xf numFmtId="1" fontId="24" fillId="7" borderId="0" xfId="0" applyNumberFormat="1" applyFont="1" applyFill="1" applyAlignment="1">
      <alignment horizontal="center" vertical="center"/>
    </xf>
    <xf numFmtId="49" fontId="24" fillId="7" borderId="0" xfId="0" applyNumberFormat="1" applyFont="1" applyFill="1" applyAlignment="1">
      <alignment horizontal="center" vertical="center"/>
    </xf>
    <xf numFmtId="1" fontId="24" fillId="7" borderId="0" xfId="0" applyNumberFormat="1" applyFont="1" applyFill="1" applyAlignment="1">
      <alignment horizontal="center" vertical="center" wrapText="1"/>
    </xf>
    <xf numFmtId="0" fontId="21" fillId="10" borderId="0" xfId="1" applyFont="1" applyFill="1" applyAlignment="1">
      <alignment horizontal="center" vertical="center"/>
    </xf>
    <xf numFmtId="0" fontId="58" fillId="2" borderId="0" xfId="0" applyFont="1" applyFill="1"/>
    <xf numFmtId="0" fontId="58" fillId="0" borderId="0" xfId="0" applyFont="1"/>
    <xf numFmtId="0" fontId="62" fillId="2" borderId="0" xfId="0" applyFont="1" applyFill="1"/>
    <xf numFmtId="2" fontId="15" fillId="2" borderId="0" xfId="0" applyNumberFormat="1" applyFont="1" applyFill="1"/>
    <xf numFmtId="0" fontId="19" fillId="2" borderId="0" xfId="0" applyFont="1" applyFill="1" applyAlignment="1">
      <alignment horizontal="center"/>
    </xf>
    <xf numFmtId="0" fontId="15" fillId="2" borderId="0" xfId="0" applyFont="1" applyFill="1" applyAlignment="1">
      <alignment horizontal="justify" wrapText="1"/>
    </xf>
    <xf numFmtId="0" fontId="43" fillId="8" borderId="13" xfId="0" applyFont="1" applyFill="1" applyBorder="1" applyAlignment="1">
      <alignment horizontal="center" vertical="center"/>
    </xf>
    <xf numFmtId="0" fontId="43" fillId="8" borderId="13" xfId="0" applyFont="1" applyFill="1" applyBorder="1" applyAlignment="1">
      <alignment horizontal="center" vertical="center" wrapText="1"/>
    </xf>
    <xf numFmtId="0" fontId="15" fillId="6" borderId="14" xfId="0" applyFont="1" applyFill="1" applyBorder="1" applyAlignment="1">
      <alignment horizontal="center" vertical="center"/>
    </xf>
    <xf numFmtId="0" fontId="45" fillId="6" borderId="15" xfId="0" applyFont="1" applyFill="1" applyBorder="1" applyAlignment="1">
      <alignment horizontal="center" vertical="center" wrapText="1"/>
    </xf>
    <xf numFmtId="0" fontId="15" fillId="2" borderId="15" xfId="0" applyFont="1" applyFill="1" applyBorder="1" applyAlignment="1">
      <alignment horizontal="justify" vertical="center" wrapText="1"/>
    </xf>
    <xf numFmtId="0" fontId="23" fillId="2" borderId="15" xfId="0" applyFont="1" applyFill="1" applyBorder="1" applyAlignment="1">
      <alignment vertical="center"/>
    </xf>
    <xf numFmtId="0" fontId="63" fillId="2" borderId="15" xfId="0" applyFont="1" applyFill="1" applyBorder="1" applyAlignment="1">
      <alignment horizontal="center" vertical="center"/>
    </xf>
    <xf numFmtId="166" fontId="62" fillId="2" borderId="16" xfId="0" applyNumberFormat="1" applyFont="1" applyFill="1" applyBorder="1" applyAlignment="1">
      <alignment horizontal="center" vertical="center"/>
    </xf>
    <xf numFmtId="0" fontId="15" fillId="6" borderId="17" xfId="0" applyFont="1" applyFill="1" applyBorder="1" applyAlignment="1">
      <alignment horizontal="center" vertical="center"/>
    </xf>
    <xf numFmtId="0" fontId="45" fillId="6" borderId="1" xfId="0" applyFont="1" applyFill="1" applyBorder="1" applyAlignment="1">
      <alignment horizontal="center" vertical="center" wrapText="1"/>
    </xf>
    <xf numFmtId="0" fontId="15" fillId="2" borderId="1" xfId="0" applyFont="1" applyFill="1" applyBorder="1" applyAlignment="1">
      <alignment horizontal="justify" vertical="center" wrapText="1"/>
    </xf>
    <xf numFmtId="0" fontId="23" fillId="2" borderId="1" xfId="0" applyFont="1" applyFill="1" applyBorder="1" applyAlignment="1">
      <alignment horizontal="justify" vertical="center" wrapText="1"/>
    </xf>
    <xf numFmtId="0" fontId="63" fillId="2" borderId="1" xfId="0" applyFont="1" applyFill="1" applyBorder="1" applyAlignment="1">
      <alignment horizontal="center" vertical="center"/>
    </xf>
    <xf numFmtId="166" fontId="62" fillId="2" borderId="18" xfId="0" applyNumberFormat="1" applyFont="1" applyFill="1" applyBorder="1" applyAlignment="1">
      <alignment horizontal="center" vertical="center"/>
    </xf>
    <xf numFmtId="0" fontId="51" fillId="2" borderId="1" xfId="0" applyFont="1" applyFill="1" applyBorder="1" applyAlignment="1">
      <alignment horizontal="justify" vertical="center" wrapText="1"/>
    </xf>
    <xf numFmtId="0" fontId="15" fillId="2" borderId="0" xfId="0" applyFont="1" applyFill="1" applyAlignment="1">
      <alignment wrapText="1"/>
    </xf>
    <xf numFmtId="0" fontId="15" fillId="6" borderId="19" xfId="0" applyFont="1" applyFill="1" applyBorder="1" applyAlignment="1">
      <alignment horizontal="center" vertical="center"/>
    </xf>
    <xf numFmtId="0" fontId="45" fillId="6" borderId="20" xfId="0" applyFont="1" applyFill="1" applyBorder="1" applyAlignment="1">
      <alignment horizontal="center" vertical="center" wrapText="1"/>
    </xf>
    <xf numFmtId="0" fontId="15" fillId="2" borderId="20" xfId="0" applyFont="1" applyFill="1" applyBorder="1" applyAlignment="1">
      <alignment horizontal="justify" vertical="center" wrapText="1"/>
    </xf>
    <xf numFmtId="0" fontId="23" fillId="2" borderId="20" xfId="0" applyFont="1" applyFill="1" applyBorder="1" applyAlignment="1">
      <alignment vertical="center"/>
    </xf>
    <xf numFmtId="0" fontId="63" fillId="2" borderId="20" xfId="0" applyFont="1" applyFill="1" applyBorder="1" applyAlignment="1">
      <alignment horizontal="center" vertical="center"/>
    </xf>
    <xf numFmtId="166" fontId="62" fillId="2" borderId="21" xfId="0" applyNumberFormat="1" applyFont="1" applyFill="1" applyBorder="1" applyAlignment="1">
      <alignment horizontal="center" vertical="center"/>
    </xf>
    <xf numFmtId="0" fontId="23" fillId="2" borderId="15" xfId="0" applyFont="1" applyFill="1" applyBorder="1" applyAlignment="1">
      <alignment horizontal="justify" vertical="center" wrapText="1"/>
    </xf>
    <xf numFmtId="0" fontId="23" fillId="2" borderId="1" xfId="0" applyFont="1" applyFill="1" applyBorder="1" applyAlignment="1">
      <alignment horizontal="left" vertical="center"/>
    </xf>
    <xf numFmtId="0" fontId="23" fillId="2" borderId="1" xfId="0" applyFont="1" applyFill="1" applyBorder="1" applyAlignment="1">
      <alignment horizontal="left" vertical="center" wrapText="1"/>
    </xf>
    <xf numFmtId="0" fontId="15" fillId="0" borderId="1" xfId="0" applyFont="1" applyBorder="1" applyAlignment="1">
      <alignment horizontal="justify" vertical="center" wrapText="1"/>
    </xf>
    <xf numFmtId="0" fontId="15" fillId="0" borderId="20" xfId="0" applyFont="1" applyBorder="1" applyAlignment="1">
      <alignment horizontal="justify" vertical="center" wrapText="1"/>
    </xf>
    <xf numFmtId="0" fontId="23" fillId="2" borderId="20" xfId="0" applyFont="1" applyFill="1" applyBorder="1" applyAlignment="1">
      <alignment horizontal="left" vertical="center" wrapText="1"/>
    </xf>
    <xf numFmtId="0" fontId="23" fillId="2" borderId="15" xfId="0" applyFont="1" applyFill="1" applyBorder="1" applyAlignment="1">
      <alignment horizontal="left" vertical="center" wrapText="1"/>
    </xf>
    <xf numFmtId="9" fontId="15" fillId="2" borderId="0" xfId="2" applyFont="1" applyFill="1"/>
    <xf numFmtId="0" fontId="15" fillId="6" borderId="22" xfId="0" applyFont="1" applyFill="1" applyBorder="1" applyAlignment="1">
      <alignment horizontal="center" vertical="center"/>
    </xf>
    <xf numFmtId="0" fontId="45" fillId="6" borderId="23" xfId="0" applyFont="1" applyFill="1" applyBorder="1" applyAlignment="1">
      <alignment horizontal="center" vertical="center" wrapText="1"/>
    </xf>
    <xf numFmtId="0" fontId="51" fillId="2" borderId="23" xfId="0" applyFont="1" applyFill="1" applyBorder="1" applyAlignment="1">
      <alignment horizontal="justify" vertical="center" wrapText="1"/>
    </xf>
    <xf numFmtId="0" fontId="23" fillId="2" borderId="23" xfId="0" applyFont="1" applyFill="1" applyBorder="1" applyAlignment="1">
      <alignment horizontal="center" vertical="center" wrapText="1"/>
    </xf>
    <xf numFmtId="0" fontId="15" fillId="2" borderId="23" xfId="0" applyFont="1" applyFill="1" applyBorder="1" applyAlignment="1">
      <alignment horizontal="justify" vertical="center" wrapText="1"/>
    </xf>
    <xf numFmtId="0" fontId="63" fillId="2" borderId="23" xfId="0" applyFont="1" applyFill="1" applyBorder="1" applyAlignment="1">
      <alignment horizontal="center" vertical="center"/>
    </xf>
    <xf numFmtId="166" fontId="62" fillId="2" borderId="24" xfId="0" applyNumberFormat="1" applyFont="1" applyFill="1" applyBorder="1" applyAlignment="1">
      <alignment horizontal="center" vertical="center"/>
    </xf>
    <xf numFmtId="16" fontId="23" fillId="2" borderId="23" xfId="0" applyNumberFormat="1" applyFont="1" applyFill="1" applyBorder="1" applyAlignment="1">
      <alignment horizontal="center" vertical="center" wrapText="1"/>
    </xf>
    <xf numFmtId="0" fontId="15" fillId="2" borderId="0" xfId="0" applyFont="1" applyFill="1" applyAlignment="1">
      <alignment horizontal="center" wrapText="1"/>
    </xf>
    <xf numFmtId="0" fontId="15" fillId="2" borderId="0" xfId="0" applyFont="1" applyFill="1" applyAlignment="1">
      <alignment vertical="center"/>
    </xf>
    <xf numFmtId="166" fontId="15" fillId="2" borderId="0" xfId="2" applyNumberFormat="1" applyFont="1" applyFill="1"/>
    <xf numFmtId="0" fontId="3" fillId="8" borderId="5" xfId="0" applyFont="1" applyFill="1" applyBorder="1" applyAlignment="1">
      <alignment horizontal="center" vertical="center"/>
    </xf>
    <xf numFmtId="0" fontId="3" fillId="8" borderId="5" xfId="0" applyFont="1" applyFill="1" applyBorder="1" applyAlignment="1">
      <alignment horizontal="center" vertical="center" wrapText="1"/>
    </xf>
    <xf numFmtId="0" fontId="15" fillId="0" borderId="5" xfId="0" applyFont="1" applyBorder="1" applyAlignment="1">
      <alignment vertical="center" wrapText="1"/>
    </xf>
    <xf numFmtId="0" fontId="15" fillId="0" borderId="5" xfId="0" applyFont="1" applyBorder="1" applyAlignment="1">
      <alignment horizontal="justify" vertical="center" wrapText="1"/>
    </xf>
    <xf numFmtId="0" fontId="15" fillId="0" borderId="5" xfId="0" applyFont="1" applyBorder="1" applyAlignment="1">
      <alignment horizontal="center" vertical="center" wrapText="1"/>
    </xf>
    <xf numFmtId="0" fontId="15" fillId="0" borderId="5" xfId="0" applyFont="1" applyBorder="1" applyAlignment="1">
      <alignment horizontal="left" vertical="center" wrapText="1"/>
    </xf>
    <xf numFmtId="1" fontId="61" fillId="6" borderId="5" xfId="0" applyNumberFormat="1" applyFont="1" applyFill="1" applyBorder="1" applyAlignment="1">
      <alignment horizontal="center" vertical="center" wrapText="1"/>
    </xf>
    <xf numFmtId="14" fontId="61" fillId="6" borderId="5" xfId="0" applyNumberFormat="1" applyFont="1" applyFill="1" applyBorder="1" applyAlignment="1">
      <alignment horizontal="center" vertical="center" wrapText="1"/>
    </xf>
    <xf numFmtId="0" fontId="61" fillId="6" borderId="5" xfId="0" applyFont="1" applyFill="1" applyBorder="1" applyAlignment="1">
      <alignment horizontal="left" vertical="center" wrapText="1"/>
    </xf>
    <xf numFmtId="1" fontId="61" fillId="2" borderId="5" xfId="0" applyNumberFormat="1" applyFont="1" applyFill="1" applyBorder="1" applyAlignment="1">
      <alignment horizontal="center" vertical="center" wrapText="1"/>
    </xf>
    <xf numFmtId="14" fontId="61" fillId="2" borderId="5" xfId="0" applyNumberFormat="1" applyFont="1" applyFill="1" applyBorder="1" applyAlignment="1">
      <alignment horizontal="center" vertical="center" wrapText="1"/>
    </xf>
    <xf numFmtId="0" fontId="61" fillId="2" borderId="5" xfId="0" applyFont="1" applyFill="1" applyBorder="1" applyAlignment="1">
      <alignment horizontal="left" vertical="center" wrapText="1"/>
    </xf>
    <xf numFmtId="0" fontId="21" fillId="2" borderId="5" xfId="1" applyFont="1" applyFill="1" applyBorder="1" applyAlignment="1">
      <alignment horizontal="center" vertical="center" wrapText="1"/>
    </xf>
    <xf numFmtId="0" fontId="15" fillId="2" borderId="5" xfId="0" applyFont="1" applyFill="1" applyBorder="1" applyAlignment="1">
      <alignment horizontal="justify" vertical="center" wrapText="1"/>
    </xf>
    <xf numFmtId="0" fontId="15" fillId="2" borderId="5" xfId="0" applyFont="1" applyFill="1" applyBorder="1" applyAlignment="1">
      <alignment horizontal="center" vertical="center"/>
    </xf>
    <xf numFmtId="0" fontId="15" fillId="2" borderId="5" xfId="0" applyFont="1" applyFill="1" applyBorder="1" applyAlignment="1">
      <alignment horizontal="justify" wrapText="1"/>
    </xf>
    <xf numFmtId="0" fontId="15" fillId="6" borderId="5" xfId="0" applyFont="1" applyFill="1" applyBorder="1" applyAlignment="1">
      <alignment horizontal="center" vertical="center"/>
    </xf>
    <xf numFmtId="0" fontId="15" fillId="2" borderId="5" xfId="0" applyFont="1" applyFill="1" applyBorder="1" applyAlignment="1">
      <alignment horizontal="center" vertical="center" wrapText="1"/>
    </xf>
    <xf numFmtId="0" fontId="43" fillId="8" borderId="5" xfId="0" applyFont="1" applyFill="1" applyBorder="1" applyAlignment="1">
      <alignment horizontal="center" vertical="center"/>
    </xf>
    <xf numFmtId="0" fontId="19" fillId="2" borderId="5" xfId="0" applyFont="1" applyFill="1" applyBorder="1" applyAlignment="1">
      <alignment horizontal="center" vertical="center" wrapText="1"/>
    </xf>
    <xf numFmtId="0" fontId="51" fillId="2" borderId="5" xfId="0" applyFont="1" applyFill="1" applyBorder="1" applyAlignment="1">
      <alignment horizontal="justify" vertical="center" wrapText="1"/>
    </xf>
    <xf numFmtId="0" fontId="21" fillId="0" borderId="5" xfId="1" applyFont="1" applyBorder="1" applyAlignment="1">
      <alignment horizontal="center" vertical="center" wrapText="1"/>
    </xf>
    <xf numFmtId="0" fontId="51" fillId="2" borderId="5" xfId="0" applyFont="1" applyFill="1" applyBorder="1" applyAlignment="1">
      <alignment horizontal="justify" vertical="top" wrapText="1"/>
    </xf>
    <xf numFmtId="15" fontId="43" fillId="8" borderId="5" xfId="0" applyNumberFormat="1" applyFont="1" applyFill="1" applyBorder="1" applyAlignment="1">
      <alignment horizontal="center" vertical="center" wrapText="1"/>
    </xf>
    <xf numFmtId="164" fontId="43" fillId="8" borderId="5" xfId="0" applyNumberFormat="1" applyFont="1" applyFill="1" applyBorder="1" applyAlignment="1">
      <alignment horizontal="center" vertical="center" wrapText="1"/>
    </xf>
    <xf numFmtId="15" fontId="6"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15" fontId="23" fillId="2" borderId="5" xfId="0" applyNumberFormat="1" applyFont="1" applyFill="1" applyBorder="1" applyAlignment="1">
      <alignment horizontal="center" vertical="center" wrapText="1"/>
    </xf>
    <xf numFmtId="15" fontId="23" fillId="2" borderId="5" xfId="0" applyNumberFormat="1" applyFont="1" applyFill="1" applyBorder="1" applyAlignment="1">
      <alignment horizontal="justify" vertical="center" wrapText="1"/>
    </xf>
    <xf numFmtId="15" fontId="23" fillId="2" borderId="5" xfId="0" applyNumberFormat="1" applyFont="1" applyFill="1" applyBorder="1" applyAlignment="1">
      <alignment horizontal="center" vertical="center"/>
    </xf>
    <xf numFmtId="15" fontId="23" fillId="2" borderId="5" xfId="0" applyNumberFormat="1" applyFont="1" applyFill="1" applyBorder="1" applyAlignment="1">
      <alignment horizontal="left" vertical="center" wrapText="1"/>
    </xf>
    <xf numFmtId="0" fontId="23" fillId="2" borderId="5" xfId="0" applyFont="1" applyFill="1" applyBorder="1" applyAlignment="1">
      <alignment horizontal="center" vertical="center" wrapText="1"/>
    </xf>
    <xf numFmtId="15" fontId="54" fillId="8" borderId="5" xfId="0" applyNumberFormat="1" applyFont="1" applyFill="1" applyBorder="1" applyAlignment="1">
      <alignment horizontal="center" vertical="center" wrapText="1"/>
    </xf>
    <xf numFmtId="164" fontId="54" fillId="8" borderId="5" xfId="0" applyNumberFormat="1" applyFont="1" applyFill="1" applyBorder="1" applyAlignment="1">
      <alignment horizontal="center" vertical="center" wrapText="1"/>
    </xf>
    <xf numFmtId="1" fontId="54" fillId="8" borderId="5" xfId="0" applyNumberFormat="1" applyFont="1" applyFill="1" applyBorder="1" applyAlignment="1">
      <alignment horizontal="center" vertical="center" wrapText="1"/>
    </xf>
    <xf numFmtId="0" fontId="54" fillId="8" borderId="5" xfId="0" applyFont="1" applyFill="1" applyBorder="1" applyAlignment="1">
      <alignment horizontal="center" vertical="center" wrapText="1"/>
    </xf>
    <xf numFmtId="1" fontId="23" fillId="0" borderId="5" xfId="0" quotePrefix="1" applyNumberFormat="1" applyFont="1" applyBorder="1" applyAlignment="1">
      <alignment horizontal="center" vertical="center" wrapText="1"/>
    </xf>
    <xf numFmtId="15"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 fontId="23" fillId="0" borderId="5" xfId="0" applyNumberFormat="1" applyFont="1" applyBorder="1" applyAlignment="1">
      <alignment horizontal="center" vertical="center" wrapText="1"/>
    </xf>
    <xf numFmtId="1" fontId="23" fillId="0" borderId="5" xfId="0" applyNumberFormat="1" applyFont="1" applyBorder="1" applyAlignment="1">
      <alignment horizontal="center" vertical="center"/>
    </xf>
    <xf numFmtId="15" fontId="23" fillId="0" borderId="5" xfId="0" applyNumberFormat="1" applyFont="1" applyBorder="1" applyAlignment="1">
      <alignment horizontal="center" vertical="center"/>
    </xf>
    <xf numFmtId="15" fontId="23" fillId="6" borderId="5" xfId="0" applyNumberFormat="1" applyFont="1" applyFill="1" applyBorder="1" applyAlignment="1">
      <alignment horizontal="center" vertical="center"/>
    </xf>
    <xf numFmtId="0" fontId="23" fillId="0" borderId="5" xfId="0" applyFont="1" applyBorder="1" applyAlignment="1">
      <alignment horizontal="center" vertical="center"/>
    </xf>
    <xf numFmtId="15" fontId="23" fillId="0" borderId="5" xfId="0" applyNumberFormat="1" applyFont="1" applyBorder="1" applyAlignment="1">
      <alignment horizontal="justify" vertical="center" wrapText="1"/>
    </xf>
    <xf numFmtId="15" fontId="23" fillId="0" borderId="5" xfId="0" applyNumberFormat="1" applyFont="1" applyBorder="1" applyAlignment="1">
      <alignment horizontal="center" vertical="center" wrapText="1"/>
    </xf>
    <xf numFmtId="0" fontId="23" fillId="6" borderId="5" xfId="0" applyFont="1" applyFill="1" applyBorder="1" applyAlignment="1">
      <alignment horizontal="center" vertical="center"/>
    </xf>
    <xf numFmtId="1" fontId="23" fillId="0" borderId="5" xfId="0" applyNumberFormat="1" applyFont="1" applyBorder="1" applyAlignment="1">
      <alignment horizontal="justify" vertical="center" wrapText="1"/>
    </xf>
    <xf numFmtId="0" fontId="23" fillId="0" borderId="5" xfId="0" applyFont="1" applyBorder="1" applyAlignment="1">
      <alignment horizontal="center" vertical="center" wrapText="1"/>
    </xf>
    <xf numFmtId="15" fontId="26" fillId="0" borderId="5" xfId="0" applyNumberFormat="1" applyFont="1" applyBorder="1" applyAlignment="1">
      <alignment horizontal="justify" vertical="center" wrapText="1"/>
    </xf>
    <xf numFmtId="0" fontId="23" fillId="6" borderId="5" xfId="0" applyFont="1" applyFill="1" applyBorder="1" applyAlignment="1">
      <alignment horizontal="center" vertical="center" wrapText="1"/>
    </xf>
    <xf numFmtId="15" fontId="26" fillId="0" borderId="5" xfId="0" applyNumberFormat="1" applyFont="1" applyBorder="1" applyAlignment="1">
      <alignment horizontal="justify" vertical="top" wrapText="1"/>
    </xf>
    <xf numFmtId="15" fontId="23" fillId="0" borderId="5" xfId="0" applyNumberFormat="1" applyFont="1" applyBorder="1" applyAlignment="1">
      <alignment horizontal="left" vertical="center" wrapText="1"/>
    </xf>
    <xf numFmtId="15" fontId="23" fillId="0" borderId="5" xfId="0" applyNumberFormat="1" applyFont="1" applyBorder="1" applyAlignment="1">
      <alignment horizontal="justify" vertical="center"/>
    </xf>
    <xf numFmtId="15" fontId="23" fillId="0" borderId="5" xfId="0" applyNumberFormat="1" applyFont="1" applyBorder="1" applyAlignment="1">
      <alignment horizontal="justify"/>
    </xf>
    <xf numFmtId="15" fontId="24" fillId="0" borderId="5" xfId="0" applyNumberFormat="1" applyFont="1" applyBorder="1" applyAlignment="1">
      <alignment horizontal="justify" wrapText="1"/>
    </xf>
    <xf numFmtId="15" fontId="23" fillId="0" borderId="5" xfId="0" applyNumberFormat="1" applyFont="1" applyBorder="1" applyAlignment="1">
      <alignment horizontal="center"/>
    </xf>
    <xf numFmtId="0" fontId="3" fillId="3" borderId="5"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justify" vertical="center" wrapText="1"/>
    </xf>
    <xf numFmtId="0" fontId="26" fillId="2" borderId="5" xfId="0" applyFont="1" applyFill="1" applyBorder="1" applyAlignment="1">
      <alignment horizontal="justify" vertical="center" wrapText="1"/>
    </xf>
    <xf numFmtId="0" fontId="2" fillId="4" borderId="5" xfId="0" applyFont="1" applyFill="1" applyBorder="1" applyAlignment="1">
      <alignment horizontal="justify" vertical="center" wrapText="1"/>
    </xf>
    <xf numFmtId="0" fontId="26" fillId="2" borderId="5" xfId="0" applyFont="1" applyFill="1" applyBorder="1" applyAlignment="1">
      <alignment horizontal="justify" vertical="top" wrapText="1"/>
    </xf>
    <xf numFmtId="0" fontId="26" fillId="2" borderId="5" xfId="0" applyFont="1" applyFill="1" applyBorder="1" applyAlignment="1">
      <alignment vertical="center" wrapText="1"/>
    </xf>
    <xf numFmtId="0" fontId="26" fillId="2" borderId="5" xfId="0" applyFont="1" applyFill="1" applyBorder="1" applyAlignment="1">
      <alignment horizontal="justify" wrapText="1"/>
    </xf>
    <xf numFmtId="0" fontId="40" fillId="8" borderId="5" xfId="0" applyFont="1" applyFill="1" applyBorder="1" applyAlignment="1">
      <alignment horizontal="center" vertical="center" wrapText="1"/>
    </xf>
    <xf numFmtId="0" fontId="38" fillId="0" borderId="5" xfId="0" applyFont="1" applyBorder="1" applyAlignment="1">
      <alignment horizontal="justify" vertical="center" wrapText="1"/>
    </xf>
    <xf numFmtId="0" fontId="38" fillId="0" borderId="5" xfId="0" applyFont="1" applyBorder="1" applyAlignment="1">
      <alignment horizontal="center" vertical="center" wrapText="1"/>
    </xf>
    <xf numFmtId="0" fontId="38" fillId="0" borderId="5" xfId="0" applyFont="1" applyBorder="1" applyAlignment="1">
      <alignment horizontal="justify" wrapText="1"/>
    </xf>
    <xf numFmtId="0" fontId="38" fillId="0" borderId="5" xfId="0" applyFont="1" applyBorder="1" applyAlignment="1">
      <alignment vertical="center" wrapText="1"/>
    </xf>
    <xf numFmtId="0" fontId="38" fillId="0" borderId="5" xfId="0" applyFont="1" applyBorder="1" applyAlignment="1">
      <alignment horizontal="center" wrapText="1"/>
    </xf>
    <xf numFmtId="0" fontId="38" fillId="0" borderId="5" xfId="0" applyFont="1" applyBorder="1" applyAlignment="1">
      <alignment wrapText="1"/>
    </xf>
    <xf numFmtId="0" fontId="43" fillId="8" borderId="5" xfId="0" applyFont="1" applyFill="1" applyBorder="1" applyAlignment="1">
      <alignment horizontal="center" vertical="center" wrapText="1"/>
    </xf>
    <xf numFmtId="0" fontId="65" fillId="0" borderId="5" xfId="0" applyFont="1" applyBorder="1" applyAlignment="1">
      <alignment horizontal="center" vertical="center" wrapText="1"/>
    </xf>
    <xf numFmtId="0" fontId="65" fillId="0" borderId="5" xfId="0" applyFont="1" applyBorder="1" applyAlignment="1">
      <alignment horizontal="left" vertical="center" wrapText="1"/>
    </xf>
    <xf numFmtId="0" fontId="65" fillId="0" borderId="5" xfId="0" applyFont="1" applyBorder="1" applyAlignment="1">
      <alignment horizontal="justify" vertical="top" wrapText="1"/>
    </xf>
    <xf numFmtId="0" fontId="66" fillId="0" borderId="5" xfId="3" applyFont="1" applyFill="1" applyBorder="1" applyAlignment="1">
      <alignment horizontal="center" vertical="center" wrapText="1"/>
    </xf>
    <xf numFmtId="0" fontId="67" fillId="0" borderId="5" xfId="3" applyFont="1" applyFill="1" applyBorder="1" applyAlignment="1">
      <alignment horizontal="center" vertical="center" wrapText="1"/>
    </xf>
    <xf numFmtId="0" fontId="65" fillId="2" borderId="5" xfId="0" applyFont="1" applyFill="1" applyBorder="1" applyAlignment="1">
      <alignment horizontal="justify" vertical="top" wrapText="1"/>
    </xf>
    <xf numFmtId="0" fontId="49" fillId="0" borderId="5" xfId="3" applyFont="1" applyFill="1" applyBorder="1" applyAlignment="1">
      <alignment horizontal="center" vertical="center" wrapText="1"/>
    </xf>
    <xf numFmtId="0" fontId="57" fillId="0" borderId="5" xfId="3" applyFont="1" applyFill="1" applyBorder="1" applyAlignment="1">
      <alignment horizontal="center" vertical="center" wrapText="1"/>
    </xf>
    <xf numFmtId="0" fontId="15" fillId="2" borderId="5" xfId="0" applyFont="1" applyFill="1" applyBorder="1" applyAlignment="1">
      <alignment vertical="center"/>
    </xf>
    <xf numFmtId="0" fontId="15" fillId="2" borderId="25" xfId="0" applyFont="1" applyFill="1" applyBorder="1" applyAlignment="1">
      <alignment horizontal="center"/>
    </xf>
    <xf numFmtId="0" fontId="66" fillId="2" borderId="25" xfId="0" applyFont="1" applyFill="1" applyBorder="1"/>
    <xf numFmtId="0" fontId="67" fillId="2" borderId="25" xfId="0" applyFont="1" applyFill="1" applyBorder="1"/>
    <xf numFmtId="0" fontId="57" fillId="2" borderId="25" xfId="0" applyFont="1" applyFill="1" applyBorder="1"/>
    <xf numFmtId="0" fontId="20" fillId="2" borderId="25" xfId="0" applyFont="1" applyFill="1" applyBorder="1" applyAlignment="1">
      <alignment horizontal="center"/>
    </xf>
    <xf numFmtId="0" fontId="49" fillId="2" borderId="25" xfId="0" applyFont="1" applyFill="1" applyBorder="1"/>
    <xf numFmtId="1" fontId="23" fillId="6" borderId="5" xfId="0" quotePrefix="1" applyNumberFormat="1" applyFont="1" applyFill="1" applyBorder="1" applyAlignment="1">
      <alignment horizontal="center" vertical="center" wrapText="1"/>
    </xf>
    <xf numFmtId="0" fontId="69" fillId="2" borderId="0" xfId="0" applyFont="1" applyFill="1"/>
    <xf numFmtId="0" fontId="51" fillId="2" borderId="17" xfId="0" applyFont="1" applyFill="1" applyBorder="1" applyAlignment="1">
      <alignment horizontal="center"/>
    </xf>
    <xf numFmtId="9" fontId="51" fillId="2" borderId="18" xfId="2" applyFont="1" applyFill="1" applyBorder="1" applyAlignment="1">
      <alignment horizontal="center"/>
    </xf>
    <xf numFmtId="0" fontId="15" fillId="6" borderId="1" xfId="0" applyFont="1" applyFill="1" applyBorder="1" applyAlignment="1">
      <alignment horizontal="center" vertical="center"/>
    </xf>
    <xf numFmtId="0" fontId="51" fillId="2" borderId="1" xfId="0" applyFont="1" applyFill="1" applyBorder="1" applyAlignment="1">
      <alignment horizontal="center" vertical="center"/>
    </xf>
    <xf numFmtId="1" fontId="23" fillId="6" borderId="5" xfId="0" applyNumberFormat="1" applyFont="1" applyFill="1" applyBorder="1" applyAlignment="1">
      <alignment horizontal="center" vertical="center" wrapText="1"/>
    </xf>
    <xf numFmtId="0" fontId="15" fillId="2" borderId="0" xfId="0" applyFont="1" applyFill="1" applyAlignment="1">
      <alignment horizontal="center"/>
    </xf>
    <xf numFmtId="0" fontId="16" fillId="2" borderId="0" xfId="0" applyFont="1" applyFill="1" applyAlignment="1">
      <alignment horizontal="center"/>
    </xf>
    <xf numFmtId="0" fontId="14" fillId="2" borderId="0" xfId="0" applyFont="1" applyFill="1" applyAlignment="1">
      <alignment horizontal="center"/>
    </xf>
    <xf numFmtId="0" fontId="1" fillId="4" borderId="5" xfId="0" applyFont="1" applyFill="1" applyBorder="1" applyAlignment="1">
      <alignment horizontal="justify" vertical="center" wrapText="1"/>
    </xf>
    <xf numFmtId="0" fontId="1" fillId="4" borderId="5" xfId="0" applyFont="1" applyFill="1" applyBorder="1" applyAlignment="1">
      <alignment horizontal="center" vertical="center" wrapText="1"/>
    </xf>
    <xf numFmtId="0" fontId="38" fillId="0" borderId="5" xfId="0" applyFont="1" applyBorder="1" applyAlignment="1">
      <alignment horizontal="center" vertical="center" wrapText="1"/>
    </xf>
    <xf numFmtId="0" fontId="42" fillId="2" borderId="0" xfId="0" applyFont="1" applyFill="1" applyAlignment="1">
      <alignment horizontal="justify" vertical="center" wrapText="1"/>
    </xf>
    <xf numFmtId="0" fontId="41" fillId="2" borderId="0" xfId="0" applyFont="1" applyFill="1" applyAlignment="1">
      <alignment horizontal="center" vertical="center"/>
    </xf>
    <xf numFmtId="0" fontId="36" fillId="2" borderId="0" xfId="0" applyFont="1" applyFill="1" applyAlignment="1">
      <alignment horizontal="justify" vertical="center" wrapText="1"/>
    </xf>
    <xf numFmtId="0" fontId="43" fillId="5" borderId="28" xfId="0" applyFont="1" applyFill="1" applyBorder="1" applyAlignment="1">
      <alignment horizontal="center" vertical="center" wrapText="1"/>
    </xf>
    <xf numFmtId="0" fontId="43" fillId="5" borderId="29" xfId="0" applyFont="1" applyFill="1" applyBorder="1" applyAlignment="1">
      <alignment horizontal="center" vertical="center" wrapText="1"/>
    </xf>
    <xf numFmtId="0" fontId="43" fillId="8" borderId="5" xfId="0" applyFont="1" applyFill="1" applyBorder="1" applyAlignment="1">
      <alignment horizontal="center"/>
    </xf>
    <xf numFmtId="0" fontId="43" fillId="11" borderId="7" xfId="0" applyFont="1" applyFill="1" applyBorder="1" applyAlignment="1">
      <alignment horizontal="center"/>
    </xf>
    <xf numFmtId="0" fontId="43" fillId="11" borderId="8" xfId="0" applyFont="1" applyFill="1" applyBorder="1" applyAlignment="1">
      <alignment horizontal="center"/>
    </xf>
    <xf numFmtId="0" fontId="48" fillId="2" borderId="2" xfId="0" applyFont="1" applyFill="1" applyBorder="1" applyAlignment="1">
      <alignment horizontal="center"/>
    </xf>
    <xf numFmtId="0" fontId="48" fillId="2" borderId="3" xfId="0" applyFont="1" applyFill="1" applyBorder="1" applyAlignment="1">
      <alignment horizontal="center"/>
    </xf>
    <xf numFmtId="0" fontId="48" fillId="2" borderId="4" xfId="0" applyFont="1" applyFill="1" applyBorder="1" applyAlignment="1">
      <alignment horizontal="center"/>
    </xf>
    <xf numFmtId="0" fontId="22" fillId="2" borderId="0" xfId="0" applyFont="1" applyFill="1" applyAlignment="1">
      <alignment horizontal="center"/>
    </xf>
    <xf numFmtId="0" fontId="52" fillId="8" borderId="5" xfId="0" applyFont="1" applyFill="1" applyBorder="1" applyAlignment="1">
      <alignment horizontal="center" vertical="center" wrapText="1"/>
    </xf>
    <xf numFmtId="164" fontId="52" fillId="8" borderId="5" xfId="0" applyNumberFormat="1" applyFont="1" applyFill="1" applyBorder="1" applyAlignment="1">
      <alignment horizontal="center" vertical="center" wrapText="1"/>
    </xf>
    <xf numFmtId="0" fontId="21" fillId="2" borderId="5" xfId="1" applyFont="1" applyFill="1" applyBorder="1" applyAlignment="1">
      <alignment horizontal="center" vertical="center" wrapText="1"/>
    </xf>
    <xf numFmtId="0" fontId="52" fillId="8" borderId="5" xfId="0" applyFont="1" applyFill="1" applyBorder="1" applyAlignment="1">
      <alignment horizontal="center"/>
    </xf>
    <xf numFmtId="0" fontId="3" fillId="8" borderId="5" xfId="0" applyFont="1" applyFill="1" applyBorder="1" applyAlignment="1">
      <alignment horizontal="center" vertical="center" wrapText="1"/>
    </xf>
    <xf numFmtId="0" fontId="3" fillId="8" borderId="5" xfId="0" applyFont="1" applyFill="1" applyBorder="1" applyAlignment="1">
      <alignment horizontal="center" vertical="center"/>
    </xf>
    <xf numFmtId="0" fontId="19" fillId="2" borderId="9" xfId="0" applyFont="1" applyFill="1" applyBorder="1" applyAlignment="1">
      <alignment horizontal="center"/>
    </xf>
    <xf numFmtId="0" fontId="19" fillId="2" borderId="10" xfId="0" applyFont="1" applyFill="1" applyBorder="1" applyAlignment="1">
      <alignment horizontal="center"/>
    </xf>
    <xf numFmtId="0" fontId="19" fillId="2" borderId="0" xfId="0" applyFont="1" applyFill="1" applyAlignment="1">
      <alignment horizontal="center"/>
    </xf>
    <xf numFmtId="0" fontId="20" fillId="2" borderId="26" xfId="0" applyFont="1" applyFill="1" applyBorder="1" applyAlignment="1">
      <alignment horizontal="center"/>
    </xf>
    <xf numFmtId="0" fontId="20" fillId="2" borderId="27" xfId="0" applyFont="1" applyFill="1" applyBorder="1" applyAlignment="1">
      <alignment horizontal="center"/>
    </xf>
  </cellXfs>
  <cellStyles count="4">
    <cellStyle name="Hipervínculo" xfId="1" builtinId="8"/>
    <cellStyle name="Incorrecto" xfId="3" builtinId="27"/>
    <cellStyle name="Normal" xfId="0" builtinId="0"/>
    <cellStyle name="Porcentaje"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9FFCC"/>
      <color rgb="FFCCFFFF"/>
      <color rgb="FFCC99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9227496225074672E-2"/>
          <c:y val="0.23436625884756646"/>
          <c:w val="0.88821853101001513"/>
          <c:h val="0.4311573825648275"/>
        </c:manualLayout>
      </c:layout>
      <c:pie3DChart>
        <c:varyColors val="1"/>
        <c:ser>
          <c:idx val="0"/>
          <c:order val="0"/>
          <c:tx>
            <c:strRef>
              <c:f>[1]Graficas!$C$6</c:f>
              <c:strCache>
                <c:ptCount val="1"/>
                <c:pt idx="0">
                  <c:v>Cantidad Radicados</c:v>
                </c:pt>
              </c:strCache>
            </c:strRef>
          </c:tx>
          <c:dPt>
            <c:idx val="0"/>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a:noFill/>
              </a:ln>
              <a:effectLst/>
              <a:sp3d/>
            </c:spPr>
            <c:extLst>
              <c:ext xmlns:c16="http://schemas.microsoft.com/office/drawing/2014/chart" uri="{C3380CC4-5D6E-409C-BE32-E72D297353CC}">
                <c16:uniqueId val="{00000001-5A82-446A-8891-DE6EAD97B01A}"/>
              </c:ext>
            </c:extLst>
          </c:dPt>
          <c:dPt>
            <c:idx val="1"/>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a:noFill/>
              </a:ln>
              <a:effectLst/>
              <a:sp3d/>
            </c:spPr>
            <c:extLst>
              <c:ext xmlns:c16="http://schemas.microsoft.com/office/drawing/2014/chart" uri="{C3380CC4-5D6E-409C-BE32-E72D297353CC}">
                <c16:uniqueId val="{00000003-5A82-446A-8891-DE6EAD97B01A}"/>
              </c:ext>
            </c:extLst>
          </c:dPt>
          <c:dPt>
            <c:idx val="2"/>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a:noFill/>
              </a:ln>
              <a:effectLst/>
              <a:sp3d/>
            </c:spPr>
            <c:extLst>
              <c:ext xmlns:c16="http://schemas.microsoft.com/office/drawing/2014/chart" uri="{C3380CC4-5D6E-409C-BE32-E72D297353CC}">
                <c16:uniqueId val="{00000005-5A82-446A-8891-DE6EAD97B01A}"/>
              </c:ext>
            </c:extLst>
          </c:dPt>
          <c:dPt>
            <c:idx val="3"/>
            <c:bubble3D val="0"/>
            <c:spPr>
              <a:gradFill rotWithShape="1">
                <a:gsLst>
                  <a:gs pos="0">
                    <a:schemeClr val="accent6">
                      <a:lumMod val="60000"/>
                      <a:lumMod val="110000"/>
                      <a:satMod val="105000"/>
                      <a:tint val="67000"/>
                    </a:schemeClr>
                  </a:gs>
                  <a:gs pos="50000">
                    <a:schemeClr val="accent6">
                      <a:lumMod val="60000"/>
                      <a:lumMod val="105000"/>
                      <a:satMod val="103000"/>
                      <a:tint val="73000"/>
                    </a:schemeClr>
                  </a:gs>
                  <a:gs pos="100000">
                    <a:schemeClr val="accent6">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7-5A82-446A-8891-DE6EAD97B01A}"/>
              </c:ext>
            </c:extLst>
          </c:dPt>
          <c:dPt>
            <c:idx val="4"/>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9-5A82-446A-8891-DE6EAD97B01A}"/>
              </c:ext>
            </c:extLst>
          </c:dPt>
          <c:dPt>
            <c:idx val="5"/>
            <c:bubble3D val="0"/>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a:noFill/>
              </a:ln>
              <a:effectLst/>
              <a:sp3d/>
            </c:spPr>
            <c:extLst>
              <c:ext xmlns:c16="http://schemas.microsoft.com/office/drawing/2014/chart" uri="{C3380CC4-5D6E-409C-BE32-E72D297353CC}">
                <c16:uniqueId val="{0000000B-5A82-446A-8891-DE6EAD97B01A}"/>
              </c:ext>
            </c:extLst>
          </c:dPt>
          <c:dPt>
            <c:idx val="6"/>
            <c:bubble3D val="0"/>
            <c:spPr>
              <a:gradFill rotWithShape="1">
                <a:gsLst>
                  <a:gs pos="0">
                    <a:schemeClr val="accent6">
                      <a:lumMod val="80000"/>
                      <a:lumOff val="20000"/>
                      <a:lumMod val="110000"/>
                      <a:satMod val="105000"/>
                      <a:tint val="67000"/>
                    </a:schemeClr>
                  </a:gs>
                  <a:gs pos="50000">
                    <a:schemeClr val="accent6">
                      <a:lumMod val="80000"/>
                      <a:lumOff val="20000"/>
                      <a:lumMod val="105000"/>
                      <a:satMod val="103000"/>
                      <a:tint val="73000"/>
                    </a:schemeClr>
                  </a:gs>
                  <a:gs pos="100000">
                    <a:schemeClr val="accent6">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0D-5A82-446A-8891-DE6EAD97B01A}"/>
              </c:ext>
            </c:extLst>
          </c:dPt>
          <c:dPt>
            <c:idx val="7"/>
            <c:bubble3D val="0"/>
            <c:spPr>
              <a:gradFill rotWithShape="1">
                <a:gsLst>
                  <a:gs pos="0">
                    <a:schemeClr val="accent5">
                      <a:lumMod val="80000"/>
                      <a:lumOff val="20000"/>
                      <a:lumMod val="110000"/>
                      <a:satMod val="105000"/>
                      <a:tint val="67000"/>
                    </a:schemeClr>
                  </a:gs>
                  <a:gs pos="50000">
                    <a:schemeClr val="accent5">
                      <a:lumMod val="80000"/>
                      <a:lumOff val="20000"/>
                      <a:lumMod val="105000"/>
                      <a:satMod val="103000"/>
                      <a:tint val="73000"/>
                    </a:schemeClr>
                  </a:gs>
                  <a:gs pos="100000">
                    <a:schemeClr val="accent5">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0F-5A82-446A-8891-DE6EAD97B01A}"/>
              </c:ext>
            </c:extLst>
          </c:dPt>
          <c:dPt>
            <c:idx val="8"/>
            <c:bubble3D val="0"/>
            <c:spPr>
              <a:gradFill rotWithShape="1">
                <a:gsLst>
                  <a:gs pos="0">
                    <a:schemeClr val="accent4">
                      <a:lumMod val="80000"/>
                      <a:lumOff val="20000"/>
                      <a:lumMod val="110000"/>
                      <a:satMod val="105000"/>
                      <a:tint val="67000"/>
                    </a:schemeClr>
                  </a:gs>
                  <a:gs pos="50000">
                    <a:schemeClr val="accent4">
                      <a:lumMod val="80000"/>
                      <a:lumOff val="20000"/>
                      <a:lumMod val="105000"/>
                      <a:satMod val="103000"/>
                      <a:tint val="73000"/>
                    </a:schemeClr>
                  </a:gs>
                  <a:gs pos="100000">
                    <a:schemeClr val="accent4">
                      <a:lumMod val="80000"/>
                      <a:lumOff val="20000"/>
                      <a:lumMod val="105000"/>
                      <a:satMod val="109000"/>
                      <a:tint val="81000"/>
                    </a:schemeClr>
                  </a:gs>
                </a:gsLst>
                <a:lin ang="5400000" scaled="0"/>
              </a:gradFill>
              <a:ln>
                <a:noFill/>
              </a:ln>
              <a:effectLst/>
              <a:sp3d/>
            </c:spPr>
            <c:extLst>
              <c:ext xmlns:c16="http://schemas.microsoft.com/office/drawing/2014/chart" uri="{C3380CC4-5D6E-409C-BE32-E72D297353CC}">
                <c16:uniqueId val="{00000011-5A82-446A-8891-DE6EAD97B01A}"/>
              </c:ext>
            </c:extLst>
          </c:dPt>
          <c:dPt>
            <c:idx val="9"/>
            <c:bubble3D val="0"/>
            <c:spPr>
              <a:gradFill rotWithShape="1">
                <a:gsLst>
                  <a:gs pos="0">
                    <a:schemeClr val="accent6">
                      <a:lumMod val="80000"/>
                      <a:lumMod val="110000"/>
                      <a:satMod val="105000"/>
                      <a:tint val="67000"/>
                    </a:schemeClr>
                  </a:gs>
                  <a:gs pos="50000">
                    <a:schemeClr val="accent6">
                      <a:lumMod val="80000"/>
                      <a:lumMod val="105000"/>
                      <a:satMod val="103000"/>
                      <a:tint val="73000"/>
                    </a:schemeClr>
                  </a:gs>
                  <a:gs pos="100000">
                    <a:schemeClr val="accent6">
                      <a:lumMod val="80000"/>
                      <a:lumMod val="105000"/>
                      <a:satMod val="109000"/>
                      <a:tint val="81000"/>
                    </a:schemeClr>
                  </a:gs>
                </a:gsLst>
                <a:lin ang="5400000" scaled="0"/>
              </a:gradFill>
              <a:ln>
                <a:noFill/>
              </a:ln>
              <a:effectLst/>
              <a:sp3d/>
            </c:spPr>
            <c:extLst>
              <c:ext xmlns:c16="http://schemas.microsoft.com/office/drawing/2014/chart" uri="{C3380CC4-5D6E-409C-BE32-E72D297353CC}">
                <c16:uniqueId val="{00000013-5A82-446A-8891-DE6EAD97B01A}"/>
              </c:ext>
            </c:extLst>
          </c:dPt>
          <c:dPt>
            <c:idx val="10"/>
            <c:bubble3D val="0"/>
            <c:spPr>
              <a:gradFill rotWithShape="1">
                <a:gsLst>
                  <a:gs pos="0">
                    <a:schemeClr val="accent5">
                      <a:lumMod val="80000"/>
                      <a:lumMod val="110000"/>
                      <a:satMod val="105000"/>
                      <a:tint val="67000"/>
                    </a:schemeClr>
                  </a:gs>
                  <a:gs pos="50000">
                    <a:schemeClr val="accent5">
                      <a:lumMod val="80000"/>
                      <a:lumMod val="105000"/>
                      <a:satMod val="103000"/>
                      <a:tint val="73000"/>
                    </a:schemeClr>
                  </a:gs>
                  <a:gs pos="100000">
                    <a:schemeClr val="accent5">
                      <a:lumMod val="80000"/>
                      <a:lumMod val="105000"/>
                      <a:satMod val="109000"/>
                      <a:tint val="81000"/>
                    </a:schemeClr>
                  </a:gs>
                </a:gsLst>
                <a:lin ang="5400000" scaled="0"/>
              </a:gradFill>
              <a:ln>
                <a:noFill/>
              </a:ln>
              <a:effectLst/>
              <a:sp3d/>
            </c:spPr>
            <c:extLst>
              <c:ext xmlns:c16="http://schemas.microsoft.com/office/drawing/2014/chart" uri="{C3380CC4-5D6E-409C-BE32-E72D297353CC}">
                <c16:uniqueId val="{00000015-5A82-446A-8891-DE6EAD97B01A}"/>
              </c:ext>
            </c:extLst>
          </c:dPt>
          <c:dPt>
            <c:idx val="11"/>
            <c:bubble3D val="0"/>
            <c:spPr>
              <a:gradFill rotWithShape="1">
                <a:gsLst>
                  <a:gs pos="0">
                    <a:schemeClr val="accent4">
                      <a:lumMod val="80000"/>
                      <a:lumMod val="110000"/>
                      <a:satMod val="105000"/>
                      <a:tint val="67000"/>
                    </a:schemeClr>
                  </a:gs>
                  <a:gs pos="50000">
                    <a:schemeClr val="accent4">
                      <a:lumMod val="80000"/>
                      <a:lumMod val="105000"/>
                      <a:satMod val="103000"/>
                      <a:tint val="73000"/>
                    </a:schemeClr>
                  </a:gs>
                  <a:gs pos="100000">
                    <a:schemeClr val="accent4">
                      <a:lumMod val="80000"/>
                      <a:lumMod val="105000"/>
                      <a:satMod val="109000"/>
                      <a:tint val="81000"/>
                    </a:schemeClr>
                  </a:gs>
                </a:gsLst>
                <a:lin ang="5400000" scaled="0"/>
              </a:gradFill>
              <a:ln>
                <a:noFill/>
              </a:ln>
              <a:effectLst/>
              <a:sp3d/>
            </c:spPr>
            <c:extLst>
              <c:ext xmlns:c16="http://schemas.microsoft.com/office/drawing/2014/chart" uri="{C3380CC4-5D6E-409C-BE32-E72D297353CC}">
                <c16:uniqueId val="{00000017-5A82-446A-8891-DE6EAD97B01A}"/>
              </c:ext>
            </c:extLst>
          </c:dPt>
          <c:dPt>
            <c:idx val="12"/>
            <c:bubble3D val="0"/>
            <c:spPr>
              <a:gradFill rotWithShape="1">
                <a:gsLst>
                  <a:gs pos="0">
                    <a:schemeClr val="accent6">
                      <a:lumMod val="60000"/>
                      <a:lumOff val="40000"/>
                      <a:lumMod val="110000"/>
                      <a:satMod val="105000"/>
                      <a:tint val="67000"/>
                    </a:schemeClr>
                  </a:gs>
                  <a:gs pos="50000">
                    <a:schemeClr val="accent6">
                      <a:lumMod val="60000"/>
                      <a:lumOff val="40000"/>
                      <a:lumMod val="105000"/>
                      <a:satMod val="103000"/>
                      <a:tint val="73000"/>
                    </a:schemeClr>
                  </a:gs>
                  <a:gs pos="100000">
                    <a:schemeClr val="accent6">
                      <a:lumMod val="60000"/>
                      <a:lumOff val="40000"/>
                      <a:lumMod val="105000"/>
                      <a:satMod val="109000"/>
                      <a:tint val="81000"/>
                    </a:schemeClr>
                  </a:gs>
                </a:gsLst>
                <a:lin ang="5400000" scaled="0"/>
              </a:gradFill>
              <a:ln>
                <a:noFill/>
              </a:ln>
              <a:effectLst/>
              <a:sp3d/>
            </c:spPr>
            <c:extLst>
              <c:ext xmlns:c16="http://schemas.microsoft.com/office/drawing/2014/chart" uri="{C3380CC4-5D6E-409C-BE32-E72D297353CC}">
                <c16:uniqueId val="{00000019-5A82-446A-8891-DE6EAD97B01A}"/>
              </c:ext>
            </c:extLst>
          </c:dPt>
          <c:dPt>
            <c:idx val="13"/>
            <c:bubble3D val="0"/>
            <c:spPr>
              <a:gradFill rotWithShape="1">
                <a:gsLst>
                  <a:gs pos="0">
                    <a:schemeClr val="accent5">
                      <a:lumMod val="60000"/>
                      <a:lumOff val="40000"/>
                      <a:lumMod val="110000"/>
                      <a:satMod val="105000"/>
                      <a:tint val="67000"/>
                    </a:schemeClr>
                  </a:gs>
                  <a:gs pos="50000">
                    <a:schemeClr val="accent5">
                      <a:lumMod val="60000"/>
                      <a:lumOff val="40000"/>
                      <a:lumMod val="105000"/>
                      <a:satMod val="103000"/>
                      <a:tint val="73000"/>
                    </a:schemeClr>
                  </a:gs>
                  <a:gs pos="100000">
                    <a:schemeClr val="accent5">
                      <a:lumMod val="60000"/>
                      <a:lumOff val="40000"/>
                      <a:lumMod val="105000"/>
                      <a:satMod val="109000"/>
                      <a:tint val="81000"/>
                    </a:schemeClr>
                  </a:gs>
                </a:gsLst>
                <a:lin ang="5400000" scaled="0"/>
              </a:gradFill>
              <a:ln>
                <a:noFill/>
              </a:ln>
              <a:effectLst/>
              <a:sp3d/>
            </c:spPr>
            <c:extLst>
              <c:ext xmlns:c16="http://schemas.microsoft.com/office/drawing/2014/chart" uri="{C3380CC4-5D6E-409C-BE32-E72D297353CC}">
                <c16:uniqueId val="{0000001B-5A82-446A-8891-DE6EAD97B01A}"/>
              </c:ext>
            </c:extLst>
          </c:dPt>
          <c:dPt>
            <c:idx val="14"/>
            <c:bubble3D val="0"/>
            <c:spPr>
              <a:gradFill rotWithShape="1">
                <a:gsLst>
                  <a:gs pos="0">
                    <a:schemeClr val="accent4">
                      <a:lumMod val="60000"/>
                      <a:lumOff val="40000"/>
                      <a:lumMod val="110000"/>
                      <a:satMod val="105000"/>
                      <a:tint val="67000"/>
                    </a:schemeClr>
                  </a:gs>
                  <a:gs pos="50000">
                    <a:schemeClr val="accent4">
                      <a:lumMod val="60000"/>
                      <a:lumOff val="40000"/>
                      <a:lumMod val="105000"/>
                      <a:satMod val="103000"/>
                      <a:tint val="73000"/>
                    </a:schemeClr>
                  </a:gs>
                  <a:gs pos="100000">
                    <a:schemeClr val="accent4">
                      <a:lumMod val="60000"/>
                      <a:lumOff val="40000"/>
                      <a:lumMod val="105000"/>
                      <a:satMod val="109000"/>
                      <a:tint val="81000"/>
                    </a:schemeClr>
                  </a:gs>
                </a:gsLst>
                <a:lin ang="5400000" scaled="0"/>
              </a:gradFill>
              <a:ln>
                <a:noFill/>
              </a:ln>
              <a:effectLst/>
              <a:sp3d/>
            </c:spPr>
            <c:extLst>
              <c:ext xmlns:c16="http://schemas.microsoft.com/office/drawing/2014/chart" uri="{C3380CC4-5D6E-409C-BE32-E72D297353CC}">
                <c16:uniqueId val="{0000001D-5A82-446A-8891-DE6EAD97B01A}"/>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[1]Graficas!$B$7:$B$21</c:f>
              <c:strCache>
                <c:ptCount val="15"/>
                <c:pt idx="0">
                  <c:v>DERECHO DE PETICIÓN</c:v>
                </c:pt>
                <c:pt idx="1">
                  <c:v>PROMOCIÓN Y DIVULGACIÓN</c:v>
                </c:pt>
                <c:pt idx="2">
                  <c:v>INFORMES</c:v>
                </c:pt>
                <c:pt idx="3">
                  <c:v>FACTURAS</c:v>
                </c:pt>
                <c:pt idx="4">
                  <c:v>PORTAFOLIO DE SERVICIOS</c:v>
                </c:pt>
                <c:pt idx="5">
                  <c:v>N/A</c:v>
                </c:pt>
                <c:pt idx="6">
                  <c:v>HOJA DE VIDA</c:v>
                </c:pt>
                <c:pt idx="7">
                  <c:v>NOTIFICACIONES</c:v>
                </c:pt>
                <c:pt idx="8">
                  <c:v>NÓMINA</c:v>
                </c:pt>
                <c:pt idx="9">
                  <c:v>TRASLADO POR NO COMPETENCIA</c:v>
                </c:pt>
                <c:pt idx="10">
                  <c:v>OTROS</c:v>
                </c:pt>
                <c:pt idx="11">
                  <c:v>PROCESOS DISCIPLINARIOS</c:v>
                </c:pt>
                <c:pt idx="12">
                  <c:v>QUEJA</c:v>
                </c:pt>
                <c:pt idx="13">
                  <c:v>DENUNCIA</c:v>
                </c:pt>
                <c:pt idx="14">
                  <c:v>SUGERENCIA</c:v>
                </c:pt>
              </c:strCache>
            </c:strRef>
          </c:cat>
          <c:val>
            <c:numRef>
              <c:f>[1]Graficas!$C$7:$C$21</c:f>
              <c:numCache>
                <c:formatCode>General</c:formatCode>
                <c:ptCount val="15"/>
                <c:pt idx="0">
                  <c:v>545</c:v>
                </c:pt>
                <c:pt idx="1">
                  <c:v>182</c:v>
                </c:pt>
                <c:pt idx="2">
                  <c:v>145</c:v>
                </c:pt>
                <c:pt idx="3">
                  <c:v>64</c:v>
                </c:pt>
                <c:pt idx="4">
                  <c:v>57</c:v>
                </c:pt>
                <c:pt idx="5">
                  <c:v>33</c:v>
                </c:pt>
                <c:pt idx="6">
                  <c:v>28</c:v>
                </c:pt>
                <c:pt idx="7">
                  <c:v>19</c:v>
                </c:pt>
                <c:pt idx="8">
                  <c:v>6</c:v>
                </c:pt>
                <c:pt idx="9">
                  <c:v>4</c:v>
                </c:pt>
                <c:pt idx="10">
                  <c:v>4</c:v>
                </c:pt>
                <c:pt idx="11">
                  <c:v>3</c:v>
                </c:pt>
                <c:pt idx="12">
                  <c:v>3</c:v>
                </c:pt>
                <c:pt idx="13">
                  <c:v>1</c:v>
                </c:pt>
                <c:pt idx="14">
                  <c:v>1</c:v>
                </c:pt>
              </c:numCache>
            </c:numRef>
          </c:val>
          <c:extLst>
            <c:ext xmlns:c16="http://schemas.microsoft.com/office/drawing/2014/chart" uri="{C3380CC4-5D6E-409C-BE32-E72D297353CC}">
              <c16:uniqueId val="{0000001E-5A82-446A-8891-DE6EAD97B01A}"/>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9.0892014512479816E-2"/>
          <c:y val="0.68373537456925026"/>
          <c:w val="0.8023727430510329"/>
          <c:h val="0.29643819552275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solidFill>
                  <a:schemeClr val="accent1">
                    <a:lumMod val="75000"/>
                  </a:schemeClr>
                </a:solidFill>
              </a:rPr>
              <a:t>PETICIONES POR DEPENDENCIA Y CANALES DE COMUNICACIÓN</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29800587866514222"/>
          <c:y val="0.19581640331075997"/>
          <c:w val="0.6680616490036132"/>
          <c:h val="0.66551275898639084"/>
        </c:manualLayout>
      </c:layout>
      <c:barChart>
        <c:barDir val="bar"/>
        <c:grouping val="clustered"/>
        <c:varyColors val="0"/>
        <c:ser>
          <c:idx val="0"/>
          <c:order val="0"/>
          <c:tx>
            <c:strRef>
              <c:f>[1]Graficas!$C$39</c:f>
              <c:strCache>
                <c:ptCount val="1"/>
                <c:pt idx="0">
                  <c:v>Correo Electrónico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15"/>
              <c:layout>
                <c:manualLayout>
                  <c:x val="5.7061332395590492E-3"/>
                  <c:y val="-3.00978179082016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38-472D-9192-0325F318E62E}"/>
                </c:ext>
              </c:extLst>
            </c:dLbl>
            <c:dLbl>
              <c:idx val="16"/>
              <c:layout>
                <c:manualLayout>
                  <c:x val="1.9020444131863498E-3"/>
                  <c:y val="-9.02934537246049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38-472D-9192-0325F318E62E}"/>
                </c:ext>
              </c:extLst>
            </c:dLbl>
            <c:dLbl>
              <c:idx val="17"/>
              <c:layout>
                <c:manualLayout>
                  <c:x val="7.608177652745329E-3"/>
                  <c:y val="-9.02934537246049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38-472D-9192-0325F318E6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j-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[1]Graficas!$B$40:$B$57</c:f>
              <c:strCache>
                <c:ptCount val="18"/>
                <c:pt idx="0">
                  <c:v>SUBDIRECCIÓN ACADÉMICA</c:v>
                </c:pt>
                <c:pt idx="1">
                  <c:v>DIRECCIÓN GENERAL</c:v>
                </c:pt>
                <c:pt idx="2">
                  <c:v>FACULTAD SEMINARIO ANDRÉS BELLO</c:v>
                </c:pt>
                <c:pt idx="3">
                  <c:v>GRUPO DE TALENTO HUMANO</c:v>
                </c:pt>
                <c:pt idx="4">
                  <c:v>GRUPO DE GESTIÓN CONTRACTUAL</c:v>
                </c:pt>
                <c:pt idx="5">
                  <c:v>GRUPO DE PROCESOS EDITORIALES</c:v>
                </c:pt>
                <c:pt idx="6">
                  <c:v>RELACIONES INTERINSTITUCIONALES*</c:v>
                </c:pt>
                <c:pt idx="7">
                  <c:v>GRUPO DE BIBLIOTECA</c:v>
                </c:pt>
                <c:pt idx="8">
                  <c:v>EQUIPO DE GESTIÓN DE MUSEOS*</c:v>
                </c:pt>
                <c:pt idx="9">
                  <c:v>GRUPO DE GESTIÓN FINANCIERA</c:v>
                </c:pt>
                <c:pt idx="10">
                  <c:v>EQUIPO DE MUSEOS</c:v>
                </c:pt>
                <c:pt idx="11">
                  <c:v>GRUPO DE INVESTIGACIONES</c:v>
                </c:pt>
                <c:pt idx="12">
                  <c:v>SUBDIRECCIÓN ADMINISTRATIVA</c:v>
                </c:pt>
                <c:pt idx="13">
                  <c:v>GRUPO DE RECURSOS FÍSICOS</c:v>
                </c:pt>
                <c:pt idx="14">
                  <c:v>GRUPO TIC</c:v>
                </c:pt>
                <c:pt idx="15">
                  <c:v>JURIDICA</c:v>
                </c:pt>
                <c:pt idx="16">
                  <c:v>PLANEACIÓN </c:v>
                </c:pt>
                <c:pt idx="17">
                  <c:v>BIBLIOTECA</c:v>
                </c:pt>
              </c:strCache>
            </c:strRef>
          </c:cat>
          <c:val>
            <c:numRef>
              <c:f>[1]Graficas!$C$40:$C$57</c:f>
              <c:numCache>
                <c:formatCode>General</c:formatCode>
                <c:ptCount val="18"/>
                <c:pt idx="0">
                  <c:v>169</c:v>
                </c:pt>
                <c:pt idx="1">
                  <c:v>65</c:v>
                </c:pt>
                <c:pt idx="2">
                  <c:v>60</c:v>
                </c:pt>
                <c:pt idx="3">
                  <c:v>53</c:v>
                </c:pt>
                <c:pt idx="4">
                  <c:v>41</c:v>
                </c:pt>
                <c:pt idx="5">
                  <c:v>25</c:v>
                </c:pt>
                <c:pt idx="6">
                  <c:v>22</c:v>
                </c:pt>
                <c:pt idx="7">
                  <c:v>20</c:v>
                </c:pt>
                <c:pt idx="8">
                  <c:v>16</c:v>
                </c:pt>
                <c:pt idx="9">
                  <c:v>14</c:v>
                </c:pt>
                <c:pt idx="10">
                  <c:v>13</c:v>
                </c:pt>
                <c:pt idx="11">
                  <c:v>8</c:v>
                </c:pt>
                <c:pt idx="12">
                  <c:v>7</c:v>
                </c:pt>
                <c:pt idx="13">
                  <c:v>5</c:v>
                </c:pt>
                <c:pt idx="14">
                  <c:v>3</c:v>
                </c:pt>
                <c:pt idx="15">
                  <c:v>2</c:v>
                </c:pt>
                <c:pt idx="16">
                  <c:v>2</c:v>
                </c:pt>
                <c:pt idx="17">
                  <c:v>1</c:v>
                </c:pt>
              </c:numCache>
            </c:numRef>
          </c:val>
          <c:extLst>
            <c:ext xmlns:c16="http://schemas.microsoft.com/office/drawing/2014/chart" uri="{C3380CC4-5D6E-409C-BE32-E72D297353CC}">
              <c16:uniqueId val="{00000003-2738-472D-9192-0325F318E62E}"/>
            </c:ext>
          </c:extLst>
        </c:ser>
        <c:ser>
          <c:idx val="1"/>
          <c:order val="1"/>
          <c:tx>
            <c:strRef>
              <c:f>[1]Graficas!$D$39</c:f>
              <c:strCache>
                <c:ptCount val="1"/>
                <c:pt idx="0">
                  <c:v>Formulario PQRSD</c:v>
                </c:pt>
              </c:strCache>
            </c:strRef>
          </c:tx>
          <c:spPr>
            <a:solidFill>
              <a:srgbClr val="FFC000"/>
            </a:solidFill>
            <a:ln>
              <a:noFill/>
            </a:ln>
            <a:effectLst>
              <a:outerShdw blurRad="57150" dist="19050" dir="5400000" algn="ctr" rotWithShape="0">
                <a:srgbClr val="000000">
                  <a:alpha val="63000"/>
                </a:srgbClr>
              </a:outerShdw>
            </a:effectLst>
          </c:spPr>
          <c:invertIfNegative val="0"/>
          <c:dLbls>
            <c:dLbl>
              <c:idx val="15"/>
              <c:layout>
                <c:manualLayout>
                  <c:x val="-3.4870411415781461E-17"/>
                  <c:y val="9.02934537246049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38-472D-9192-0325F318E6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[1]Graficas!$B$40:$B$57</c:f>
              <c:strCache>
                <c:ptCount val="18"/>
                <c:pt idx="0">
                  <c:v>SUBDIRECCIÓN ACADÉMICA</c:v>
                </c:pt>
                <c:pt idx="1">
                  <c:v>DIRECCIÓN GENERAL</c:v>
                </c:pt>
                <c:pt idx="2">
                  <c:v>FACULTAD SEMINARIO ANDRÉS BELLO</c:v>
                </c:pt>
                <c:pt idx="3">
                  <c:v>GRUPO DE TALENTO HUMANO</c:v>
                </c:pt>
                <c:pt idx="4">
                  <c:v>GRUPO DE GESTIÓN CONTRACTUAL</c:v>
                </c:pt>
                <c:pt idx="5">
                  <c:v>GRUPO DE PROCESOS EDITORIALES</c:v>
                </c:pt>
                <c:pt idx="6">
                  <c:v>RELACIONES INTERINSTITUCIONALES*</c:v>
                </c:pt>
                <c:pt idx="7">
                  <c:v>GRUPO DE BIBLIOTECA</c:v>
                </c:pt>
                <c:pt idx="8">
                  <c:v>EQUIPO DE GESTIÓN DE MUSEOS*</c:v>
                </c:pt>
                <c:pt idx="9">
                  <c:v>GRUPO DE GESTIÓN FINANCIERA</c:v>
                </c:pt>
                <c:pt idx="10">
                  <c:v>EQUIPO DE MUSEOS</c:v>
                </c:pt>
                <c:pt idx="11">
                  <c:v>GRUPO DE INVESTIGACIONES</c:v>
                </c:pt>
                <c:pt idx="12">
                  <c:v>SUBDIRECCIÓN ADMINISTRATIVA</c:v>
                </c:pt>
                <c:pt idx="13">
                  <c:v>GRUPO DE RECURSOS FÍSICOS</c:v>
                </c:pt>
                <c:pt idx="14">
                  <c:v>GRUPO TIC</c:v>
                </c:pt>
                <c:pt idx="15">
                  <c:v>JURIDICA</c:v>
                </c:pt>
                <c:pt idx="16">
                  <c:v>PLANEACIÓN </c:v>
                </c:pt>
                <c:pt idx="17">
                  <c:v>BIBLIOTECA</c:v>
                </c:pt>
              </c:strCache>
            </c:strRef>
          </c:cat>
          <c:val>
            <c:numRef>
              <c:f>[1]Graficas!$D$40:$D$57</c:f>
              <c:numCache>
                <c:formatCode>General</c:formatCode>
                <c:ptCount val="18"/>
                <c:pt idx="0">
                  <c:v>6</c:v>
                </c:pt>
                <c:pt idx="1">
                  <c:v>1</c:v>
                </c:pt>
                <c:pt idx="2">
                  <c:v>1</c:v>
                </c:pt>
                <c:pt idx="3">
                  <c:v>3</c:v>
                </c:pt>
                <c:pt idx="4">
                  <c:v>5</c:v>
                </c:pt>
                <c:pt idx="5">
                  <c:v>0</c:v>
                </c:pt>
                <c:pt idx="6">
                  <c:v>0</c:v>
                </c:pt>
                <c:pt idx="7">
                  <c:v>0</c:v>
                </c:pt>
                <c:pt idx="8">
                  <c:v>0</c:v>
                </c:pt>
                <c:pt idx="9">
                  <c:v>0</c:v>
                </c:pt>
                <c:pt idx="10">
                  <c:v>0</c:v>
                </c:pt>
                <c:pt idx="11">
                  <c:v>0</c:v>
                </c:pt>
                <c:pt idx="12">
                  <c:v>0</c:v>
                </c:pt>
                <c:pt idx="13">
                  <c:v>1</c:v>
                </c:pt>
                <c:pt idx="14">
                  <c:v>0</c:v>
                </c:pt>
                <c:pt idx="15">
                  <c:v>0</c:v>
                </c:pt>
                <c:pt idx="16">
                  <c:v>0</c:v>
                </c:pt>
                <c:pt idx="17">
                  <c:v>0</c:v>
                </c:pt>
              </c:numCache>
            </c:numRef>
          </c:val>
          <c:extLst>
            <c:ext xmlns:c16="http://schemas.microsoft.com/office/drawing/2014/chart" uri="{C3380CC4-5D6E-409C-BE32-E72D297353CC}">
              <c16:uniqueId val="{00000005-2738-472D-9192-0325F318E62E}"/>
            </c:ext>
          </c:extLst>
        </c:ser>
        <c:ser>
          <c:idx val="2"/>
          <c:order val="2"/>
          <c:tx>
            <c:strRef>
              <c:f>[1]Graficas!$E$39</c:f>
              <c:strCache>
                <c:ptCount val="1"/>
                <c:pt idx="0">
                  <c:v>Presencial</c:v>
                </c:pt>
              </c:strCache>
            </c:strRef>
          </c:tx>
          <c:spPr>
            <a:solidFill>
              <a:srgbClr val="00B0F0"/>
            </a:solidFill>
            <a:ln>
              <a:noFill/>
            </a:ln>
            <a:effectLst>
              <a:outerShdw blurRad="57150" dist="19050" dir="5400000" algn="ctr" rotWithShape="0">
                <a:srgbClr val="000000">
                  <a:alpha val="63000"/>
                </a:srgbClr>
              </a:outerShdw>
            </a:effectLst>
          </c:spPr>
          <c:invertIfNegative val="0"/>
          <c:cat>
            <c:strRef>
              <c:f>[1]Graficas!$B$40:$B$57</c:f>
              <c:strCache>
                <c:ptCount val="18"/>
                <c:pt idx="0">
                  <c:v>SUBDIRECCIÓN ACADÉMICA</c:v>
                </c:pt>
                <c:pt idx="1">
                  <c:v>DIRECCIÓN GENERAL</c:v>
                </c:pt>
                <c:pt idx="2">
                  <c:v>FACULTAD SEMINARIO ANDRÉS BELLO</c:v>
                </c:pt>
                <c:pt idx="3">
                  <c:v>GRUPO DE TALENTO HUMANO</c:v>
                </c:pt>
                <c:pt idx="4">
                  <c:v>GRUPO DE GESTIÓN CONTRACTUAL</c:v>
                </c:pt>
                <c:pt idx="5">
                  <c:v>GRUPO DE PROCESOS EDITORIALES</c:v>
                </c:pt>
                <c:pt idx="6">
                  <c:v>RELACIONES INTERINSTITUCIONALES*</c:v>
                </c:pt>
                <c:pt idx="7">
                  <c:v>GRUPO DE BIBLIOTECA</c:v>
                </c:pt>
                <c:pt idx="8">
                  <c:v>EQUIPO DE GESTIÓN DE MUSEOS*</c:v>
                </c:pt>
                <c:pt idx="9">
                  <c:v>GRUPO DE GESTIÓN FINANCIERA</c:v>
                </c:pt>
                <c:pt idx="10">
                  <c:v>EQUIPO DE MUSEOS</c:v>
                </c:pt>
                <c:pt idx="11">
                  <c:v>GRUPO DE INVESTIGACIONES</c:v>
                </c:pt>
                <c:pt idx="12">
                  <c:v>SUBDIRECCIÓN ADMINISTRATIVA</c:v>
                </c:pt>
                <c:pt idx="13">
                  <c:v>GRUPO DE RECURSOS FÍSICOS</c:v>
                </c:pt>
                <c:pt idx="14">
                  <c:v>GRUPO TIC</c:v>
                </c:pt>
                <c:pt idx="15">
                  <c:v>JURIDICA</c:v>
                </c:pt>
                <c:pt idx="16">
                  <c:v>PLANEACIÓN </c:v>
                </c:pt>
                <c:pt idx="17">
                  <c:v>BIBLIOTECA</c:v>
                </c:pt>
              </c:strCache>
            </c:strRef>
          </c:cat>
          <c:val>
            <c:numRef>
              <c:f>[1]Graficas!$E$40:$E$57</c:f>
              <c:numCache>
                <c:formatCode>General</c:formatCode>
                <c:ptCount val="18"/>
                <c:pt idx="0">
                  <c:v>1</c:v>
                </c:pt>
                <c:pt idx="1">
                  <c:v>4</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6-2738-472D-9192-0325F318E62E}"/>
            </c:ext>
          </c:extLst>
        </c:ser>
        <c:dLbls>
          <c:showLegendKey val="0"/>
          <c:showVal val="0"/>
          <c:showCatName val="0"/>
          <c:showSerName val="0"/>
          <c:showPercent val="0"/>
          <c:showBubbleSize val="0"/>
        </c:dLbls>
        <c:gapWidth val="115"/>
        <c:overlap val="-20"/>
        <c:axId val="301445784"/>
        <c:axId val="301448528"/>
      </c:barChart>
      <c:catAx>
        <c:axId val="30144578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CO"/>
          </a:p>
        </c:txPr>
        <c:crossAx val="301448528"/>
        <c:crosses val="autoZero"/>
        <c:auto val="1"/>
        <c:lblAlgn val="ctr"/>
        <c:lblOffset val="100"/>
        <c:noMultiLvlLbl val="0"/>
      </c:catAx>
      <c:valAx>
        <c:axId val="3014485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1445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chemeClr val="accent5">
                    <a:lumMod val="50000"/>
                  </a:schemeClr>
                </a:solidFill>
              </a:rPr>
              <a:t>Tiempos entre la Recepción y Radicación de las PQRSD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Estadísticas!$C$97</c:f>
              <c:strCache>
                <c:ptCount val="1"/>
                <c:pt idx="0">
                  <c:v>Denuncia</c:v>
                </c:pt>
              </c:strCache>
            </c:strRef>
          </c:tx>
          <c:spPr>
            <a:solidFill>
              <a:srgbClr val="00B050"/>
            </a:solidFill>
            <a:ln>
              <a:noFill/>
            </a:ln>
            <a:effectLst/>
          </c:spPr>
          <c:invertIfNegative val="0"/>
          <c:cat>
            <c:strRef>
              <c:f>Estadísticas!$B$98:$B$102</c:f>
              <c:strCache>
                <c:ptCount val="5"/>
                <c:pt idx="0">
                  <c:v>0 días</c:v>
                </c:pt>
                <c:pt idx="1">
                  <c:v>1 día</c:v>
                </c:pt>
                <c:pt idx="2">
                  <c:v>3 días</c:v>
                </c:pt>
                <c:pt idx="3">
                  <c:v>8 días</c:v>
                </c:pt>
                <c:pt idx="4">
                  <c:v>19 días</c:v>
                </c:pt>
              </c:strCache>
            </c:strRef>
          </c:cat>
          <c:val>
            <c:numRef>
              <c:f>Estadísticas!$C$98:$C$102</c:f>
              <c:numCache>
                <c:formatCode>General</c:formatCode>
                <c:ptCount val="5"/>
                <c:pt idx="0">
                  <c:v>0</c:v>
                </c:pt>
                <c:pt idx="1">
                  <c:v>1</c:v>
                </c:pt>
                <c:pt idx="2">
                  <c:v>0</c:v>
                </c:pt>
                <c:pt idx="3">
                  <c:v>0</c:v>
                </c:pt>
                <c:pt idx="4">
                  <c:v>0</c:v>
                </c:pt>
              </c:numCache>
            </c:numRef>
          </c:val>
          <c:extLst>
            <c:ext xmlns:c16="http://schemas.microsoft.com/office/drawing/2014/chart" uri="{C3380CC4-5D6E-409C-BE32-E72D297353CC}">
              <c16:uniqueId val="{00000000-890A-4C48-8DD6-F2F73B295915}"/>
            </c:ext>
          </c:extLst>
        </c:ser>
        <c:ser>
          <c:idx val="1"/>
          <c:order val="1"/>
          <c:tx>
            <c:strRef>
              <c:f>Estadísticas!$D$97</c:f>
              <c:strCache>
                <c:ptCount val="1"/>
                <c:pt idx="0">
                  <c:v>Petición</c:v>
                </c:pt>
              </c:strCache>
            </c:strRef>
          </c:tx>
          <c:spPr>
            <a:solidFill>
              <a:srgbClr val="0070C0"/>
            </a:solidFill>
            <a:ln>
              <a:noFill/>
            </a:ln>
            <a:effectLst/>
          </c:spPr>
          <c:invertIfNegative val="0"/>
          <c:cat>
            <c:strRef>
              <c:f>Estadísticas!$B$98:$B$102</c:f>
              <c:strCache>
                <c:ptCount val="5"/>
                <c:pt idx="0">
                  <c:v>0 días</c:v>
                </c:pt>
                <c:pt idx="1">
                  <c:v>1 día</c:v>
                </c:pt>
                <c:pt idx="2">
                  <c:v>3 días</c:v>
                </c:pt>
                <c:pt idx="3">
                  <c:v>8 días</c:v>
                </c:pt>
                <c:pt idx="4">
                  <c:v>19 días</c:v>
                </c:pt>
              </c:strCache>
            </c:strRef>
          </c:cat>
          <c:val>
            <c:numRef>
              <c:f>Estadísticas!$D$98:$D$102</c:f>
              <c:numCache>
                <c:formatCode>General</c:formatCode>
                <c:ptCount val="5"/>
                <c:pt idx="0">
                  <c:v>61</c:v>
                </c:pt>
                <c:pt idx="1">
                  <c:v>14</c:v>
                </c:pt>
                <c:pt idx="2">
                  <c:v>1</c:v>
                </c:pt>
                <c:pt idx="3">
                  <c:v>1</c:v>
                </c:pt>
                <c:pt idx="4">
                  <c:v>1</c:v>
                </c:pt>
              </c:numCache>
            </c:numRef>
          </c:val>
          <c:extLst>
            <c:ext xmlns:c16="http://schemas.microsoft.com/office/drawing/2014/chart" uri="{C3380CC4-5D6E-409C-BE32-E72D297353CC}">
              <c16:uniqueId val="{00000001-890A-4C48-8DD6-F2F73B295915}"/>
            </c:ext>
          </c:extLst>
        </c:ser>
        <c:ser>
          <c:idx val="2"/>
          <c:order val="2"/>
          <c:tx>
            <c:strRef>
              <c:f>Estadísticas!$E$97</c:f>
              <c:strCache>
                <c:ptCount val="1"/>
                <c:pt idx="0">
                  <c:v>Queja</c:v>
                </c:pt>
              </c:strCache>
            </c:strRef>
          </c:tx>
          <c:spPr>
            <a:solidFill>
              <a:srgbClr val="FFC000"/>
            </a:solidFill>
            <a:ln>
              <a:noFill/>
            </a:ln>
            <a:effectLst/>
          </c:spPr>
          <c:invertIfNegative val="0"/>
          <c:cat>
            <c:strRef>
              <c:f>Estadísticas!$B$98:$B$102</c:f>
              <c:strCache>
                <c:ptCount val="5"/>
                <c:pt idx="0">
                  <c:v>0 días</c:v>
                </c:pt>
                <c:pt idx="1">
                  <c:v>1 día</c:v>
                </c:pt>
                <c:pt idx="2">
                  <c:v>3 días</c:v>
                </c:pt>
                <c:pt idx="3">
                  <c:v>8 días</c:v>
                </c:pt>
                <c:pt idx="4">
                  <c:v>19 días</c:v>
                </c:pt>
              </c:strCache>
            </c:strRef>
          </c:cat>
          <c:val>
            <c:numRef>
              <c:f>Estadísticas!$E$98:$E$102</c:f>
              <c:numCache>
                <c:formatCode>General</c:formatCode>
                <c:ptCount val="5"/>
                <c:pt idx="0">
                  <c:v>3</c:v>
                </c:pt>
                <c:pt idx="1">
                  <c:v>0</c:v>
                </c:pt>
                <c:pt idx="2">
                  <c:v>0</c:v>
                </c:pt>
                <c:pt idx="3">
                  <c:v>0</c:v>
                </c:pt>
                <c:pt idx="4">
                  <c:v>0</c:v>
                </c:pt>
              </c:numCache>
            </c:numRef>
          </c:val>
          <c:extLst>
            <c:ext xmlns:c16="http://schemas.microsoft.com/office/drawing/2014/chart" uri="{C3380CC4-5D6E-409C-BE32-E72D297353CC}">
              <c16:uniqueId val="{00000002-890A-4C48-8DD6-F2F73B295915}"/>
            </c:ext>
          </c:extLst>
        </c:ser>
        <c:dLbls>
          <c:showLegendKey val="0"/>
          <c:showVal val="0"/>
          <c:showCatName val="0"/>
          <c:showSerName val="0"/>
          <c:showPercent val="0"/>
          <c:showBubbleSize val="0"/>
        </c:dLbls>
        <c:gapWidth val="182"/>
        <c:axId val="637817712"/>
        <c:axId val="637815792"/>
      </c:barChart>
      <c:catAx>
        <c:axId val="63781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815792"/>
        <c:crosses val="autoZero"/>
        <c:auto val="1"/>
        <c:lblAlgn val="ctr"/>
        <c:lblOffset val="100"/>
        <c:noMultiLvlLbl val="0"/>
      </c:catAx>
      <c:valAx>
        <c:axId val="637815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817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b="1">
                <a:solidFill>
                  <a:srgbClr val="0070C0"/>
                </a:solidFill>
              </a:rPr>
              <a:t>Tiempos Respuesta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tx>
            <c:strRef>
              <c:f>Estadísticas!$C$120</c:f>
              <c:strCache>
                <c:ptCount val="1"/>
                <c:pt idx="0">
                  <c:v>Denuncia</c:v>
                </c:pt>
              </c:strCache>
            </c:strRef>
          </c:tx>
          <c:spPr>
            <a:solidFill>
              <a:schemeClr val="accent1"/>
            </a:solidFill>
            <a:ln>
              <a:noFill/>
            </a:ln>
            <a:effectLst/>
          </c:spPr>
          <c:invertIfNegative val="0"/>
          <c:cat>
            <c:strRef>
              <c:f>Estadísticas!$B$121:$B$125</c:f>
              <c:strCache>
                <c:ptCount val="5"/>
                <c:pt idx="0">
                  <c:v>De 0 a 15</c:v>
                </c:pt>
                <c:pt idx="1">
                  <c:v>De 16-20</c:v>
                </c:pt>
                <c:pt idx="2">
                  <c:v>Mayor 21</c:v>
                </c:pt>
                <c:pt idx="3">
                  <c:v>Sin evidencia</c:v>
                </c:pt>
                <c:pt idx="4">
                  <c:v>N/A</c:v>
                </c:pt>
              </c:strCache>
            </c:strRef>
          </c:cat>
          <c:val>
            <c:numRef>
              <c:f>Estadísticas!$C$121:$C$125</c:f>
              <c:numCache>
                <c:formatCode>General</c:formatCode>
                <c:ptCount val="5"/>
                <c:pt idx="0">
                  <c:v>1</c:v>
                </c:pt>
                <c:pt idx="1">
                  <c:v>0</c:v>
                </c:pt>
                <c:pt idx="2">
                  <c:v>0</c:v>
                </c:pt>
                <c:pt idx="3">
                  <c:v>0</c:v>
                </c:pt>
                <c:pt idx="4">
                  <c:v>0</c:v>
                </c:pt>
              </c:numCache>
            </c:numRef>
          </c:val>
          <c:extLst>
            <c:ext xmlns:c16="http://schemas.microsoft.com/office/drawing/2014/chart" uri="{C3380CC4-5D6E-409C-BE32-E72D297353CC}">
              <c16:uniqueId val="{00000000-0C4D-409F-80ED-83367181E5CF}"/>
            </c:ext>
          </c:extLst>
        </c:ser>
        <c:ser>
          <c:idx val="1"/>
          <c:order val="1"/>
          <c:tx>
            <c:strRef>
              <c:f>Estadísticas!$D$120</c:f>
              <c:strCache>
                <c:ptCount val="1"/>
                <c:pt idx="0">
                  <c:v>Petición</c:v>
                </c:pt>
              </c:strCache>
            </c:strRef>
          </c:tx>
          <c:spPr>
            <a:solidFill>
              <a:schemeClr val="accent2"/>
            </a:solidFill>
            <a:ln>
              <a:noFill/>
            </a:ln>
            <a:effectLst/>
          </c:spPr>
          <c:invertIfNegative val="0"/>
          <c:cat>
            <c:strRef>
              <c:f>Estadísticas!$B$121:$B$125</c:f>
              <c:strCache>
                <c:ptCount val="5"/>
                <c:pt idx="0">
                  <c:v>De 0 a 15</c:v>
                </c:pt>
                <c:pt idx="1">
                  <c:v>De 16-20</c:v>
                </c:pt>
                <c:pt idx="2">
                  <c:v>Mayor 21</c:v>
                </c:pt>
                <c:pt idx="3">
                  <c:v>Sin evidencia</c:v>
                </c:pt>
                <c:pt idx="4">
                  <c:v>N/A</c:v>
                </c:pt>
              </c:strCache>
            </c:strRef>
          </c:cat>
          <c:val>
            <c:numRef>
              <c:f>Estadísticas!$D$121:$D$125</c:f>
              <c:numCache>
                <c:formatCode>General</c:formatCode>
                <c:ptCount val="5"/>
                <c:pt idx="0">
                  <c:v>55</c:v>
                </c:pt>
                <c:pt idx="1">
                  <c:v>3</c:v>
                </c:pt>
                <c:pt idx="2">
                  <c:v>5</c:v>
                </c:pt>
                <c:pt idx="3">
                  <c:v>13</c:v>
                </c:pt>
                <c:pt idx="4">
                  <c:v>2</c:v>
                </c:pt>
              </c:numCache>
            </c:numRef>
          </c:val>
          <c:extLst>
            <c:ext xmlns:c16="http://schemas.microsoft.com/office/drawing/2014/chart" uri="{C3380CC4-5D6E-409C-BE32-E72D297353CC}">
              <c16:uniqueId val="{00000001-0C4D-409F-80ED-83367181E5CF}"/>
            </c:ext>
          </c:extLst>
        </c:ser>
        <c:ser>
          <c:idx val="2"/>
          <c:order val="2"/>
          <c:tx>
            <c:strRef>
              <c:f>Estadísticas!$E$120</c:f>
              <c:strCache>
                <c:ptCount val="1"/>
                <c:pt idx="0">
                  <c:v>Queja</c:v>
                </c:pt>
              </c:strCache>
            </c:strRef>
          </c:tx>
          <c:spPr>
            <a:solidFill>
              <a:schemeClr val="accent3"/>
            </a:solidFill>
            <a:ln>
              <a:noFill/>
            </a:ln>
            <a:effectLst/>
          </c:spPr>
          <c:invertIfNegative val="0"/>
          <c:cat>
            <c:strRef>
              <c:f>Estadísticas!$B$121:$B$125</c:f>
              <c:strCache>
                <c:ptCount val="5"/>
                <c:pt idx="0">
                  <c:v>De 0 a 15</c:v>
                </c:pt>
                <c:pt idx="1">
                  <c:v>De 16-20</c:v>
                </c:pt>
                <c:pt idx="2">
                  <c:v>Mayor 21</c:v>
                </c:pt>
                <c:pt idx="3">
                  <c:v>Sin evidencia</c:v>
                </c:pt>
                <c:pt idx="4">
                  <c:v>N/A</c:v>
                </c:pt>
              </c:strCache>
            </c:strRef>
          </c:cat>
          <c:val>
            <c:numRef>
              <c:f>Estadísticas!$E$121:$E$125</c:f>
              <c:numCache>
                <c:formatCode>General</c:formatCode>
                <c:ptCount val="5"/>
                <c:pt idx="0">
                  <c:v>2</c:v>
                </c:pt>
                <c:pt idx="1">
                  <c:v>1</c:v>
                </c:pt>
                <c:pt idx="2">
                  <c:v>0</c:v>
                </c:pt>
                <c:pt idx="3">
                  <c:v>0</c:v>
                </c:pt>
                <c:pt idx="4">
                  <c:v>0</c:v>
                </c:pt>
              </c:numCache>
            </c:numRef>
          </c:val>
          <c:extLst>
            <c:ext xmlns:c16="http://schemas.microsoft.com/office/drawing/2014/chart" uri="{C3380CC4-5D6E-409C-BE32-E72D297353CC}">
              <c16:uniqueId val="{00000002-0C4D-409F-80ED-83367181E5CF}"/>
            </c:ext>
          </c:extLst>
        </c:ser>
        <c:dLbls>
          <c:showLegendKey val="0"/>
          <c:showVal val="0"/>
          <c:showCatName val="0"/>
          <c:showSerName val="0"/>
          <c:showPercent val="0"/>
          <c:showBubbleSize val="0"/>
        </c:dLbls>
        <c:gapWidth val="182"/>
        <c:axId val="334297216"/>
        <c:axId val="334309696"/>
      </c:barChart>
      <c:catAx>
        <c:axId val="33429721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4309696"/>
        <c:crosses val="autoZero"/>
        <c:auto val="1"/>
        <c:lblAlgn val="ctr"/>
        <c:lblOffset val="100"/>
        <c:noMultiLvlLbl val="0"/>
      </c:catAx>
      <c:valAx>
        <c:axId val="3343096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4297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CO" sz="1600" b="1">
                <a:solidFill>
                  <a:schemeClr val="accent5">
                    <a:lumMod val="50000"/>
                  </a:schemeClr>
                </a:solidFill>
              </a:rPr>
              <a:t>Estado de las Recomendaciones</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3055919819580255"/>
          <c:y val="0.25367612605471296"/>
          <c:w val="0.44202418691217499"/>
          <c:h val="0.6318867691874086"/>
        </c:manualLayout>
      </c:layout>
      <c:radarChart>
        <c:radarStyle val="marker"/>
        <c:varyColors val="0"/>
        <c:ser>
          <c:idx val="0"/>
          <c:order val="0"/>
          <c:spPr>
            <a:ln w="28575" cap="rnd">
              <a:solidFill>
                <a:srgbClr val="00B0F0"/>
              </a:solidFill>
              <a:round/>
            </a:ln>
            <a:effectLst/>
          </c:spPr>
          <c:marker>
            <c:symbol val="circle"/>
            <c:size val="5"/>
            <c:spPr>
              <a:solidFill>
                <a:schemeClr val="accent1"/>
              </a:solidFill>
              <a:ln w="9525">
                <a:solidFill>
                  <a:srgbClr val="00B0F0"/>
                </a:solidFill>
              </a:ln>
              <a:effectLst/>
            </c:spPr>
          </c:marker>
          <c:dLbls>
            <c:dLbl>
              <c:idx val="0"/>
              <c:layout>
                <c:manualLayout>
                  <c:x val="-1.8592046773883103E-3"/>
                  <c:y val="3.254452253870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0E-43DA-810D-DC9F684BE09B}"/>
                </c:ext>
              </c:extLst>
            </c:dLbl>
            <c:dLbl>
              <c:idx val="1"/>
              <c:layout>
                <c:manualLayout>
                  <c:x val="-2.190923857632842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0E-43DA-810D-DC9F684BE09B}"/>
                </c:ext>
              </c:extLst>
            </c:dLbl>
            <c:dLbl>
              <c:idx val="2"/>
              <c:layout>
                <c:manualLayout>
                  <c:x val="2.5086201393959902E-2"/>
                  <c:y val="-3.45854251440046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0E-43DA-810D-DC9F684BE09B}"/>
                </c:ext>
              </c:extLst>
            </c:dLbl>
            <c:dLbl>
              <c:idx val="3"/>
              <c:layout>
                <c:manualLayout>
                  <c:x val="3.2616670392140869E-2"/>
                  <c:y val="2.8070249608060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0E-43DA-810D-DC9F684BE0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Recomendaciones!$E$50:$E$53</c:f>
              <c:strCache>
                <c:ptCount val="4"/>
                <c:pt idx="0">
                  <c:v>Sin evidencia de mejora</c:v>
                </c:pt>
                <c:pt idx="1">
                  <c:v>Actualizada</c:v>
                </c:pt>
                <c:pt idx="2">
                  <c:v>Nueva</c:v>
                </c:pt>
                <c:pt idx="3">
                  <c:v>Implementada</c:v>
                </c:pt>
              </c:strCache>
            </c:strRef>
          </c:cat>
          <c:val>
            <c:numRef>
              <c:f>Recomendaciones!$F$50:$F$53</c:f>
              <c:numCache>
                <c:formatCode>General</c:formatCode>
                <c:ptCount val="4"/>
                <c:pt idx="0">
                  <c:v>2</c:v>
                </c:pt>
                <c:pt idx="1">
                  <c:v>6</c:v>
                </c:pt>
                <c:pt idx="2">
                  <c:v>14</c:v>
                </c:pt>
                <c:pt idx="3">
                  <c:v>1</c:v>
                </c:pt>
              </c:numCache>
            </c:numRef>
          </c:val>
          <c:extLst>
            <c:ext xmlns:c16="http://schemas.microsoft.com/office/drawing/2014/chart" uri="{C3380CC4-5D6E-409C-BE32-E72D297353CC}">
              <c16:uniqueId val="{00000000-920E-43DA-810D-DC9F684BE09B}"/>
            </c:ext>
          </c:extLst>
        </c:ser>
        <c:dLbls>
          <c:showLegendKey val="0"/>
          <c:showVal val="0"/>
          <c:showCatName val="0"/>
          <c:showSerName val="0"/>
          <c:showPercent val="0"/>
          <c:showBubbleSize val="0"/>
        </c:dLbls>
        <c:axId val="619979504"/>
        <c:axId val="619980464"/>
      </c:radarChart>
      <c:catAx>
        <c:axId val="619979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s-CO"/>
          </a:p>
        </c:txPr>
        <c:crossAx val="619980464"/>
        <c:crosses val="autoZero"/>
        <c:auto val="1"/>
        <c:lblAlgn val="ctr"/>
        <c:lblOffset val="100"/>
        <c:noMultiLvlLbl val="0"/>
      </c:catAx>
      <c:valAx>
        <c:axId val="619980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9979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11</xdr:col>
      <xdr:colOff>103018</xdr:colOff>
      <xdr:row>0</xdr:row>
      <xdr:rowOff>9526</xdr:rowOff>
    </xdr:from>
    <xdr:to>
      <xdr:col>12</xdr:col>
      <xdr:colOff>76200</xdr:colOff>
      <xdr:row>3</xdr:row>
      <xdr:rowOff>171451</xdr:rowOff>
    </xdr:to>
    <xdr:pic>
      <xdr:nvPicPr>
        <xdr:cNvPr id="2" name="image6.png">
          <a:extLst>
            <a:ext uri="{FF2B5EF4-FFF2-40B4-BE49-F238E27FC236}">
              <a16:creationId xmlns:a16="http://schemas.microsoft.com/office/drawing/2014/main" id="{E6C9B275-3570-419C-99C2-0537003C68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5443" y="9526"/>
          <a:ext cx="735182"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171450</xdr:colOff>
      <xdr:row>9</xdr:row>
      <xdr:rowOff>0</xdr:rowOff>
    </xdr:from>
    <xdr:to>
      <xdr:col>11</xdr:col>
      <xdr:colOff>704849</xdr:colOff>
      <xdr:row>29</xdr:row>
      <xdr:rowOff>28574</xdr:rowOff>
    </xdr:to>
    <xdr:graphicFrame macro="">
      <xdr:nvGraphicFramePr>
        <xdr:cNvPr id="2" name="Gráfico 1">
          <a:extLst>
            <a:ext uri="{FF2B5EF4-FFF2-40B4-BE49-F238E27FC236}">
              <a16:creationId xmlns:a16="http://schemas.microsoft.com/office/drawing/2014/main" id="{59952D21-C7B3-428A-90D3-D8716CD0EF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304799</xdr:colOff>
      <xdr:row>43</xdr:row>
      <xdr:rowOff>152400</xdr:rowOff>
    </xdr:from>
    <xdr:to>
      <xdr:col>16</xdr:col>
      <xdr:colOff>123825</xdr:colOff>
      <xdr:row>64</xdr:row>
      <xdr:rowOff>180975</xdr:rowOff>
    </xdr:to>
    <xdr:graphicFrame macro="">
      <xdr:nvGraphicFramePr>
        <xdr:cNvPr id="3" name="Gráfico 2">
          <a:extLst>
            <a:ext uri="{FF2B5EF4-FFF2-40B4-BE49-F238E27FC236}">
              <a16:creationId xmlns:a16="http://schemas.microsoft.com/office/drawing/2014/main" id="{E774315C-A59A-48B1-ACAE-F43D151F3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781050</xdr:colOff>
      <xdr:row>82</xdr:row>
      <xdr:rowOff>9524</xdr:rowOff>
    </xdr:from>
    <xdr:to>
      <xdr:col>4</xdr:col>
      <xdr:colOff>676275</xdr:colOff>
      <xdr:row>94</xdr:row>
      <xdr:rowOff>180975</xdr:rowOff>
    </xdr:to>
    <xdr:graphicFrame macro="">
      <xdr:nvGraphicFramePr>
        <xdr:cNvPr id="5" name="Gráfico 4">
          <a:extLst>
            <a:ext uri="{FF2B5EF4-FFF2-40B4-BE49-F238E27FC236}">
              <a16:creationId xmlns:a16="http://schemas.microsoft.com/office/drawing/2014/main" id="{FC265685-BB32-79B3-A3B4-2D736CBB3F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466725</xdr:colOff>
      <xdr:row>106</xdr:row>
      <xdr:rowOff>180974</xdr:rowOff>
    </xdr:from>
    <xdr:to>
      <xdr:col>4</xdr:col>
      <xdr:colOff>152400</xdr:colOff>
      <xdr:row>118</xdr:row>
      <xdr:rowOff>42861</xdr:rowOff>
    </xdr:to>
    <xdr:graphicFrame macro="">
      <xdr:nvGraphicFramePr>
        <xdr:cNvPr id="7" name="Gráfico 6">
          <a:extLst>
            <a:ext uri="{FF2B5EF4-FFF2-40B4-BE49-F238E27FC236}">
              <a16:creationId xmlns:a16="http://schemas.microsoft.com/office/drawing/2014/main" id="{2B124156-145C-C511-0669-8D1AE58B30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0.0653</cdr:x>
      <cdr:y>0.00835</cdr:y>
    </cdr:from>
    <cdr:to>
      <cdr:x>0.95896</cdr:x>
      <cdr:y>0.10253</cdr:y>
    </cdr:to>
    <cdr:sp macro="" textlink="">
      <cdr:nvSpPr>
        <cdr:cNvPr id="2" name="CuadroTexto 1">
          <a:extLst xmlns:a="http://schemas.openxmlformats.org/drawingml/2006/main">
            <a:ext uri="{FF2B5EF4-FFF2-40B4-BE49-F238E27FC236}">
              <a16:creationId xmlns:a16="http://schemas.microsoft.com/office/drawing/2014/main" id="{171FE005-96E3-77B4-55FA-C61C5B9E0792}"/>
            </a:ext>
          </a:extLst>
        </cdr:cNvPr>
        <cdr:cNvSpPr txBox="1"/>
      </cdr:nvSpPr>
      <cdr:spPr>
        <a:xfrm xmlns:a="http://schemas.openxmlformats.org/drawingml/2006/main">
          <a:off x="333375" y="33734"/>
          <a:ext cx="4562475" cy="3803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t>CATEGORIA DE COMUNICACIONES GESTIONADAS</a:t>
          </a: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1428750</xdr:colOff>
      <xdr:row>4</xdr:row>
      <xdr:rowOff>28575</xdr:rowOff>
    </xdr:from>
    <xdr:to>
      <xdr:col>4</xdr:col>
      <xdr:colOff>4019550</xdr:colOff>
      <xdr:row>20</xdr:row>
      <xdr:rowOff>123825</xdr:rowOff>
    </xdr:to>
    <xdr:graphicFrame macro="">
      <xdr:nvGraphicFramePr>
        <xdr:cNvPr id="3" name="Gráfico 2">
          <a:extLst>
            <a:ext uri="{FF2B5EF4-FFF2-40B4-BE49-F238E27FC236}">
              <a16:creationId xmlns:a16="http://schemas.microsoft.com/office/drawing/2014/main" id="{FDC2A99F-B6D8-1FC6-7CD3-F908ED2A26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419100</xdr:colOff>
      <xdr:row>1</xdr:row>
      <xdr:rowOff>161925</xdr:rowOff>
    </xdr:from>
    <xdr:to>
      <xdr:col>9</xdr:col>
      <xdr:colOff>257015</xdr:colOff>
      <xdr:row>24</xdr:row>
      <xdr:rowOff>19050</xdr:rowOff>
    </xdr:to>
    <xdr:pic>
      <xdr:nvPicPr>
        <xdr:cNvPr id="3" name="Imagen 2">
          <a:extLst>
            <a:ext uri="{FF2B5EF4-FFF2-40B4-BE49-F238E27FC236}">
              <a16:creationId xmlns:a16="http://schemas.microsoft.com/office/drawing/2014/main" id="{E5E64101-98DB-E787-F626-278C0E4C8636}"/>
            </a:ext>
          </a:extLst>
        </xdr:cNvPr>
        <xdr:cNvPicPr>
          <a:picLocks noChangeAspect="1"/>
        </xdr:cNvPicPr>
      </xdr:nvPicPr>
      <xdr:blipFill>
        <a:blip xmlns:r="http://schemas.openxmlformats.org/officeDocument/2006/relationships" r:embed="rId1"/>
        <a:stretch>
          <a:fillRect/>
        </a:stretch>
      </xdr:blipFill>
      <xdr:spPr>
        <a:xfrm>
          <a:off x="419100" y="352425"/>
          <a:ext cx="6695915" cy="423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133350</xdr:rowOff>
    </xdr:from>
    <xdr:ext cx="7192343" cy="5591175"/>
    <xdr:pic>
      <xdr:nvPicPr>
        <xdr:cNvPr id="2" name="Imagen 1">
          <a:extLst>
            <a:ext uri="{FF2B5EF4-FFF2-40B4-BE49-F238E27FC236}">
              <a16:creationId xmlns:a16="http://schemas.microsoft.com/office/drawing/2014/main" id="{86A4D24E-4284-4B20-86F3-0AF530AD902C}"/>
            </a:ext>
          </a:extLst>
        </xdr:cNvPr>
        <xdr:cNvPicPr>
          <a:picLocks noChangeAspect="1"/>
        </xdr:cNvPicPr>
      </xdr:nvPicPr>
      <xdr:blipFill rotWithShape="1">
        <a:blip xmlns:r="http://schemas.openxmlformats.org/officeDocument/2006/relationships" r:embed="rId1"/>
        <a:srcRect l="20888" t="12687" r="21083" b="7118"/>
        <a:stretch/>
      </xdr:blipFill>
      <xdr:spPr>
        <a:xfrm>
          <a:off x="0" y="1085850"/>
          <a:ext cx="7192343" cy="5591175"/>
        </a:xfrm>
        <a:prstGeom prst="rect">
          <a:avLst/>
        </a:prstGeom>
      </xdr:spPr>
    </xdr:pic>
    <xdr:clientData/>
  </xdr:oneCellAnchor>
  <xdr:oneCellAnchor>
    <xdr:from>
      <xdr:col>0</xdr:col>
      <xdr:colOff>0</xdr:colOff>
      <xdr:row>49</xdr:row>
      <xdr:rowOff>72628</xdr:rowOff>
    </xdr:from>
    <xdr:ext cx="12399264" cy="6974586"/>
    <xdr:pic>
      <xdr:nvPicPr>
        <xdr:cNvPr id="3" name="Imagen 2">
          <a:extLst>
            <a:ext uri="{FF2B5EF4-FFF2-40B4-BE49-F238E27FC236}">
              <a16:creationId xmlns:a16="http://schemas.microsoft.com/office/drawing/2014/main" id="{978DCC7A-D1B3-4CF0-ABD3-40185FF09D7B}"/>
            </a:ext>
          </a:extLst>
        </xdr:cNvPr>
        <xdr:cNvPicPr>
          <a:picLocks noChangeAspect="1"/>
        </xdr:cNvPicPr>
      </xdr:nvPicPr>
      <xdr:blipFill>
        <a:blip xmlns:r="http://schemas.openxmlformats.org/officeDocument/2006/relationships" r:embed="rId2"/>
        <a:stretch>
          <a:fillRect/>
        </a:stretch>
      </xdr:blipFill>
      <xdr:spPr>
        <a:xfrm>
          <a:off x="0" y="10550128"/>
          <a:ext cx="12399264" cy="697458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ficas%20PQRSD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PQRSD"/>
      <sheetName val="Dinámica"/>
      <sheetName val="Graficas"/>
      <sheetName val="Muestra"/>
      <sheetName val="Hallazgos"/>
    </sheetNames>
    <sheetDataSet>
      <sheetData sheetId="0"/>
      <sheetData sheetId="1"/>
      <sheetData sheetId="2">
        <row r="6">
          <cell r="C6" t="str">
            <v>Cantidad Radicados</v>
          </cell>
        </row>
        <row r="7">
          <cell r="B7" t="str">
            <v>DERECHO DE PETICIÓN</v>
          </cell>
          <cell r="C7">
            <v>545</v>
          </cell>
        </row>
        <row r="8">
          <cell r="B8" t="str">
            <v>PROMOCIÓN Y DIVULGACIÓN</v>
          </cell>
          <cell r="C8">
            <v>182</v>
          </cell>
        </row>
        <row r="9">
          <cell r="B9" t="str">
            <v>INFORMES</v>
          </cell>
          <cell r="C9">
            <v>145</v>
          </cell>
        </row>
        <row r="10">
          <cell r="B10" t="str">
            <v>FACTURAS</v>
          </cell>
          <cell r="C10">
            <v>64</v>
          </cell>
        </row>
        <row r="11">
          <cell r="B11" t="str">
            <v>PORTAFOLIO DE SERVICIOS</v>
          </cell>
          <cell r="C11">
            <v>57</v>
          </cell>
        </row>
        <row r="12">
          <cell r="B12" t="str">
            <v>N/A</v>
          </cell>
          <cell r="C12">
            <v>33</v>
          </cell>
        </row>
        <row r="13">
          <cell r="B13" t="str">
            <v>HOJA DE VIDA</v>
          </cell>
          <cell r="C13">
            <v>28</v>
          </cell>
        </row>
        <row r="14">
          <cell r="B14" t="str">
            <v>NOTIFICACIONES</v>
          </cell>
          <cell r="C14">
            <v>19</v>
          </cell>
        </row>
        <row r="15">
          <cell r="B15" t="str">
            <v>NÓMINA</v>
          </cell>
          <cell r="C15">
            <v>6</v>
          </cell>
        </row>
        <row r="16">
          <cell r="B16" t="str">
            <v>TRASLADO POR NO COMPETENCIA</v>
          </cell>
          <cell r="C16">
            <v>4</v>
          </cell>
        </row>
        <row r="17">
          <cell r="B17" t="str">
            <v>OTROS</v>
          </cell>
          <cell r="C17">
            <v>4</v>
          </cell>
        </row>
        <row r="18">
          <cell r="B18" t="str">
            <v>PROCESOS DISCIPLINARIOS</v>
          </cell>
          <cell r="C18">
            <v>3</v>
          </cell>
        </row>
        <row r="19">
          <cell r="B19" t="str">
            <v>QUEJA</v>
          </cell>
          <cell r="C19">
            <v>3</v>
          </cell>
        </row>
        <row r="20">
          <cell r="B20" t="str">
            <v>DENUNCIA</v>
          </cell>
          <cell r="C20">
            <v>1</v>
          </cell>
        </row>
        <row r="21">
          <cell r="B21" t="str">
            <v>SUGERENCIA</v>
          </cell>
          <cell r="C21">
            <v>1</v>
          </cell>
        </row>
        <row r="39">
          <cell r="C39" t="str">
            <v>Correo Electrónico</v>
          </cell>
          <cell r="D39" t="str">
            <v>Formulario PQRSD</v>
          </cell>
          <cell r="E39" t="str">
            <v>Presencial</v>
          </cell>
        </row>
        <row r="40">
          <cell r="B40" t="str">
            <v>SUBDIRECCIÓN ACADÉMICA</v>
          </cell>
          <cell r="C40">
            <v>169</v>
          </cell>
          <cell r="D40">
            <v>6</v>
          </cell>
          <cell r="E40">
            <v>1</v>
          </cell>
        </row>
        <row r="41">
          <cell r="B41" t="str">
            <v>DIRECCIÓN GENERAL</v>
          </cell>
          <cell r="C41">
            <v>65</v>
          </cell>
          <cell r="D41">
            <v>1</v>
          </cell>
          <cell r="E41">
            <v>4</v>
          </cell>
        </row>
        <row r="42">
          <cell r="B42" t="str">
            <v>FACULTAD SEMINARIO ANDRÉS BELLO</v>
          </cell>
          <cell r="C42">
            <v>60</v>
          </cell>
          <cell r="D42">
            <v>1</v>
          </cell>
          <cell r="E42">
            <v>0</v>
          </cell>
        </row>
        <row r="43">
          <cell r="B43" t="str">
            <v>GRUPO DE TALENTO HUMANO</v>
          </cell>
          <cell r="C43">
            <v>53</v>
          </cell>
          <cell r="D43">
            <v>3</v>
          </cell>
          <cell r="E43">
            <v>1</v>
          </cell>
        </row>
        <row r="44">
          <cell r="B44" t="str">
            <v>GRUPO DE GESTIÓN CONTRACTUAL</v>
          </cell>
          <cell r="C44">
            <v>41</v>
          </cell>
          <cell r="D44">
            <v>5</v>
          </cell>
          <cell r="E44">
            <v>0</v>
          </cell>
        </row>
        <row r="45">
          <cell r="B45" t="str">
            <v>GRUPO DE PROCESOS EDITORIALES</v>
          </cell>
          <cell r="C45">
            <v>25</v>
          </cell>
          <cell r="D45">
            <v>0</v>
          </cell>
          <cell r="E45">
            <v>0</v>
          </cell>
        </row>
        <row r="46">
          <cell r="B46" t="str">
            <v>RELACIONES INTERINSTITUCIONALES*</v>
          </cell>
          <cell r="C46">
            <v>22</v>
          </cell>
          <cell r="D46">
            <v>0</v>
          </cell>
          <cell r="E46">
            <v>0</v>
          </cell>
        </row>
        <row r="47">
          <cell r="B47" t="str">
            <v>GRUPO DE BIBLIOTECA</v>
          </cell>
          <cell r="C47">
            <v>20</v>
          </cell>
          <cell r="D47">
            <v>0</v>
          </cell>
          <cell r="E47">
            <v>0</v>
          </cell>
        </row>
        <row r="48">
          <cell r="B48" t="str">
            <v>EQUIPO DE GESTIÓN DE MUSEOS*</v>
          </cell>
          <cell r="C48">
            <v>16</v>
          </cell>
          <cell r="D48">
            <v>0</v>
          </cell>
          <cell r="E48">
            <v>0</v>
          </cell>
        </row>
        <row r="49">
          <cell r="B49" t="str">
            <v>GRUPO DE GESTIÓN FINANCIERA</v>
          </cell>
          <cell r="C49">
            <v>14</v>
          </cell>
          <cell r="D49">
            <v>0</v>
          </cell>
          <cell r="E49">
            <v>0</v>
          </cell>
        </row>
        <row r="50">
          <cell r="B50" t="str">
            <v>EQUIPO DE MUSEOS</v>
          </cell>
          <cell r="C50">
            <v>13</v>
          </cell>
          <cell r="D50">
            <v>0</v>
          </cell>
          <cell r="E50">
            <v>0</v>
          </cell>
        </row>
        <row r="51">
          <cell r="B51" t="str">
            <v>GRUPO DE INVESTIGACIONES</v>
          </cell>
          <cell r="C51">
            <v>8</v>
          </cell>
          <cell r="D51">
            <v>0</v>
          </cell>
          <cell r="E51">
            <v>0</v>
          </cell>
        </row>
        <row r="52">
          <cell r="B52" t="str">
            <v>SUBDIRECCIÓN ADMINISTRATIVA</v>
          </cell>
          <cell r="C52">
            <v>7</v>
          </cell>
          <cell r="D52">
            <v>0</v>
          </cell>
          <cell r="E52">
            <v>0</v>
          </cell>
        </row>
        <row r="53">
          <cell r="B53" t="str">
            <v>GRUPO DE RECURSOS FÍSICOS</v>
          </cell>
          <cell r="C53">
            <v>5</v>
          </cell>
          <cell r="D53">
            <v>1</v>
          </cell>
          <cell r="E53">
            <v>0</v>
          </cell>
        </row>
        <row r="54">
          <cell r="B54" t="str">
            <v>GRUPO TIC</v>
          </cell>
          <cell r="C54">
            <v>3</v>
          </cell>
          <cell r="D54">
            <v>0</v>
          </cell>
          <cell r="E54">
            <v>0</v>
          </cell>
        </row>
        <row r="55">
          <cell r="B55" t="str">
            <v>JURIDICA</v>
          </cell>
          <cell r="C55">
            <v>2</v>
          </cell>
          <cell r="D55">
            <v>0</v>
          </cell>
          <cell r="E55">
            <v>0</v>
          </cell>
        </row>
        <row r="56">
          <cell r="B56" t="str">
            <v xml:space="preserve">PLANEACIÓN </v>
          </cell>
          <cell r="C56">
            <v>2</v>
          </cell>
          <cell r="D56">
            <v>0</v>
          </cell>
          <cell r="E56">
            <v>0</v>
          </cell>
        </row>
        <row r="57">
          <cell r="B57" t="str">
            <v>BIBLIOTECA</v>
          </cell>
          <cell r="C57">
            <v>1</v>
          </cell>
          <cell r="D57">
            <v>0</v>
          </cell>
          <cell r="E57">
            <v>0</v>
          </cell>
        </row>
      </sheetData>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funcionpublica.gov.co/eva/gestornormativo/norma.php?i=73593" TargetMode="External"/><Relationship Id="rId7" Type="http://schemas.openxmlformats.org/officeDocument/2006/relationships/printerSettings" Target="../printerSettings/printerSettings6.bin"/><Relationship Id="rId2" Type="http://schemas.openxmlformats.org/officeDocument/2006/relationships/hyperlink" Target="https://www.funcionpublica.gov.co/eva/gestornormativo/norma.php?i=56882" TargetMode="External"/><Relationship Id="rId1" Type="http://schemas.openxmlformats.org/officeDocument/2006/relationships/hyperlink" Target="https://www.caroycuervo.gov.co/publicaciones/2022/06/Tercer-Informe-Trimestral-de-PQRSD-2022-.pdf" TargetMode="External"/><Relationship Id="rId6" Type="http://schemas.openxmlformats.org/officeDocument/2006/relationships/hyperlink" Target="https://www.caroycuervo.gov.co/publicaciones/2022/06/Informe-de-peticiones-quejas-reclamos-sugerencias-y-denuncias-PQRSD-Cuarto-trimestre-2022.pdf" TargetMode="External"/><Relationship Id="rId5" Type="http://schemas.openxmlformats.org/officeDocument/2006/relationships/hyperlink" Target="https://www.funcionpublica.gov.co/eva/gestornormativo/norma.php?i=1533" TargetMode="External"/><Relationship Id="rId4" Type="http://schemas.openxmlformats.org/officeDocument/2006/relationships/hyperlink" Target="https://www.funcionpublica.gov.co/eva/gestornormativo/norma.php?i=3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2:L30"/>
  <sheetViews>
    <sheetView tabSelected="1" workbookViewId="0">
      <selection activeCell="N23" sqref="N23"/>
    </sheetView>
  </sheetViews>
  <sheetFormatPr baseColWidth="10" defaultColWidth="11.42578125" defaultRowHeight="16.5" x14ac:dyDescent="0.3"/>
  <cols>
    <col min="1" max="1" width="5.28515625" style="4" customWidth="1"/>
    <col min="2" max="16384" width="11.42578125" style="4"/>
  </cols>
  <sheetData>
    <row r="2" spans="1:12" x14ac:dyDescent="0.3">
      <c r="A2" s="217" t="s">
        <v>0</v>
      </c>
      <c r="B2" s="217"/>
      <c r="C2" s="217"/>
      <c r="D2" s="217"/>
      <c r="E2" s="217"/>
      <c r="F2" s="217"/>
      <c r="G2" s="217"/>
      <c r="H2" s="217"/>
      <c r="I2" s="217"/>
      <c r="J2" s="217"/>
      <c r="K2" s="217"/>
      <c r="L2" s="217"/>
    </row>
    <row r="3" spans="1:12" x14ac:dyDescent="0.3">
      <c r="A3" s="5"/>
      <c r="B3" s="5"/>
      <c r="C3" s="5"/>
      <c r="D3" s="5"/>
      <c r="E3" s="6"/>
      <c r="F3" s="5"/>
      <c r="G3" s="5"/>
      <c r="H3" s="5"/>
      <c r="I3" s="5"/>
      <c r="J3" s="5"/>
      <c r="K3" s="5"/>
      <c r="L3" s="5"/>
    </row>
    <row r="4" spans="1:12" x14ac:dyDescent="0.3">
      <c r="A4" s="217" t="s">
        <v>1</v>
      </c>
      <c r="B4" s="217"/>
      <c r="C4" s="217"/>
      <c r="D4" s="217"/>
      <c r="E4" s="217"/>
      <c r="F4" s="217"/>
      <c r="G4" s="217"/>
      <c r="H4" s="217"/>
      <c r="I4" s="217"/>
      <c r="J4" s="217"/>
      <c r="K4" s="217"/>
      <c r="L4" s="217"/>
    </row>
    <row r="8" spans="1:12" x14ac:dyDescent="0.3">
      <c r="A8" s="216" t="s">
        <v>569</v>
      </c>
      <c r="B8" s="216"/>
      <c r="C8" s="216"/>
      <c r="D8" s="216"/>
      <c r="E8" s="216"/>
      <c r="F8" s="216"/>
      <c r="G8" s="216"/>
      <c r="H8" s="216"/>
      <c r="I8" s="216"/>
      <c r="J8" s="216"/>
      <c r="K8" s="216"/>
      <c r="L8" s="216"/>
    </row>
    <row r="9" spans="1:12" x14ac:dyDescent="0.3">
      <c r="A9" s="215" t="s">
        <v>570</v>
      </c>
      <c r="B9" s="215"/>
      <c r="C9" s="215"/>
      <c r="D9" s="215"/>
      <c r="E9" s="215"/>
      <c r="F9" s="215"/>
      <c r="G9" s="215"/>
      <c r="H9" s="215"/>
      <c r="I9" s="215"/>
      <c r="J9" s="215"/>
      <c r="K9" s="215"/>
      <c r="L9" s="215"/>
    </row>
    <row r="13" spans="1:12" x14ac:dyDescent="0.3">
      <c r="A13" s="7" t="s">
        <v>2</v>
      </c>
    </row>
    <row r="15" spans="1:12" x14ac:dyDescent="0.3">
      <c r="B15" s="8" t="s">
        <v>471</v>
      </c>
    </row>
    <row r="16" spans="1:12" x14ac:dyDescent="0.3">
      <c r="B16" s="8" t="s">
        <v>472</v>
      </c>
    </row>
    <row r="17" spans="1:12" x14ac:dyDescent="0.3">
      <c r="B17" s="8" t="s">
        <v>473</v>
      </c>
    </row>
    <row r="18" spans="1:12" x14ac:dyDescent="0.3">
      <c r="B18" s="8" t="s">
        <v>474</v>
      </c>
    </row>
    <row r="19" spans="1:12" x14ac:dyDescent="0.3">
      <c r="B19" s="8" t="s">
        <v>478</v>
      </c>
    </row>
    <row r="20" spans="1:12" x14ac:dyDescent="0.3">
      <c r="B20" s="8" t="s">
        <v>477</v>
      </c>
    </row>
    <row r="21" spans="1:12" x14ac:dyDescent="0.3">
      <c r="B21" s="8" t="s">
        <v>476</v>
      </c>
    </row>
    <row r="22" spans="1:12" x14ac:dyDescent="0.3">
      <c r="B22" s="8" t="s">
        <v>475</v>
      </c>
    </row>
    <row r="23" spans="1:12" x14ac:dyDescent="0.3">
      <c r="B23" s="8" t="s">
        <v>507</v>
      </c>
    </row>
    <row r="24" spans="1:12" x14ac:dyDescent="0.3">
      <c r="B24" s="8" t="s">
        <v>470</v>
      </c>
    </row>
    <row r="28" spans="1:12" x14ac:dyDescent="0.3">
      <c r="A28" s="215" t="s">
        <v>3</v>
      </c>
      <c r="B28" s="215"/>
      <c r="C28" s="215"/>
      <c r="D28" s="215"/>
      <c r="E28" s="215"/>
      <c r="F28" s="215"/>
      <c r="G28" s="215"/>
      <c r="H28" s="215"/>
      <c r="I28" s="215"/>
      <c r="J28" s="215"/>
      <c r="K28" s="215"/>
      <c r="L28" s="215"/>
    </row>
    <row r="29" spans="1:12" x14ac:dyDescent="0.3">
      <c r="A29" s="215" t="s">
        <v>4</v>
      </c>
      <c r="B29" s="215"/>
      <c r="C29" s="215"/>
      <c r="D29" s="215"/>
      <c r="E29" s="215"/>
      <c r="F29" s="215"/>
      <c r="G29" s="215"/>
      <c r="H29" s="215"/>
      <c r="I29" s="215"/>
      <c r="J29" s="215"/>
      <c r="K29" s="215"/>
      <c r="L29" s="215"/>
    </row>
    <row r="30" spans="1:12" x14ac:dyDescent="0.3">
      <c r="A30" s="215" t="s">
        <v>568</v>
      </c>
      <c r="B30" s="215"/>
      <c r="C30" s="215"/>
      <c r="D30" s="215"/>
      <c r="E30" s="215"/>
      <c r="F30" s="215"/>
      <c r="G30" s="215"/>
      <c r="H30" s="215"/>
      <c r="I30" s="215"/>
      <c r="J30" s="215"/>
      <c r="K30" s="215"/>
      <c r="L30" s="215"/>
    </row>
  </sheetData>
  <mergeCells count="7">
    <mergeCell ref="A30:L30"/>
    <mergeCell ref="A8:L8"/>
    <mergeCell ref="A2:L2"/>
    <mergeCell ref="A4:L4"/>
    <mergeCell ref="A9:L9"/>
    <mergeCell ref="A28:L28"/>
    <mergeCell ref="A29:L29"/>
  </mergeCells>
  <hyperlinks>
    <hyperlink ref="B15" location="REFERENTES" display="1.   Referentes Normativos" xr:uid="{AF1BE944-B3F7-4D4C-9D90-B763DA51E7BF}"/>
    <hyperlink ref="B16" location="CRITERIOS" display="2.   Criterios de Evaluación" xr:uid="{7F37E8B0-82A1-477A-BF69-22CB1F81A84B}"/>
    <hyperlink ref="B17" location="ESTADISTICA" display="3.   Estadisticas" xr:uid="{86FEE17F-E89E-4C63-AA1E-561EFF41A108}"/>
    <hyperlink ref="B18" location="MUESTRA" display="4.   Muestra" xr:uid="{C4228C72-9344-42BE-86C2-4D6C680D54EE}"/>
    <hyperlink ref="B19" location="SINRTA" display="5.   Detalle de las PQRSD sin evidenia de respuesta" xr:uid="{D259EE42-3750-4FC6-90F7-A6EBD4949282}"/>
    <hyperlink ref="B20" location="INFORMES" display="6.   Revisión Informes Trimestrales de PQRSD" xr:uid="{A38E4ED9-C2F1-4D0D-B0EB-26A9E6F1B87D}"/>
    <hyperlink ref="B21" location="CETIL" display="7.   Cetil" xr:uid="{6FD8AA38-6A80-4786-8571-A7EB3BC00764}"/>
    <hyperlink ref="B22" location="DISCIPLINARIO" display="8.   Control Disciplinario" xr:uid="{9390FA12-C508-42B6-8CCC-AA23975FC95A}"/>
    <hyperlink ref="B23" location="OPORTUNIDADES" display="9.   Oportunidades de Mejora" xr:uid="{19CF9400-8543-4B61-B5EE-013291D84FF0}"/>
    <hyperlink ref="B24" location="RECOMENDACIONES" display="10. Recomendaciones" xr:uid="{5C9D2317-A255-487E-A738-4149D927D509}"/>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9"/>
  <sheetViews>
    <sheetView zoomScale="91" zoomScaleNormal="91" workbookViewId="0">
      <selection activeCell="N10" sqref="N10"/>
    </sheetView>
  </sheetViews>
  <sheetFormatPr baseColWidth="10" defaultRowHeight="16.5" x14ac:dyDescent="0.3"/>
  <cols>
    <col min="1" max="1" width="4.85546875" style="4" bestFit="1" customWidth="1"/>
    <col min="2" max="2" width="22.42578125" style="4" customWidth="1"/>
    <col min="3" max="3" width="103.42578125" style="78" customWidth="1"/>
    <col min="4" max="4" width="34" style="4" customWidth="1"/>
    <col min="5" max="5" width="8.140625" style="118" customWidth="1"/>
    <col min="6" max="6" width="10.28515625" style="118" customWidth="1"/>
    <col min="7" max="7" width="11.5703125" style="4" customWidth="1"/>
    <col min="8" max="16384" width="11.42578125" style="4"/>
  </cols>
  <sheetData>
    <row r="1" spans="1:8" x14ac:dyDescent="0.3">
      <c r="A1" s="241" t="s">
        <v>335</v>
      </c>
      <c r="B1" s="241"/>
      <c r="C1" s="241"/>
      <c r="D1" s="241"/>
      <c r="E1" s="241"/>
      <c r="F1" s="241"/>
      <c r="G1" s="72" t="s">
        <v>561</v>
      </c>
    </row>
    <row r="2" spans="1:8" x14ac:dyDescent="0.3">
      <c r="A2" s="241" t="s">
        <v>506</v>
      </c>
      <c r="B2" s="241"/>
      <c r="C2" s="241"/>
      <c r="D2" s="241"/>
      <c r="E2" s="241"/>
      <c r="F2" s="241"/>
    </row>
    <row r="3" spans="1:8" x14ac:dyDescent="0.3">
      <c r="A3" s="241" t="s">
        <v>336</v>
      </c>
      <c r="B3" s="241"/>
      <c r="C3" s="241"/>
      <c r="D3" s="241"/>
      <c r="E3" s="241"/>
      <c r="F3" s="241"/>
    </row>
    <row r="4" spans="1:8" x14ac:dyDescent="0.3">
      <c r="A4" s="7"/>
      <c r="B4" s="7"/>
      <c r="E4" s="239" t="s">
        <v>247</v>
      </c>
      <c r="F4" s="240"/>
    </row>
    <row r="5" spans="1:8" ht="27.75" customHeight="1" thickBot="1" x14ac:dyDescent="0.35">
      <c r="A5" s="79" t="s">
        <v>5</v>
      </c>
      <c r="B5" s="79" t="s">
        <v>258</v>
      </c>
      <c r="C5" s="80" t="s">
        <v>259</v>
      </c>
      <c r="D5" s="79" t="s">
        <v>260</v>
      </c>
      <c r="E5" s="79" t="s">
        <v>246</v>
      </c>
      <c r="F5" s="79" t="s">
        <v>244</v>
      </c>
    </row>
    <row r="6" spans="1:8" ht="31.5" customHeight="1" x14ac:dyDescent="0.3">
      <c r="A6" s="81">
        <v>1</v>
      </c>
      <c r="B6" s="82" t="s">
        <v>253</v>
      </c>
      <c r="C6" s="83" t="s">
        <v>451</v>
      </c>
      <c r="D6" s="84" t="s">
        <v>225</v>
      </c>
      <c r="E6" s="85">
        <v>3</v>
      </c>
      <c r="F6" s="86">
        <f>+E6/82</f>
        <v>3.6585365853658534E-2</v>
      </c>
    </row>
    <row r="7" spans="1:8" ht="36.75" customHeight="1" x14ac:dyDescent="0.3">
      <c r="A7" s="87">
        <v>2</v>
      </c>
      <c r="B7" s="88" t="s">
        <v>253</v>
      </c>
      <c r="C7" s="89" t="s">
        <v>609</v>
      </c>
      <c r="D7" s="90" t="s">
        <v>223</v>
      </c>
      <c r="E7" s="91">
        <v>3</v>
      </c>
      <c r="F7" s="92">
        <f>+E7/82</f>
        <v>3.6585365853658534E-2</v>
      </c>
    </row>
    <row r="8" spans="1:8" ht="59.25" customHeight="1" x14ac:dyDescent="0.3">
      <c r="A8" s="87">
        <v>3</v>
      </c>
      <c r="B8" s="88" t="s">
        <v>253</v>
      </c>
      <c r="C8" s="93" t="s">
        <v>493</v>
      </c>
      <c r="D8" s="90" t="s">
        <v>449</v>
      </c>
      <c r="E8" s="91">
        <v>20</v>
      </c>
      <c r="F8" s="92">
        <f>+E8/82</f>
        <v>0.24390243902439024</v>
      </c>
      <c r="G8" s="94"/>
    </row>
    <row r="9" spans="1:8" ht="36.75" customHeight="1" x14ac:dyDescent="0.3">
      <c r="A9" s="87">
        <v>4</v>
      </c>
      <c r="B9" s="88" t="s">
        <v>253</v>
      </c>
      <c r="C9" s="93" t="s">
        <v>626</v>
      </c>
      <c r="D9" s="90">
        <v>1713</v>
      </c>
      <c r="E9" s="91">
        <v>1</v>
      </c>
      <c r="F9" s="92">
        <f>+E9/82</f>
        <v>1.2195121951219513E-2</v>
      </c>
      <c r="G9" s="94"/>
    </row>
    <row r="10" spans="1:8" ht="47.25" customHeight="1" x14ac:dyDescent="0.3">
      <c r="A10" s="87">
        <v>5</v>
      </c>
      <c r="B10" s="88" t="s">
        <v>253</v>
      </c>
      <c r="C10" s="89" t="s">
        <v>452</v>
      </c>
      <c r="D10" s="90">
        <v>948</v>
      </c>
      <c r="E10" s="91">
        <v>1</v>
      </c>
      <c r="F10" s="92">
        <f t="shared" ref="F10:F11" si="0">+E10/82</f>
        <v>1.2195121951219513E-2</v>
      </c>
    </row>
    <row r="11" spans="1:8" ht="39.75" customHeight="1" thickBot="1" x14ac:dyDescent="0.35">
      <c r="A11" s="95">
        <v>6</v>
      </c>
      <c r="B11" s="96" t="s">
        <v>253</v>
      </c>
      <c r="C11" s="97" t="s">
        <v>450</v>
      </c>
      <c r="D11" s="98" t="s">
        <v>243</v>
      </c>
      <c r="E11" s="99">
        <v>3</v>
      </c>
      <c r="F11" s="100">
        <f t="shared" si="0"/>
        <v>3.6585365853658534E-2</v>
      </c>
    </row>
    <row r="12" spans="1:8" ht="67.5" customHeight="1" x14ac:dyDescent="0.3">
      <c r="A12" s="81">
        <v>7</v>
      </c>
      <c r="B12" s="82" t="s">
        <v>254</v>
      </c>
      <c r="C12" s="83" t="s">
        <v>624</v>
      </c>
      <c r="D12" s="101" t="s">
        <v>625</v>
      </c>
      <c r="E12" s="85">
        <v>20</v>
      </c>
      <c r="F12" s="86">
        <f>+E12/82</f>
        <v>0.24390243902439024</v>
      </c>
    </row>
    <row r="13" spans="1:8" ht="76.5" customHeight="1" x14ac:dyDescent="0.3">
      <c r="A13" s="87">
        <v>8</v>
      </c>
      <c r="B13" s="88" t="s">
        <v>254</v>
      </c>
      <c r="C13" s="89" t="s">
        <v>492</v>
      </c>
      <c r="D13" s="102">
        <v>1419</v>
      </c>
      <c r="E13" s="91">
        <v>1</v>
      </c>
      <c r="F13" s="92">
        <f>+E13/82</f>
        <v>1.2195121951219513E-2</v>
      </c>
    </row>
    <row r="14" spans="1:8" ht="67.5" customHeight="1" x14ac:dyDescent="0.3">
      <c r="A14" s="87">
        <v>9</v>
      </c>
      <c r="B14" s="88" t="s">
        <v>254</v>
      </c>
      <c r="C14" s="89" t="s">
        <v>610</v>
      </c>
      <c r="D14" s="102">
        <v>1643</v>
      </c>
      <c r="E14" s="91">
        <v>1</v>
      </c>
      <c r="F14" s="92">
        <f>+E14/82</f>
        <v>1.2195121951219513E-2</v>
      </c>
    </row>
    <row r="15" spans="1:8" ht="51" customHeight="1" x14ac:dyDescent="0.3">
      <c r="A15" s="87">
        <v>10</v>
      </c>
      <c r="B15" s="88" t="s">
        <v>254</v>
      </c>
      <c r="C15" s="89" t="s">
        <v>494</v>
      </c>
      <c r="D15" s="103" t="s">
        <v>262</v>
      </c>
      <c r="E15" s="91">
        <v>7</v>
      </c>
      <c r="F15" s="92">
        <f>+E15/82</f>
        <v>8.5365853658536592E-2</v>
      </c>
    </row>
    <row r="16" spans="1:8" ht="78" customHeight="1" x14ac:dyDescent="0.3">
      <c r="A16" s="87">
        <v>11</v>
      </c>
      <c r="B16" s="88" t="s">
        <v>254</v>
      </c>
      <c r="C16" s="89" t="s">
        <v>611</v>
      </c>
      <c r="D16" s="90">
        <v>1537</v>
      </c>
      <c r="E16" s="91">
        <v>1</v>
      </c>
      <c r="F16" s="92">
        <f t="shared" ref="F16:F25" si="1">+E16/82</f>
        <v>1.2195121951219513E-2</v>
      </c>
      <c r="H16" s="8"/>
    </row>
    <row r="17" spans="1:8" ht="92.25" customHeight="1" x14ac:dyDescent="0.3">
      <c r="A17" s="87">
        <v>12</v>
      </c>
      <c r="B17" s="88" t="s">
        <v>254</v>
      </c>
      <c r="C17" s="89" t="s">
        <v>495</v>
      </c>
      <c r="D17" s="102">
        <v>1369</v>
      </c>
      <c r="E17" s="91">
        <v>1</v>
      </c>
      <c r="F17" s="92">
        <f t="shared" si="1"/>
        <v>1.2195121951219513E-2</v>
      </c>
    </row>
    <row r="18" spans="1:8" ht="61.5" customHeight="1" x14ac:dyDescent="0.3">
      <c r="A18" s="87">
        <v>13</v>
      </c>
      <c r="B18" s="88" t="s">
        <v>254</v>
      </c>
      <c r="C18" s="104" t="s">
        <v>496</v>
      </c>
      <c r="D18" s="90" t="s">
        <v>252</v>
      </c>
      <c r="E18" s="91">
        <v>11</v>
      </c>
      <c r="F18" s="92">
        <f>+E18/82</f>
        <v>0.13414634146341464</v>
      </c>
    </row>
    <row r="19" spans="1:8" ht="42.75" customHeight="1" x14ac:dyDescent="0.3">
      <c r="A19" s="87">
        <v>14</v>
      </c>
      <c r="B19" s="88" t="s">
        <v>254</v>
      </c>
      <c r="C19" s="89" t="s">
        <v>456</v>
      </c>
      <c r="D19" s="103" t="s">
        <v>453</v>
      </c>
      <c r="E19" s="91">
        <v>4</v>
      </c>
      <c r="F19" s="92">
        <f t="shared" si="1"/>
        <v>4.878048780487805E-2</v>
      </c>
    </row>
    <row r="20" spans="1:8" ht="42.75" customHeight="1" x14ac:dyDescent="0.3">
      <c r="A20" s="87">
        <v>15</v>
      </c>
      <c r="B20" s="88" t="s">
        <v>254</v>
      </c>
      <c r="C20" s="89" t="s">
        <v>455</v>
      </c>
      <c r="D20" s="103" t="s">
        <v>454</v>
      </c>
      <c r="E20" s="91">
        <v>2</v>
      </c>
      <c r="F20" s="92">
        <f t="shared" si="1"/>
        <v>2.4390243902439025E-2</v>
      </c>
    </row>
    <row r="21" spans="1:8" ht="63" customHeight="1" x14ac:dyDescent="0.3">
      <c r="A21" s="87">
        <v>16</v>
      </c>
      <c r="B21" s="88" t="s">
        <v>254</v>
      </c>
      <c r="C21" s="89" t="s">
        <v>457</v>
      </c>
      <c r="D21" s="103" t="s">
        <v>343</v>
      </c>
      <c r="E21" s="91">
        <v>4</v>
      </c>
      <c r="F21" s="92">
        <f t="shared" si="1"/>
        <v>4.878048780487805E-2</v>
      </c>
    </row>
    <row r="22" spans="1:8" ht="39" thickBot="1" x14ac:dyDescent="0.35">
      <c r="A22" s="95">
        <v>17</v>
      </c>
      <c r="B22" s="96" t="s">
        <v>254</v>
      </c>
      <c r="C22" s="105" t="s">
        <v>530</v>
      </c>
      <c r="D22" s="106" t="s">
        <v>256</v>
      </c>
      <c r="E22" s="99">
        <v>21</v>
      </c>
      <c r="F22" s="100">
        <f>+E22/82</f>
        <v>0.25609756097560976</v>
      </c>
    </row>
    <row r="23" spans="1:8" ht="54" customHeight="1" x14ac:dyDescent="0.3">
      <c r="A23" s="81">
        <v>18</v>
      </c>
      <c r="B23" s="82" t="s">
        <v>255</v>
      </c>
      <c r="C23" s="83" t="s">
        <v>459</v>
      </c>
      <c r="D23" s="107" t="s">
        <v>341</v>
      </c>
      <c r="E23" s="85">
        <v>6</v>
      </c>
      <c r="F23" s="86">
        <f t="shared" si="1"/>
        <v>7.3170731707317069E-2</v>
      </c>
    </row>
    <row r="24" spans="1:8" ht="78.75" customHeight="1" x14ac:dyDescent="0.3">
      <c r="A24" s="87">
        <v>19</v>
      </c>
      <c r="B24" s="88" t="s">
        <v>255</v>
      </c>
      <c r="C24" s="89" t="s">
        <v>458</v>
      </c>
      <c r="D24" s="103" t="s">
        <v>342</v>
      </c>
      <c r="E24" s="91">
        <v>9</v>
      </c>
      <c r="F24" s="92">
        <f t="shared" si="1"/>
        <v>0.10975609756097561</v>
      </c>
    </row>
    <row r="25" spans="1:8" ht="134.25" customHeight="1" thickBot="1" x14ac:dyDescent="0.35">
      <c r="A25" s="95">
        <v>20</v>
      </c>
      <c r="B25" s="96" t="s">
        <v>255</v>
      </c>
      <c r="C25" s="97" t="s">
        <v>612</v>
      </c>
      <c r="D25" s="106" t="s">
        <v>613</v>
      </c>
      <c r="E25" s="99">
        <v>21</v>
      </c>
      <c r="F25" s="100">
        <f t="shared" si="1"/>
        <v>0.25609756097560976</v>
      </c>
      <c r="H25" s="108"/>
    </row>
    <row r="26" spans="1:8" ht="102.75" customHeight="1" thickBot="1" x14ac:dyDescent="0.35">
      <c r="A26" s="109">
        <v>21</v>
      </c>
      <c r="B26" s="110" t="s">
        <v>447</v>
      </c>
      <c r="C26" s="111" t="s">
        <v>539</v>
      </c>
      <c r="D26" s="112" t="s">
        <v>467</v>
      </c>
      <c r="E26" s="99">
        <v>3</v>
      </c>
      <c r="F26" s="100">
        <f t="shared" ref="F26" si="2">+E26/82</f>
        <v>3.6585365853658534E-2</v>
      </c>
    </row>
    <row r="27" spans="1:8" ht="51" customHeight="1" thickBot="1" x14ac:dyDescent="0.35">
      <c r="A27" s="109">
        <v>22</v>
      </c>
      <c r="B27" s="110" t="s">
        <v>448</v>
      </c>
      <c r="C27" s="113" t="s">
        <v>614</v>
      </c>
      <c r="D27" s="112" t="s">
        <v>417</v>
      </c>
      <c r="E27" s="114">
        <v>1</v>
      </c>
      <c r="F27" s="115">
        <f t="shared" ref="F27:F28" si="3">+E27/82</f>
        <v>1.2195121951219513E-2</v>
      </c>
    </row>
    <row r="28" spans="1:8" ht="41.25" customHeight="1" thickBot="1" x14ac:dyDescent="0.35">
      <c r="A28" s="109">
        <v>23</v>
      </c>
      <c r="B28" s="110" t="s">
        <v>444</v>
      </c>
      <c r="C28" s="113" t="s">
        <v>446</v>
      </c>
      <c r="D28" s="116" t="s">
        <v>445</v>
      </c>
      <c r="E28" s="114">
        <v>5</v>
      </c>
      <c r="F28" s="115">
        <f t="shared" si="3"/>
        <v>6.097560975609756E-2</v>
      </c>
    </row>
    <row r="29" spans="1:8" x14ac:dyDescent="0.3">
      <c r="D29" s="117"/>
    </row>
    <row r="39" spans="4:4" x14ac:dyDescent="0.3">
      <c r="D39" s="119"/>
    </row>
  </sheetData>
  <autoFilter ref="A5:H28" xr:uid="{00000000-0009-0000-0000-000008000000}"/>
  <mergeCells count="4">
    <mergeCell ref="E4:F4"/>
    <mergeCell ref="A1:F1"/>
    <mergeCell ref="A2:F2"/>
    <mergeCell ref="A3:F3"/>
  </mergeCells>
  <conditionalFormatting sqref="J15 J19:J21">
    <cfRule type="duplicateValues" dxfId="1" priority="16"/>
  </conditionalFormatting>
  <conditionalFormatting sqref="H15 H26:I32 H21 H23:H25">
    <cfRule type="duplicateValues" dxfId="0" priority="46"/>
  </conditionalFormatting>
  <conditionalFormatting sqref="F12:F28">
    <cfRule type="dataBar" priority="52">
      <dataBar>
        <cfvo type="min"/>
        <cfvo type="max"/>
        <color rgb="FF008AEF"/>
      </dataBar>
      <extLst>
        <ext xmlns:x14="http://schemas.microsoft.com/office/spreadsheetml/2009/9/main" uri="{B025F937-C7B1-47D3-B67F-A62EFF666E3E}">
          <x14:id>{9C3F2D7C-A150-4E51-89A8-E6C23FC88163}</x14:id>
        </ext>
      </extLst>
    </cfRule>
  </conditionalFormatting>
  <conditionalFormatting sqref="F6:F11">
    <cfRule type="dataBar" priority="57">
      <dataBar>
        <cfvo type="min"/>
        <cfvo type="max"/>
        <color rgb="FF008AEF"/>
      </dataBar>
      <extLst>
        <ext xmlns:x14="http://schemas.microsoft.com/office/spreadsheetml/2009/9/main" uri="{B025F937-C7B1-47D3-B67F-A62EFF666E3E}">
          <x14:id>{27A20439-1095-4E69-88EA-1C5337D26346}</x14:id>
        </ext>
      </extLst>
    </cfRule>
  </conditionalFormatting>
  <conditionalFormatting sqref="F6:F28">
    <cfRule type="dataBar" priority="59">
      <dataBar>
        <cfvo type="min"/>
        <cfvo type="max"/>
        <color rgb="FF008AEF"/>
      </dataBar>
      <extLst>
        <ext xmlns:x14="http://schemas.microsoft.com/office/spreadsheetml/2009/9/main" uri="{B025F937-C7B1-47D3-B67F-A62EFF666E3E}">
          <x14:id>{2C311887-7D0C-4CFE-81C1-63807B70D1CE}</x14:id>
        </ext>
      </extLst>
    </cfRule>
  </conditionalFormatting>
  <hyperlinks>
    <hyperlink ref="G1" location="INICIO" display="Regresar" xr:uid="{72C4E6FF-D61A-4C3B-B3B3-348BB25D6287}"/>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dataBar" id="{9C3F2D7C-A150-4E51-89A8-E6C23FC88163}">
            <x14:dataBar minLength="0" maxLength="100" border="1" negativeBarBorderColorSameAsPositive="0">
              <x14:cfvo type="autoMin"/>
              <x14:cfvo type="autoMax"/>
              <x14:borderColor rgb="FF008AEF"/>
              <x14:negativeFillColor rgb="FFFF0000"/>
              <x14:negativeBorderColor rgb="FFFF0000"/>
              <x14:axisColor rgb="FF000000"/>
            </x14:dataBar>
          </x14:cfRule>
          <xm:sqref>F12:F28</xm:sqref>
        </x14:conditionalFormatting>
        <x14:conditionalFormatting xmlns:xm="http://schemas.microsoft.com/office/excel/2006/main">
          <x14:cfRule type="dataBar" id="{27A20439-1095-4E69-88EA-1C5337D26346}">
            <x14:dataBar minLength="0" maxLength="100" border="1" negativeBarBorderColorSameAsPositive="0">
              <x14:cfvo type="autoMin"/>
              <x14:cfvo type="autoMax"/>
              <x14:borderColor rgb="FF008AEF"/>
              <x14:negativeFillColor rgb="FFFF0000"/>
              <x14:negativeBorderColor rgb="FFFF0000"/>
              <x14:axisColor rgb="FF000000"/>
            </x14:dataBar>
          </x14:cfRule>
          <xm:sqref>F6:F11</xm:sqref>
        </x14:conditionalFormatting>
        <x14:conditionalFormatting xmlns:xm="http://schemas.microsoft.com/office/excel/2006/main">
          <x14:cfRule type="dataBar" id="{2C311887-7D0C-4CFE-81C1-63807B70D1CE}">
            <x14:dataBar minLength="0" maxLength="100" border="1" negativeBarBorderColorSameAsPositive="0">
              <x14:cfvo type="autoMin"/>
              <x14:cfvo type="autoMax"/>
              <x14:borderColor rgb="FF008AEF"/>
              <x14:negativeFillColor rgb="FFFF0000"/>
              <x14:negativeBorderColor rgb="FFFF0000"/>
              <x14:axisColor rgb="FF000000"/>
            </x14:dataBar>
          </x14:cfRule>
          <xm:sqref>F6:F28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4"/>
  <sheetViews>
    <sheetView zoomScale="95" zoomScaleNormal="95" workbookViewId="0">
      <selection activeCell="K27" sqref="K27"/>
    </sheetView>
  </sheetViews>
  <sheetFormatPr baseColWidth="10" defaultRowHeight="16.5" x14ac:dyDescent="0.3"/>
  <cols>
    <col min="1" max="1" width="8.28515625" style="4" customWidth="1"/>
    <col min="2" max="2" width="8.140625" style="4" customWidth="1"/>
    <col min="3" max="3" width="11.42578125" style="4"/>
    <col min="4" max="4" width="23.5703125" style="4" customWidth="1"/>
    <col min="5" max="5" width="60.28515625" style="4" customWidth="1"/>
    <col min="6" max="6" width="30" style="7" customWidth="1"/>
    <col min="7" max="16384" width="11.42578125" style="4"/>
  </cols>
  <sheetData>
    <row r="1" spans="1:8" x14ac:dyDescent="0.3">
      <c r="A1" s="217" t="s">
        <v>335</v>
      </c>
      <c r="B1" s="217"/>
      <c r="C1" s="217"/>
      <c r="D1" s="217"/>
      <c r="E1" s="217"/>
      <c r="F1" s="217"/>
      <c r="G1" s="217"/>
      <c r="H1" s="72" t="s">
        <v>561</v>
      </c>
    </row>
    <row r="2" spans="1:8" x14ac:dyDescent="0.3">
      <c r="A2" s="217" t="s">
        <v>369</v>
      </c>
      <c r="B2" s="217"/>
      <c r="C2" s="217"/>
      <c r="D2" s="217"/>
      <c r="E2" s="217"/>
      <c r="F2" s="217"/>
      <c r="G2" s="217"/>
    </row>
    <row r="3" spans="1:8" x14ac:dyDescent="0.3">
      <c r="A3" s="217" t="s">
        <v>336</v>
      </c>
      <c r="B3" s="217"/>
      <c r="C3" s="217"/>
      <c r="D3" s="217"/>
      <c r="E3" s="217"/>
      <c r="F3" s="217"/>
      <c r="G3" s="217"/>
    </row>
    <row r="23" spans="2:6" ht="24.75" customHeight="1" x14ac:dyDescent="0.3">
      <c r="B23" s="192" t="s">
        <v>5</v>
      </c>
      <c r="C23" s="192" t="s">
        <v>418</v>
      </c>
      <c r="D23" s="192" t="s">
        <v>419</v>
      </c>
      <c r="E23" s="192" t="s">
        <v>420</v>
      </c>
      <c r="F23" s="192" t="s">
        <v>509</v>
      </c>
    </row>
    <row r="24" spans="2:6" ht="36" customHeight="1" x14ac:dyDescent="0.3">
      <c r="B24" s="193">
        <v>1</v>
      </c>
      <c r="C24" s="193" t="s">
        <v>375</v>
      </c>
      <c r="D24" s="194" t="s">
        <v>512</v>
      </c>
      <c r="E24" s="195" t="s">
        <v>526</v>
      </c>
      <c r="F24" s="196" t="s">
        <v>497</v>
      </c>
    </row>
    <row r="25" spans="2:6" ht="50.25" customHeight="1" x14ac:dyDescent="0.3">
      <c r="B25" s="193">
        <v>2</v>
      </c>
      <c r="C25" s="193" t="s">
        <v>461</v>
      </c>
      <c r="D25" s="194" t="s">
        <v>512</v>
      </c>
      <c r="E25" s="195" t="s">
        <v>627</v>
      </c>
      <c r="F25" s="197" t="s">
        <v>525</v>
      </c>
    </row>
    <row r="26" spans="2:6" ht="51" customHeight="1" x14ac:dyDescent="0.3">
      <c r="B26" s="193">
        <v>3</v>
      </c>
      <c r="C26" s="193" t="s">
        <v>461</v>
      </c>
      <c r="D26" s="194" t="s">
        <v>512</v>
      </c>
      <c r="E26" s="195" t="s">
        <v>505</v>
      </c>
      <c r="F26" s="197" t="s">
        <v>525</v>
      </c>
    </row>
    <row r="27" spans="2:6" ht="37.5" customHeight="1" x14ac:dyDescent="0.3">
      <c r="B27" s="193">
        <v>4</v>
      </c>
      <c r="C27" s="193" t="s">
        <v>461</v>
      </c>
      <c r="D27" s="194" t="s">
        <v>512</v>
      </c>
      <c r="E27" s="195" t="s">
        <v>503</v>
      </c>
      <c r="F27" s="197" t="s">
        <v>525</v>
      </c>
    </row>
    <row r="28" spans="2:6" ht="57" customHeight="1" x14ac:dyDescent="0.3">
      <c r="B28" s="193">
        <v>5</v>
      </c>
      <c r="C28" s="134" t="s">
        <v>461</v>
      </c>
      <c r="D28" s="194" t="s">
        <v>512</v>
      </c>
      <c r="E28" s="195" t="s">
        <v>615</v>
      </c>
      <c r="F28" s="197" t="s">
        <v>525</v>
      </c>
    </row>
    <row r="29" spans="2:6" ht="87.75" customHeight="1" x14ac:dyDescent="0.3">
      <c r="B29" s="193">
        <v>6</v>
      </c>
      <c r="C29" s="193" t="s">
        <v>370</v>
      </c>
      <c r="D29" s="194" t="s">
        <v>511</v>
      </c>
      <c r="E29" s="195" t="s">
        <v>616</v>
      </c>
      <c r="F29" s="196" t="s">
        <v>497</v>
      </c>
    </row>
    <row r="30" spans="2:6" ht="88.5" customHeight="1" x14ac:dyDescent="0.3">
      <c r="B30" s="193">
        <v>7</v>
      </c>
      <c r="C30" s="193" t="s">
        <v>374</v>
      </c>
      <c r="D30" s="194" t="s">
        <v>516</v>
      </c>
      <c r="E30" s="195" t="s">
        <v>500</v>
      </c>
      <c r="F30" s="196" t="s">
        <v>497</v>
      </c>
    </row>
    <row r="31" spans="2:6" ht="65.25" customHeight="1" x14ac:dyDescent="0.3">
      <c r="B31" s="193">
        <v>8</v>
      </c>
      <c r="C31" s="193" t="s">
        <v>375</v>
      </c>
      <c r="D31" s="194" t="s">
        <v>521</v>
      </c>
      <c r="E31" s="195" t="s">
        <v>517</v>
      </c>
      <c r="F31" s="196" t="s">
        <v>497</v>
      </c>
    </row>
    <row r="32" spans="2:6" ht="52.5" customHeight="1" x14ac:dyDescent="0.3">
      <c r="B32" s="193">
        <v>9</v>
      </c>
      <c r="C32" s="193" t="s">
        <v>370</v>
      </c>
      <c r="D32" s="194" t="s">
        <v>513</v>
      </c>
      <c r="E32" s="198" t="s">
        <v>460</v>
      </c>
      <c r="F32" s="196" t="s">
        <v>497</v>
      </c>
    </row>
    <row r="33" spans="2:6" ht="33.75" customHeight="1" x14ac:dyDescent="0.3">
      <c r="B33" s="193">
        <v>10</v>
      </c>
      <c r="C33" s="193" t="s">
        <v>372</v>
      </c>
      <c r="D33" s="194" t="s">
        <v>373</v>
      </c>
      <c r="E33" s="195" t="s">
        <v>499</v>
      </c>
      <c r="F33" s="199" t="s">
        <v>371</v>
      </c>
    </row>
    <row r="34" spans="2:6" ht="51" customHeight="1" x14ac:dyDescent="0.3">
      <c r="B34" s="193">
        <v>11</v>
      </c>
      <c r="C34" s="193" t="s">
        <v>461</v>
      </c>
      <c r="D34" s="194" t="s">
        <v>514</v>
      </c>
      <c r="E34" s="195" t="s">
        <v>501</v>
      </c>
      <c r="F34" s="197" t="s">
        <v>525</v>
      </c>
    </row>
    <row r="35" spans="2:6" ht="35.25" customHeight="1" x14ac:dyDescent="0.3">
      <c r="B35" s="193">
        <v>12</v>
      </c>
      <c r="C35" s="193" t="s">
        <v>461</v>
      </c>
      <c r="D35" s="194" t="s">
        <v>514</v>
      </c>
      <c r="E35" s="195" t="s">
        <v>524</v>
      </c>
      <c r="F35" s="197" t="s">
        <v>525</v>
      </c>
    </row>
    <row r="36" spans="2:6" ht="66.75" customHeight="1" x14ac:dyDescent="0.3">
      <c r="B36" s="193">
        <v>13</v>
      </c>
      <c r="C36" s="193" t="s">
        <v>461</v>
      </c>
      <c r="D36" s="194" t="s">
        <v>514</v>
      </c>
      <c r="E36" s="195" t="s">
        <v>518</v>
      </c>
      <c r="F36" s="197" t="s">
        <v>525</v>
      </c>
    </row>
    <row r="37" spans="2:6" ht="52.5" customHeight="1" x14ac:dyDescent="0.3">
      <c r="B37" s="193">
        <v>14</v>
      </c>
      <c r="C37" s="193" t="s">
        <v>461</v>
      </c>
      <c r="D37" s="194" t="s">
        <v>514</v>
      </c>
      <c r="E37" s="195" t="s">
        <v>502</v>
      </c>
      <c r="F37" s="197" t="s">
        <v>525</v>
      </c>
    </row>
    <row r="38" spans="2:6" ht="34.5" customHeight="1" x14ac:dyDescent="0.3">
      <c r="B38" s="193">
        <v>15</v>
      </c>
      <c r="C38" s="193" t="s">
        <v>461</v>
      </c>
      <c r="D38" s="194" t="s">
        <v>514</v>
      </c>
      <c r="E38" s="195" t="s">
        <v>504</v>
      </c>
      <c r="F38" s="197" t="s">
        <v>525</v>
      </c>
    </row>
    <row r="39" spans="2:6" ht="49.5" customHeight="1" x14ac:dyDescent="0.3">
      <c r="B39" s="193">
        <v>16</v>
      </c>
      <c r="C39" s="193" t="s">
        <v>461</v>
      </c>
      <c r="D39" s="194" t="s">
        <v>519</v>
      </c>
      <c r="E39" s="198" t="s">
        <v>522</v>
      </c>
      <c r="F39" s="197" t="s">
        <v>525</v>
      </c>
    </row>
    <row r="40" spans="2:6" ht="81.75" customHeight="1" x14ac:dyDescent="0.3">
      <c r="B40" s="193">
        <v>17</v>
      </c>
      <c r="C40" s="193" t="s">
        <v>370</v>
      </c>
      <c r="D40" s="194" t="s">
        <v>519</v>
      </c>
      <c r="E40" s="195" t="s">
        <v>527</v>
      </c>
      <c r="F40" s="196" t="s">
        <v>497</v>
      </c>
    </row>
    <row r="41" spans="2:6" ht="37.5" customHeight="1" x14ac:dyDescent="0.3">
      <c r="B41" s="193">
        <v>18</v>
      </c>
      <c r="C41" s="193" t="s">
        <v>461</v>
      </c>
      <c r="D41" s="194" t="s">
        <v>519</v>
      </c>
      <c r="E41" s="195" t="s">
        <v>534</v>
      </c>
      <c r="F41" s="197" t="s">
        <v>525</v>
      </c>
    </row>
    <row r="42" spans="2:6" ht="51.75" customHeight="1" x14ac:dyDescent="0.3">
      <c r="B42" s="193">
        <v>19</v>
      </c>
      <c r="C42" s="193" t="s">
        <v>370</v>
      </c>
      <c r="D42" s="194" t="s">
        <v>519</v>
      </c>
      <c r="E42" s="198" t="s">
        <v>498</v>
      </c>
      <c r="F42" s="200" t="s">
        <v>468</v>
      </c>
    </row>
    <row r="43" spans="2:6" ht="51.75" customHeight="1" x14ac:dyDescent="0.3">
      <c r="B43" s="193">
        <v>20</v>
      </c>
      <c r="C43" s="193" t="s">
        <v>461</v>
      </c>
      <c r="D43" s="194" t="s">
        <v>528</v>
      </c>
      <c r="E43" s="195" t="s">
        <v>529</v>
      </c>
      <c r="F43" s="197" t="s">
        <v>525</v>
      </c>
    </row>
    <row r="44" spans="2:6" ht="51" customHeight="1" x14ac:dyDescent="0.3">
      <c r="B44" s="193">
        <v>21</v>
      </c>
      <c r="C44" s="193" t="s">
        <v>370</v>
      </c>
      <c r="D44" s="194" t="s">
        <v>421</v>
      </c>
      <c r="E44" s="195" t="s">
        <v>510</v>
      </c>
      <c r="F44" s="199" t="s">
        <v>371</v>
      </c>
    </row>
    <row r="45" spans="2:6" ht="35.25" customHeight="1" x14ac:dyDescent="0.3">
      <c r="B45" s="193">
        <v>22</v>
      </c>
      <c r="C45" s="193" t="s">
        <v>461</v>
      </c>
      <c r="D45" s="201" t="s">
        <v>520</v>
      </c>
      <c r="E45" s="195" t="s">
        <v>523</v>
      </c>
      <c r="F45" s="197" t="s">
        <v>525</v>
      </c>
    </row>
    <row r="46" spans="2:6" ht="52.5" customHeight="1" x14ac:dyDescent="0.3">
      <c r="B46" s="193">
        <v>23</v>
      </c>
      <c r="C46" s="193" t="s">
        <v>461</v>
      </c>
      <c r="D46" s="194" t="s">
        <v>515</v>
      </c>
      <c r="E46" s="195" t="s">
        <v>617</v>
      </c>
      <c r="F46" s="197" t="s">
        <v>525</v>
      </c>
    </row>
    <row r="49" spans="5:6" ht="15" customHeight="1" x14ac:dyDescent="0.3">
      <c r="E49" s="242" t="s">
        <v>490</v>
      </c>
      <c r="F49" s="243"/>
    </row>
    <row r="50" spans="5:6" ht="15" customHeight="1" x14ac:dyDescent="0.3">
      <c r="E50" s="207" t="s">
        <v>488</v>
      </c>
      <c r="F50" s="202">
        <v>2</v>
      </c>
    </row>
    <row r="51" spans="5:6" x14ac:dyDescent="0.3">
      <c r="E51" s="203" t="s">
        <v>508</v>
      </c>
      <c r="F51" s="202">
        <v>6</v>
      </c>
    </row>
    <row r="52" spans="5:6" x14ac:dyDescent="0.3">
      <c r="E52" s="204" t="s">
        <v>489</v>
      </c>
      <c r="F52" s="202">
        <v>14</v>
      </c>
    </row>
    <row r="53" spans="5:6" x14ac:dyDescent="0.3">
      <c r="E53" s="205" t="s">
        <v>487</v>
      </c>
      <c r="F53" s="202">
        <v>1</v>
      </c>
    </row>
    <row r="54" spans="5:6" x14ac:dyDescent="0.3">
      <c r="E54" s="206" t="s">
        <v>491</v>
      </c>
      <c r="F54" s="206">
        <f>SUM(F50:F53)</f>
        <v>23</v>
      </c>
    </row>
  </sheetData>
  <autoFilter ref="A23:H46" xr:uid="{00000000-0001-0000-0900-000000000000}"/>
  <sortState xmlns:xlrd2="http://schemas.microsoft.com/office/spreadsheetml/2017/richdata2" ref="B24:F43">
    <sortCondition ref="C24:C43"/>
  </sortState>
  <mergeCells count="4">
    <mergeCell ref="A3:G3"/>
    <mergeCell ref="A2:G2"/>
    <mergeCell ref="A1:G1"/>
    <mergeCell ref="E49:F49"/>
  </mergeCells>
  <hyperlinks>
    <hyperlink ref="H1" location="INICIO" display="Regresar" xr:uid="{DE7B2417-2810-4F94-953F-300DA1BF5FBD}"/>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C6E4-E8C6-4EC0-ADEF-7E758736EECA}">
  <dimension ref="B2:K26"/>
  <sheetViews>
    <sheetView workbookViewId="0">
      <selection activeCell="M24" sqref="M24"/>
    </sheetView>
  </sheetViews>
  <sheetFormatPr baseColWidth="10" defaultRowHeight="15" x14ac:dyDescent="0.25"/>
  <cols>
    <col min="1" max="16384" width="11.42578125" style="1"/>
  </cols>
  <sheetData>
    <row r="2" spans="11:11" x14ac:dyDescent="0.25">
      <c r="K2" s="3" t="s">
        <v>561</v>
      </c>
    </row>
    <row r="26" spans="2:2" x14ac:dyDescent="0.25">
      <c r="B26" s="209" t="s">
        <v>618</v>
      </c>
    </row>
  </sheetData>
  <hyperlinks>
    <hyperlink ref="K2" location="categoria" display="Regresar" xr:uid="{AA5EDAB2-3F09-47BB-8730-551DFE067061}"/>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D533D-5C52-4B8B-946D-929AB89358A8}">
  <dimension ref="A1"/>
  <sheetViews>
    <sheetView workbookViewId="0">
      <selection activeCell="L8" sqref="L8"/>
    </sheetView>
  </sheetViews>
  <sheetFormatPr baseColWidth="10" defaultRowHeight="15" x14ac:dyDescent="0.25"/>
  <cols>
    <col min="1" max="16384" width="11.42578125" style="1"/>
  </cols>
  <sheetData>
    <row r="1" spans="1:1" x14ac:dyDescent="0.25">
      <c r="A1" s="2" t="s">
        <v>540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7"/>
  <sheetViews>
    <sheetView workbookViewId="0">
      <selection activeCell="C34" sqref="C34"/>
    </sheetView>
  </sheetViews>
  <sheetFormatPr baseColWidth="10" defaultColWidth="11.42578125" defaultRowHeight="16.5" x14ac:dyDescent="0.3"/>
  <cols>
    <col min="1" max="1" width="4.28515625" style="4" customWidth="1"/>
    <col min="2" max="2" width="8.7109375" style="4" customWidth="1"/>
    <col min="3" max="3" width="46" style="4" customWidth="1"/>
    <col min="4" max="4" width="136.28515625" style="4" customWidth="1"/>
    <col min="5" max="16384" width="11.42578125" style="4"/>
  </cols>
  <sheetData>
    <row r="1" spans="1:14" ht="15.75" customHeight="1" x14ac:dyDescent="0.3">
      <c r="A1" s="217" t="s">
        <v>335</v>
      </c>
      <c r="B1" s="217"/>
      <c r="C1" s="217"/>
      <c r="D1" s="217"/>
      <c r="E1" s="3" t="s">
        <v>561</v>
      </c>
      <c r="F1" s="10"/>
      <c r="G1" s="10"/>
      <c r="H1" s="10"/>
      <c r="I1" s="10"/>
      <c r="J1" s="10"/>
      <c r="K1" s="10"/>
      <c r="L1" s="10"/>
      <c r="M1" s="10"/>
      <c r="N1" s="10"/>
    </row>
    <row r="2" spans="1:14" ht="15.75" customHeight="1" x14ac:dyDescent="0.3">
      <c r="A2" s="217" t="s">
        <v>442</v>
      </c>
      <c r="B2" s="217"/>
      <c r="C2" s="217"/>
      <c r="D2" s="217"/>
      <c r="E2" s="10"/>
      <c r="F2" s="10"/>
      <c r="G2" s="10"/>
      <c r="H2" s="10"/>
      <c r="I2" s="10"/>
      <c r="J2" s="10"/>
      <c r="K2" s="10"/>
      <c r="L2" s="10"/>
      <c r="M2" s="10"/>
      <c r="N2" s="10"/>
    </row>
    <row r="3" spans="1:14" ht="15.75" customHeight="1" x14ac:dyDescent="0.3">
      <c r="A3" s="217" t="s">
        <v>336</v>
      </c>
      <c r="B3" s="217"/>
      <c r="C3" s="217"/>
      <c r="D3" s="217"/>
      <c r="E3" s="10"/>
      <c r="F3" s="10"/>
      <c r="G3" s="10"/>
      <c r="H3" s="10"/>
      <c r="I3" s="10"/>
      <c r="J3" s="10"/>
      <c r="K3" s="10"/>
      <c r="L3" s="10"/>
      <c r="M3" s="10"/>
      <c r="N3" s="10"/>
    </row>
    <row r="5" spans="1:14" x14ac:dyDescent="0.3">
      <c r="B5" s="177" t="s">
        <v>5</v>
      </c>
      <c r="C5" s="177" t="s">
        <v>6</v>
      </c>
      <c r="D5" s="177" t="s">
        <v>7</v>
      </c>
    </row>
    <row r="6" spans="1:14" ht="97.5" customHeight="1" x14ac:dyDescent="0.3">
      <c r="B6" s="178">
        <v>1</v>
      </c>
      <c r="C6" s="179" t="s">
        <v>8</v>
      </c>
      <c r="D6" s="180" t="s">
        <v>571</v>
      </c>
    </row>
    <row r="7" spans="1:14" ht="104.25" customHeight="1" x14ac:dyDescent="0.3">
      <c r="B7" s="178">
        <v>2</v>
      </c>
      <c r="C7" s="181" t="s">
        <v>9</v>
      </c>
      <c r="D7" s="180" t="s">
        <v>572</v>
      </c>
    </row>
    <row r="8" spans="1:14" ht="148.5" customHeight="1" x14ac:dyDescent="0.3">
      <c r="B8" s="178">
        <v>3</v>
      </c>
      <c r="C8" s="179" t="s">
        <v>10</v>
      </c>
      <c r="D8" s="180" t="s">
        <v>573</v>
      </c>
    </row>
    <row r="9" spans="1:14" ht="105.75" customHeight="1" x14ac:dyDescent="0.3">
      <c r="B9" s="178">
        <v>4</v>
      </c>
      <c r="C9" s="179" t="s">
        <v>11</v>
      </c>
      <c r="D9" s="180" t="s">
        <v>574</v>
      </c>
    </row>
    <row r="10" spans="1:14" ht="216.75" x14ac:dyDescent="0.3">
      <c r="B10" s="219">
        <v>5</v>
      </c>
      <c r="C10" s="218" t="s">
        <v>12</v>
      </c>
      <c r="D10" s="180" t="s">
        <v>575</v>
      </c>
    </row>
    <row r="11" spans="1:14" ht="154.5" customHeight="1" x14ac:dyDescent="0.3">
      <c r="B11" s="219"/>
      <c r="C11" s="218"/>
      <c r="D11" s="180" t="s">
        <v>576</v>
      </c>
    </row>
    <row r="12" spans="1:14" ht="114" customHeight="1" x14ac:dyDescent="0.3">
      <c r="B12" s="219"/>
      <c r="C12" s="218"/>
      <c r="D12" s="180" t="s">
        <v>577</v>
      </c>
    </row>
    <row r="13" spans="1:14" ht="106.5" customHeight="1" x14ac:dyDescent="0.3">
      <c r="B13" s="219"/>
      <c r="C13" s="218"/>
      <c r="D13" s="180" t="s">
        <v>578</v>
      </c>
    </row>
    <row r="14" spans="1:14" ht="122.25" customHeight="1" x14ac:dyDescent="0.3">
      <c r="B14" s="178">
        <v>6</v>
      </c>
      <c r="C14" s="179" t="s">
        <v>13</v>
      </c>
      <c r="D14" s="180" t="s">
        <v>579</v>
      </c>
    </row>
    <row r="15" spans="1:14" ht="307.5" customHeight="1" x14ac:dyDescent="0.3">
      <c r="B15" s="219">
        <v>7</v>
      </c>
      <c r="C15" s="218" t="s">
        <v>14</v>
      </c>
      <c r="D15" s="182" t="s">
        <v>580</v>
      </c>
    </row>
    <row r="16" spans="1:14" ht="192.75" customHeight="1" x14ac:dyDescent="0.3">
      <c r="B16" s="219"/>
      <c r="C16" s="218"/>
      <c r="D16" s="182" t="s">
        <v>581</v>
      </c>
    </row>
    <row r="17" spans="2:4" ht="237.75" customHeight="1" x14ac:dyDescent="0.3">
      <c r="B17" s="219"/>
      <c r="C17" s="218"/>
      <c r="D17" s="180" t="s">
        <v>582</v>
      </c>
    </row>
    <row r="18" spans="2:4" ht="373.5" customHeight="1" x14ac:dyDescent="0.3">
      <c r="B18" s="219">
        <v>8</v>
      </c>
      <c r="C18" s="218" t="s">
        <v>15</v>
      </c>
      <c r="D18" s="180" t="s">
        <v>583</v>
      </c>
    </row>
    <row r="19" spans="2:4" ht="335.25" customHeight="1" x14ac:dyDescent="0.3">
      <c r="B19" s="219"/>
      <c r="C19" s="218"/>
      <c r="D19" s="182" t="s">
        <v>584</v>
      </c>
    </row>
    <row r="20" spans="2:4" ht="283.5" customHeight="1" x14ac:dyDescent="0.3">
      <c r="B20" s="178">
        <v>9</v>
      </c>
      <c r="C20" s="179" t="s">
        <v>16</v>
      </c>
      <c r="D20" s="182" t="s">
        <v>585</v>
      </c>
    </row>
    <row r="21" spans="2:4" ht="100.5" customHeight="1" x14ac:dyDescent="0.3">
      <c r="B21" s="178">
        <v>10</v>
      </c>
      <c r="C21" s="179" t="s">
        <v>17</v>
      </c>
      <c r="D21" s="183" t="s">
        <v>586</v>
      </c>
    </row>
    <row r="22" spans="2:4" ht="234" customHeight="1" x14ac:dyDescent="0.3">
      <c r="B22" s="178">
        <v>11</v>
      </c>
      <c r="C22" s="179" t="s">
        <v>18</v>
      </c>
      <c r="D22" s="182" t="s">
        <v>587</v>
      </c>
    </row>
    <row r="23" spans="2:4" ht="397.5" customHeight="1" x14ac:dyDescent="0.3">
      <c r="B23" s="178">
        <v>12</v>
      </c>
      <c r="C23" s="179" t="s">
        <v>19</v>
      </c>
      <c r="D23" s="182" t="s">
        <v>588</v>
      </c>
    </row>
    <row r="24" spans="2:4" ht="243.75" customHeight="1" x14ac:dyDescent="0.3">
      <c r="B24" s="178">
        <v>13</v>
      </c>
      <c r="C24" s="179" t="s">
        <v>20</v>
      </c>
      <c r="D24" s="182" t="s">
        <v>589</v>
      </c>
    </row>
    <row r="25" spans="2:4" ht="247.5" customHeight="1" x14ac:dyDescent="0.3">
      <c r="B25" s="178">
        <v>15</v>
      </c>
      <c r="C25" s="179" t="s">
        <v>21</v>
      </c>
      <c r="D25" s="180" t="s">
        <v>590</v>
      </c>
    </row>
    <row r="26" spans="2:4" ht="358.5" customHeight="1" x14ac:dyDescent="0.3">
      <c r="B26" s="178">
        <v>16</v>
      </c>
      <c r="C26" s="179" t="s">
        <v>22</v>
      </c>
      <c r="D26" s="182" t="s">
        <v>591</v>
      </c>
    </row>
    <row r="27" spans="2:4" ht="180" x14ac:dyDescent="0.3">
      <c r="B27" s="178">
        <v>17</v>
      </c>
      <c r="C27" s="179" t="s">
        <v>23</v>
      </c>
      <c r="D27" s="184" t="s">
        <v>592</v>
      </c>
    </row>
  </sheetData>
  <mergeCells count="9">
    <mergeCell ref="A1:D1"/>
    <mergeCell ref="A2:D2"/>
    <mergeCell ref="A3:D3"/>
    <mergeCell ref="C18:C19"/>
    <mergeCell ref="B18:B19"/>
    <mergeCell ref="C10:C13"/>
    <mergeCell ref="B10:B13"/>
    <mergeCell ref="C15:C17"/>
    <mergeCell ref="B15:B17"/>
  </mergeCells>
  <hyperlinks>
    <hyperlink ref="E1" location="INICIO" display="Regresar" xr:uid="{B8CA96F1-0968-49E5-847E-3AD9D1B7C572}"/>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5"/>
  <sheetViews>
    <sheetView workbookViewId="0">
      <selection activeCell="H31" sqref="H31"/>
    </sheetView>
  </sheetViews>
  <sheetFormatPr baseColWidth="10" defaultRowHeight="16.5" x14ac:dyDescent="0.3"/>
  <cols>
    <col min="1" max="1" width="11.42578125" style="4"/>
    <col min="2" max="2" width="23" style="4" customWidth="1"/>
    <col min="3" max="3" width="44.7109375" style="4" customWidth="1"/>
    <col min="4" max="4" width="19" style="4" customWidth="1"/>
    <col min="5" max="5" width="30.7109375" style="4" customWidth="1"/>
    <col min="6" max="16384" width="11.42578125" style="4"/>
  </cols>
  <sheetData>
    <row r="1" spans="1:13" x14ac:dyDescent="0.3">
      <c r="A1" s="222" t="s">
        <v>1</v>
      </c>
      <c r="B1" s="222"/>
      <c r="C1" s="222"/>
      <c r="D1" s="222"/>
      <c r="E1" s="222"/>
      <c r="F1" s="222"/>
      <c r="G1" s="222"/>
      <c r="H1" s="222"/>
      <c r="I1" s="222"/>
      <c r="J1" s="222"/>
      <c r="K1" s="222"/>
      <c r="L1" s="222"/>
      <c r="M1" s="3" t="s">
        <v>561</v>
      </c>
    </row>
    <row r="2" spans="1:13" x14ac:dyDescent="0.3">
      <c r="A2" s="222" t="s">
        <v>596</v>
      </c>
      <c r="B2" s="222"/>
      <c r="C2" s="222"/>
      <c r="D2" s="222"/>
      <c r="E2" s="222"/>
      <c r="F2" s="222"/>
      <c r="G2" s="222"/>
      <c r="H2" s="222"/>
      <c r="I2" s="222"/>
      <c r="J2" s="222"/>
      <c r="K2" s="222"/>
      <c r="L2" s="222"/>
    </row>
    <row r="3" spans="1:13" x14ac:dyDescent="0.3">
      <c r="A3" s="222" t="s">
        <v>597</v>
      </c>
      <c r="B3" s="222"/>
      <c r="C3" s="222"/>
      <c r="D3" s="222"/>
      <c r="E3" s="222"/>
      <c r="F3" s="222"/>
      <c r="G3" s="222"/>
      <c r="H3" s="222"/>
      <c r="I3" s="222"/>
      <c r="J3" s="222"/>
      <c r="K3" s="222"/>
      <c r="L3" s="222"/>
    </row>
    <row r="5" spans="1:13" ht="17.25" x14ac:dyDescent="0.3">
      <c r="A5" s="11" t="s">
        <v>85</v>
      </c>
      <c r="B5" s="12"/>
    </row>
    <row r="6" spans="1:13" ht="10.5" customHeight="1" x14ac:dyDescent="0.3">
      <c r="A6" s="13"/>
    </row>
    <row r="7" spans="1:13" ht="110.25" customHeight="1" x14ac:dyDescent="0.3">
      <c r="A7" s="221" t="s">
        <v>594</v>
      </c>
      <c r="B7" s="221"/>
      <c r="C7" s="221"/>
      <c r="D7" s="221"/>
      <c r="E7" s="221"/>
      <c r="F7" s="221"/>
      <c r="G7" s="221"/>
      <c r="H7" s="221"/>
      <c r="I7" s="221"/>
      <c r="J7" s="221"/>
      <c r="K7" s="221"/>
      <c r="L7" s="221"/>
    </row>
    <row r="8" spans="1:13" ht="39.75" customHeight="1" x14ac:dyDescent="0.3">
      <c r="A8" s="221" t="s">
        <v>595</v>
      </c>
      <c r="B8" s="221"/>
      <c r="C8" s="221"/>
      <c r="D8" s="221"/>
      <c r="E8" s="221"/>
      <c r="F8" s="221"/>
      <c r="G8" s="221"/>
      <c r="H8" s="221"/>
      <c r="I8" s="221"/>
      <c r="J8" s="221"/>
      <c r="K8" s="221"/>
      <c r="L8" s="221"/>
    </row>
    <row r="9" spans="1:13" ht="12" customHeight="1" x14ac:dyDescent="0.3">
      <c r="A9" s="13"/>
    </row>
    <row r="10" spans="1:13" ht="17.25" x14ac:dyDescent="0.3">
      <c r="C10" s="185" t="s">
        <v>80</v>
      </c>
      <c r="D10" s="185" t="s">
        <v>81</v>
      </c>
      <c r="E10" s="185" t="s">
        <v>82</v>
      </c>
    </row>
    <row r="11" spans="1:13" ht="37.5" customHeight="1" x14ac:dyDescent="0.3">
      <c r="C11" s="186" t="s">
        <v>78</v>
      </c>
      <c r="D11" s="187">
        <v>5</v>
      </c>
      <c r="E11" s="187" t="s">
        <v>79</v>
      </c>
    </row>
    <row r="12" spans="1:13" ht="32.25" customHeight="1" x14ac:dyDescent="0.3">
      <c r="C12" s="188" t="s">
        <v>83</v>
      </c>
      <c r="D12" s="220">
        <v>10</v>
      </c>
      <c r="E12" s="220" t="s">
        <v>79</v>
      </c>
    </row>
    <row r="13" spans="1:13" ht="15.75" customHeight="1" x14ac:dyDescent="0.3">
      <c r="C13" s="188" t="s">
        <v>76</v>
      </c>
      <c r="D13" s="220"/>
      <c r="E13" s="220"/>
    </row>
    <row r="14" spans="1:13" ht="15.75" customHeight="1" x14ac:dyDescent="0.3">
      <c r="C14" s="188" t="s">
        <v>77</v>
      </c>
      <c r="D14" s="220"/>
      <c r="E14" s="220"/>
    </row>
    <row r="15" spans="1:13" ht="17.25" x14ac:dyDescent="0.3">
      <c r="C15" s="188" t="s">
        <v>536</v>
      </c>
      <c r="D15" s="220">
        <v>15</v>
      </c>
      <c r="E15" s="220" t="s">
        <v>79</v>
      </c>
    </row>
    <row r="16" spans="1:13" ht="17.25" x14ac:dyDescent="0.3">
      <c r="C16" s="188" t="s">
        <v>73</v>
      </c>
      <c r="D16" s="220"/>
      <c r="E16" s="220"/>
    </row>
    <row r="17" spans="1:12" ht="17.25" x14ac:dyDescent="0.3">
      <c r="C17" s="188" t="s">
        <v>74</v>
      </c>
      <c r="D17" s="220"/>
      <c r="E17" s="220"/>
    </row>
    <row r="18" spans="1:12" ht="17.25" x14ac:dyDescent="0.3">
      <c r="C18" s="188" t="s">
        <v>75</v>
      </c>
      <c r="D18" s="220"/>
      <c r="E18" s="220"/>
    </row>
    <row r="19" spans="1:12" ht="32.25" customHeight="1" x14ac:dyDescent="0.3">
      <c r="C19" s="186" t="s">
        <v>72</v>
      </c>
      <c r="D19" s="187">
        <v>30</v>
      </c>
      <c r="E19" s="187" t="s">
        <v>79</v>
      </c>
    </row>
    <row r="22" spans="1:12" ht="17.25" x14ac:dyDescent="0.3">
      <c r="A22" s="11" t="s">
        <v>86</v>
      </c>
    </row>
    <row r="23" spans="1:12" ht="8.25" customHeight="1" x14ac:dyDescent="0.3"/>
    <row r="24" spans="1:12" ht="148.5" customHeight="1" x14ac:dyDescent="0.3">
      <c r="A24" s="223" t="s">
        <v>593</v>
      </c>
      <c r="B24" s="223"/>
      <c r="C24" s="223"/>
      <c r="D24" s="223"/>
      <c r="E24" s="223"/>
      <c r="F24" s="223"/>
      <c r="G24" s="223"/>
      <c r="H24" s="223"/>
      <c r="I24" s="223"/>
      <c r="J24" s="223"/>
      <c r="K24" s="223"/>
      <c r="L24" s="223"/>
    </row>
    <row r="26" spans="1:12" ht="17.25" x14ac:dyDescent="0.3">
      <c r="C26" s="185" t="s">
        <v>80</v>
      </c>
      <c r="D26" s="185" t="s">
        <v>81</v>
      </c>
      <c r="E26" s="185" t="s">
        <v>82</v>
      </c>
    </row>
    <row r="27" spans="1:12" ht="34.5" customHeight="1" x14ac:dyDescent="0.3">
      <c r="C27" s="189" t="s">
        <v>78</v>
      </c>
      <c r="D27" s="190">
        <v>5</v>
      </c>
      <c r="E27" s="187" t="s">
        <v>79</v>
      </c>
    </row>
    <row r="28" spans="1:12" ht="33" customHeight="1" x14ac:dyDescent="0.3">
      <c r="C28" s="191" t="s">
        <v>83</v>
      </c>
      <c r="D28" s="220">
        <v>20</v>
      </c>
      <c r="E28" s="220" t="s">
        <v>79</v>
      </c>
    </row>
    <row r="29" spans="1:12" ht="15.75" customHeight="1" x14ac:dyDescent="0.3">
      <c r="C29" s="191" t="s">
        <v>76</v>
      </c>
      <c r="D29" s="220"/>
      <c r="E29" s="220"/>
    </row>
    <row r="30" spans="1:12" ht="15.75" customHeight="1" x14ac:dyDescent="0.3">
      <c r="C30" s="191" t="s">
        <v>77</v>
      </c>
      <c r="D30" s="220"/>
      <c r="E30" s="220"/>
    </row>
    <row r="31" spans="1:12" ht="17.25" customHeight="1" x14ac:dyDescent="0.3">
      <c r="C31" s="191" t="s">
        <v>536</v>
      </c>
      <c r="D31" s="220">
        <v>30</v>
      </c>
      <c r="E31" s="220" t="s">
        <v>79</v>
      </c>
    </row>
    <row r="32" spans="1:12" ht="17.25" x14ac:dyDescent="0.3">
      <c r="C32" s="191" t="s">
        <v>73</v>
      </c>
      <c r="D32" s="220"/>
      <c r="E32" s="220"/>
    </row>
    <row r="33" spans="3:5" ht="17.25" x14ac:dyDescent="0.3">
      <c r="C33" s="191" t="s">
        <v>74</v>
      </c>
      <c r="D33" s="220"/>
      <c r="E33" s="220"/>
    </row>
    <row r="34" spans="3:5" ht="17.25" x14ac:dyDescent="0.3">
      <c r="C34" s="191" t="s">
        <v>75</v>
      </c>
      <c r="D34" s="220"/>
      <c r="E34" s="220"/>
    </row>
    <row r="35" spans="3:5" ht="30.75" customHeight="1" x14ac:dyDescent="0.3">
      <c r="C35" s="189" t="s">
        <v>72</v>
      </c>
      <c r="D35" s="190">
        <v>35</v>
      </c>
      <c r="E35" s="187" t="s">
        <v>79</v>
      </c>
    </row>
  </sheetData>
  <mergeCells count="14">
    <mergeCell ref="D31:D34"/>
    <mergeCell ref="A7:L7"/>
    <mergeCell ref="A8:L8"/>
    <mergeCell ref="A1:L1"/>
    <mergeCell ref="E12:E14"/>
    <mergeCell ref="E15:E18"/>
    <mergeCell ref="A24:L24"/>
    <mergeCell ref="E28:E30"/>
    <mergeCell ref="E31:E34"/>
    <mergeCell ref="D15:D18"/>
    <mergeCell ref="D12:D14"/>
    <mergeCell ref="D28:D30"/>
    <mergeCell ref="A2:L2"/>
    <mergeCell ref="A3:L3"/>
  </mergeCells>
  <hyperlinks>
    <hyperlink ref="M1" location="INICIO" display="Regresar" xr:uid="{87D5773E-F59D-4EF2-80B1-34D5091F3517}"/>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26"/>
  <sheetViews>
    <sheetView zoomScale="95" zoomScaleNormal="95" workbookViewId="0">
      <selection activeCell="P18" sqref="P18"/>
    </sheetView>
  </sheetViews>
  <sheetFormatPr baseColWidth="10" defaultRowHeight="16.5" x14ac:dyDescent="0.3"/>
  <cols>
    <col min="1" max="1" width="11.42578125" style="4"/>
    <col min="2" max="2" width="36.140625" style="4" customWidth="1"/>
    <col min="3" max="3" width="12.5703125" style="4" customWidth="1"/>
    <col min="4" max="4" width="12.28515625" style="4" customWidth="1"/>
    <col min="5" max="16384" width="11.42578125" style="4"/>
  </cols>
  <sheetData>
    <row r="1" spans="1:16" x14ac:dyDescent="0.3">
      <c r="A1" s="217" t="s">
        <v>335</v>
      </c>
      <c r="B1" s="217"/>
      <c r="C1" s="217"/>
      <c r="D1" s="217"/>
      <c r="E1" s="217"/>
      <c r="F1" s="217"/>
      <c r="G1" s="217"/>
      <c r="H1" s="217"/>
      <c r="I1" s="217"/>
      <c r="J1" s="217"/>
      <c r="K1" s="217"/>
      <c r="L1" s="217"/>
      <c r="M1" s="217"/>
      <c r="N1" s="217"/>
      <c r="O1" s="217"/>
      <c r="P1" s="3" t="s">
        <v>561</v>
      </c>
    </row>
    <row r="2" spans="1:16" x14ac:dyDescent="0.3">
      <c r="A2" s="217" t="s">
        <v>566</v>
      </c>
      <c r="B2" s="217"/>
      <c r="C2" s="217"/>
      <c r="D2" s="217"/>
      <c r="E2" s="217"/>
      <c r="F2" s="217"/>
      <c r="G2" s="217"/>
      <c r="H2" s="217"/>
      <c r="I2" s="217"/>
      <c r="J2" s="217"/>
      <c r="K2" s="217"/>
      <c r="L2" s="217"/>
      <c r="M2" s="217"/>
      <c r="N2" s="217"/>
      <c r="O2" s="217"/>
    </row>
    <row r="3" spans="1:16" x14ac:dyDescent="0.3">
      <c r="A3" s="217" t="s">
        <v>336</v>
      </c>
      <c r="B3" s="217"/>
      <c r="C3" s="217"/>
      <c r="D3" s="217"/>
      <c r="E3" s="217"/>
      <c r="F3" s="217"/>
      <c r="G3" s="217"/>
      <c r="H3" s="217"/>
      <c r="I3" s="217"/>
      <c r="J3" s="217"/>
      <c r="K3" s="217"/>
      <c r="L3" s="217"/>
      <c r="M3" s="217"/>
      <c r="N3" s="217"/>
      <c r="O3" s="217"/>
    </row>
    <row r="8" spans="1:16" s="50" customFormat="1" ht="18.75" x14ac:dyDescent="0.3">
      <c r="A8" s="49" t="s">
        <v>176</v>
      </c>
    </row>
    <row r="10" spans="1:16" x14ac:dyDescent="0.3">
      <c r="B10" s="226" t="s">
        <v>177</v>
      </c>
      <c r="C10" s="226"/>
    </row>
    <row r="11" spans="1:16" ht="33" x14ac:dyDescent="0.3">
      <c r="B11" s="14" t="s">
        <v>178</v>
      </c>
      <c r="C11" s="14" t="s">
        <v>179</v>
      </c>
    </row>
    <row r="12" spans="1:16" x14ac:dyDescent="0.3">
      <c r="B12" s="15" t="s">
        <v>412</v>
      </c>
      <c r="C12" s="16">
        <v>545</v>
      </c>
    </row>
    <row r="13" spans="1:16" x14ac:dyDescent="0.3">
      <c r="B13" s="17" t="s">
        <v>180</v>
      </c>
      <c r="C13" s="16">
        <f>165+17</f>
        <v>182</v>
      </c>
    </row>
    <row r="14" spans="1:16" x14ac:dyDescent="0.3">
      <c r="B14" s="17" t="s">
        <v>181</v>
      </c>
      <c r="C14" s="16">
        <v>145</v>
      </c>
    </row>
    <row r="15" spans="1:16" x14ac:dyDescent="0.3">
      <c r="B15" s="17" t="s">
        <v>182</v>
      </c>
      <c r="C15" s="16">
        <v>64</v>
      </c>
    </row>
    <row r="16" spans="1:16" x14ac:dyDescent="0.3">
      <c r="B16" s="17" t="s">
        <v>183</v>
      </c>
      <c r="C16" s="16">
        <v>57</v>
      </c>
    </row>
    <row r="17" spans="1:4" x14ac:dyDescent="0.3">
      <c r="A17" s="18"/>
      <c r="B17" s="17" t="s">
        <v>24</v>
      </c>
      <c r="C17" s="16">
        <v>33</v>
      </c>
    </row>
    <row r="18" spans="1:4" x14ac:dyDescent="0.3">
      <c r="B18" s="17" t="s">
        <v>184</v>
      </c>
      <c r="C18" s="16">
        <v>28</v>
      </c>
    </row>
    <row r="19" spans="1:4" x14ac:dyDescent="0.3">
      <c r="B19" s="17" t="s">
        <v>185</v>
      </c>
      <c r="C19" s="16">
        <v>19</v>
      </c>
    </row>
    <row r="20" spans="1:4" x14ac:dyDescent="0.3">
      <c r="B20" s="17" t="s">
        <v>186</v>
      </c>
      <c r="C20" s="16">
        <v>6</v>
      </c>
    </row>
    <row r="21" spans="1:4" x14ac:dyDescent="0.3">
      <c r="B21" s="17" t="s">
        <v>187</v>
      </c>
      <c r="C21" s="16">
        <v>4</v>
      </c>
    </row>
    <row r="22" spans="1:4" x14ac:dyDescent="0.3">
      <c r="B22" s="17" t="s">
        <v>188</v>
      </c>
      <c r="C22" s="16">
        <v>4</v>
      </c>
    </row>
    <row r="23" spans="1:4" x14ac:dyDescent="0.3">
      <c r="B23" s="17" t="s">
        <v>189</v>
      </c>
      <c r="C23" s="16">
        <v>3</v>
      </c>
    </row>
    <row r="24" spans="1:4" x14ac:dyDescent="0.3">
      <c r="B24" s="15" t="s">
        <v>26</v>
      </c>
      <c r="C24" s="16">
        <v>3</v>
      </c>
    </row>
    <row r="25" spans="1:4" x14ac:dyDescent="0.3">
      <c r="B25" s="15" t="s">
        <v>27</v>
      </c>
      <c r="C25" s="16">
        <v>1</v>
      </c>
    </row>
    <row r="26" spans="1:4" x14ac:dyDescent="0.3">
      <c r="B26" s="15" t="s">
        <v>190</v>
      </c>
      <c r="C26" s="16">
        <v>1</v>
      </c>
    </row>
    <row r="27" spans="1:4" x14ac:dyDescent="0.3">
      <c r="B27" s="19" t="s">
        <v>191</v>
      </c>
      <c r="C27" s="20">
        <f>SUM(C12:C26)</f>
        <v>1095</v>
      </c>
    </row>
    <row r="28" spans="1:4" x14ac:dyDescent="0.3">
      <c r="B28" s="21" t="s">
        <v>192</v>
      </c>
      <c r="C28" s="22"/>
    </row>
    <row r="31" spans="1:4" x14ac:dyDescent="0.3">
      <c r="B31" s="227" t="s">
        <v>193</v>
      </c>
      <c r="C31" s="228"/>
      <c r="D31" s="228"/>
    </row>
    <row r="32" spans="1:4" x14ac:dyDescent="0.3">
      <c r="B32" s="14" t="s">
        <v>178</v>
      </c>
      <c r="C32" s="14" t="s">
        <v>194</v>
      </c>
      <c r="D32" s="14" t="s">
        <v>195</v>
      </c>
    </row>
    <row r="33" spans="1:7" x14ac:dyDescent="0.3">
      <c r="B33" s="17" t="s">
        <v>412</v>
      </c>
      <c r="C33" s="16">
        <v>545</v>
      </c>
      <c r="D33" s="23">
        <v>78</v>
      </c>
    </row>
    <row r="34" spans="1:7" x14ac:dyDescent="0.3">
      <c r="B34" s="17" t="s">
        <v>26</v>
      </c>
      <c r="C34" s="16">
        <v>3</v>
      </c>
      <c r="D34" s="23">
        <v>3</v>
      </c>
    </row>
    <row r="35" spans="1:7" x14ac:dyDescent="0.3">
      <c r="B35" s="17" t="s">
        <v>27</v>
      </c>
      <c r="C35" s="16">
        <v>1</v>
      </c>
      <c r="D35" s="23">
        <v>1</v>
      </c>
    </row>
    <row r="36" spans="1:7" x14ac:dyDescent="0.3">
      <c r="B36" s="17" t="s">
        <v>190</v>
      </c>
      <c r="C36" s="16">
        <v>1</v>
      </c>
      <c r="D36" s="23">
        <v>1</v>
      </c>
    </row>
    <row r="37" spans="1:7" x14ac:dyDescent="0.3">
      <c r="B37" s="19" t="s">
        <v>191</v>
      </c>
      <c r="C37" s="20">
        <f>SUM(C33:C36)</f>
        <v>550</v>
      </c>
      <c r="D37" s="20">
        <f>SUM(D33:D36)</f>
        <v>83</v>
      </c>
      <c r="E37" s="24" t="s">
        <v>560</v>
      </c>
    </row>
    <row r="38" spans="1:7" x14ac:dyDescent="0.3">
      <c r="B38" s="21" t="s">
        <v>619</v>
      </c>
      <c r="C38" s="22"/>
    </row>
    <row r="42" spans="1:7" ht="18.75" x14ac:dyDescent="0.3">
      <c r="A42" s="49" t="s">
        <v>196</v>
      </c>
    </row>
    <row r="43" spans="1:7" ht="18.75" x14ac:dyDescent="0.3">
      <c r="A43" s="25"/>
    </row>
    <row r="44" spans="1:7" x14ac:dyDescent="0.3">
      <c r="C44" s="229" t="s">
        <v>197</v>
      </c>
      <c r="D44" s="230"/>
      <c r="E44" s="231"/>
    </row>
    <row r="45" spans="1:7" ht="33" x14ac:dyDescent="0.3">
      <c r="B45" s="26" t="s">
        <v>198</v>
      </c>
      <c r="C45" s="27" t="s">
        <v>51</v>
      </c>
      <c r="D45" s="27" t="s">
        <v>199</v>
      </c>
      <c r="E45" s="27" t="s">
        <v>132</v>
      </c>
      <c r="F45" s="28" t="s">
        <v>200</v>
      </c>
    </row>
    <row r="46" spans="1:7" x14ac:dyDescent="0.3">
      <c r="B46" s="29" t="s">
        <v>31</v>
      </c>
      <c r="C46" s="30">
        <v>169</v>
      </c>
      <c r="D46" s="30">
        <v>6</v>
      </c>
      <c r="E46" s="30">
        <v>1</v>
      </c>
      <c r="F46" s="31">
        <f>SUM(C46:E46)</f>
        <v>176</v>
      </c>
      <c r="G46" s="32">
        <f>+F46/$F$64</f>
        <v>0.32</v>
      </c>
    </row>
    <row r="47" spans="1:7" x14ac:dyDescent="0.3">
      <c r="B47" s="29" t="s">
        <v>28</v>
      </c>
      <c r="C47" s="30">
        <v>65</v>
      </c>
      <c r="D47" s="30">
        <v>2</v>
      </c>
      <c r="E47" s="30">
        <v>4</v>
      </c>
      <c r="F47" s="31">
        <f t="shared" ref="F47:F63" si="0">SUM(C47:E47)</f>
        <v>71</v>
      </c>
      <c r="G47" s="32">
        <f t="shared" ref="G47:G63" si="1">+F47/$F$64</f>
        <v>0.12909090909090909</v>
      </c>
    </row>
    <row r="48" spans="1:7" x14ac:dyDescent="0.3">
      <c r="B48" s="29" t="s">
        <v>33</v>
      </c>
      <c r="C48" s="30">
        <v>60</v>
      </c>
      <c r="D48" s="30">
        <v>1</v>
      </c>
      <c r="E48" s="30">
        <v>0</v>
      </c>
      <c r="F48" s="31">
        <f t="shared" si="0"/>
        <v>61</v>
      </c>
      <c r="G48" s="32">
        <f t="shared" si="1"/>
        <v>0.11090909090909092</v>
      </c>
    </row>
    <row r="49" spans="2:7" x14ac:dyDescent="0.3">
      <c r="B49" s="29" t="s">
        <v>32</v>
      </c>
      <c r="C49" s="30">
        <v>53</v>
      </c>
      <c r="D49" s="30">
        <v>3</v>
      </c>
      <c r="E49" s="30">
        <v>1</v>
      </c>
      <c r="F49" s="31">
        <f t="shared" si="0"/>
        <v>57</v>
      </c>
      <c r="G49" s="32">
        <f t="shared" si="1"/>
        <v>0.10363636363636364</v>
      </c>
    </row>
    <row r="50" spans="2:7" x14ac:dyDescent="0.3">
      <c r="B50" s="29" t="s">
        <v>30</v>
      </c>
      <c r="C50" s="30">
        <v>41</v>
      </c>
      <c r="D50" s="30">
        <v>5</v>
      </c>
      <c r="E50" s="30">
        <v>0</v>
      </c>
      <c r="F50" s="31">
        <f t="shared" si="0"/>
        <v>46</v>
      </c>
      <c r="G50" s="32">
        <f t="shared" si="1"/>
        <v>8.3636363636363634E-2</v>
      </c>
    </row>
    <row r="51" spans="2:7" x14ac:dyDescent="0.3">
      <c r="B51" s="29" t="s">
        <v>36</v>
      </c>
      <c r="C51" s="30">
        <v>25</v>
      </c>
      <c r="D51" s="30">
        <v>0</v>
      </c>
      <c r="E51" s="30">
        <v>0</v>
      </c>
      <c r="F51" s="31">
        <f t="shared" si="0"/>
        <v>25</v>
      </c>
      <c r="G51" s="32">
        <f t="shared" si="1"/>
        <v>4.5454545454545456E-2</v>
      </c>
    </row>
    <row r="52" spans="2:7" x14ac:dyDescent="0.3">
      <c r="B52" s="29" t="s">
        <v>201</v>
      </c>
      <c r="C52" s="30">
        <v>22</v>
      </c>
      <c r="D52" s="30">
        <v>0</v>
      </c>
      <c r="E52" s="30">
        <v>0</v>
      </c>
      <c r="F52" s="31">
        <f t="shared" si="0"/>
        <v>22</v>
      </c>
      <c r="G52" s="32">
        <f t="shared" si="1"/>
        <v>0.04</v>
      </c>
    </row>
    <row r="53" spans="2:7" x14ac:dyDescent="0.3">
      <c r="B53" s="29" t="s">
        <v>35</v>
      </c>
      <c r="C53" s="30">
        <v>20</v>
      </c>
      <c r="D53" s="30">
        <v>0</v>
      </c>
      <c r="E53" s="30">
        <v>0</v>
      </c>
      <c r="F53" s="31">
        <f t="shared" si="0"/>
        <v>20</v>
      </c>
      <c r="G53" s="32">
        <f t="shared" si="1"/>
        <v>3.6363636363636362E-2</v>
      </c>
    </row>
    <row r="54" spans="2:7" x14ac:dyDescent="0.3">
      <c r="B54" s="29" t="s">
        <v>202</v>
      </c>
      <c r="C54" s="30">
        <v>16</v>
      </c>
      <c r="D54" s="30">
        <v>0</v>
      </c>
      <c r="E54" s="30">
        <v>0</v>
      </c>
      <c r="F54" s="31">
        <f t="shared" si="0"/>
        <v>16</v>
      </c>
      <c r="G54" s="32">
        <f t="shared" si="1"/>
        <v>2.9090909090909091E-2</v>
      </c>
    </row>
    <row r="55" spans="2:7" x14ac:dyDescent="0.3">
      <c r="B55" s="29" t="s">
        <v>29</v>
      </c>
      <c r="C55" s="30">
        <v>14</v>
      </c>
      <c r="D55" s="30">
        <v>0</v>
      </c>
      <c r="E55" s="30">
        <v>0</v>
      </c>
      <c r="F55" s="31">
        <f t="shared" si="0"/>
        <v>14</v>
      </c>
      <c r="G55" s="32">
        <f t="shared" si="1"/>
        <v>2.5454545454545455E-2</v>
      </c>
    </row>
    <row r="56" spans="2:7" x14ac:dyDescent="0.3">
      <c r="B56" s="29" t="s">
        <v>37</v>
      </c>
      <c r="C56" s="30">
        <v>13</v>
      </c>
      <c r="D56" s="30">
        <v>0</v>
      </c>
      <c r="E56" s="30">
        <v>0</v>
      </c>
      <c r="F56" s="31">
        <f t="shared" si="0"/>
        <v>13</v>
      </c>
      <c r="G56" s="32">
        <f t="shared" si="1"/>
        <v>2.3636363636363636E-2</v>
      </c>
    </row>
    <row r="57" spans="2:7" x14ac:dyDescent="0.3">
      <c r="B57" s="29" t="s">
        <v>203</v>
      </c>
      <c r="C57" s="30">
        <v>8</v>
      </c>
      <c r="D57" s="30">
        <v>0</v>
      </c>
      <c r="E57" s="30">
        <v>0</v>
      </c>
      <c r="F57" s="31">
        <f t="shared" si="0"/>
        <v>8</v>
      </c>
      <c r="G57" s="32">
        <f t="shared" si="1"/>
        <v>1.4545454545454545E-2</v>
      </c>
    </row>
    <row r="58" spans="2:7" x14ac:dyDescent="0.3">
      <c r="B58" s="29" t="s">
        <v>38</v>
      </c>
      <c r="C58" s="30">
        <v>7</v>
      </c>
      <c r="D58" s="30">
        <v>0</v>
      </c>
      <c r="E58" s="30">
        <v>0</v>
      </c>
      <c r="F58" s="31">
        <f t="shared" si="0"/>
        <v>7</v>
      </c>
      <c r="G58" s="32">
        <f t="shared" si="1"/>
        <v>1.2727272727272728E-2</v>
      </c>
    </row>
    <row r="59" spans="2:7" x14ac:dyDescent="0.3">
      <c r="B59" s="29" t="s">
        <v>39</v>
      </c>
      <c r="C59" s="30">
        <v>5</v>
      </c>
      <c r="D59" s="30">
        <v>1</v>
      </c>
      <c r="E59" s="30">
        <v>0</v>
      </c>
      <c r="F59" s="31">
        <f t="shared" si="0"/>
        <v>6</v>
      </c>
      <c r="G59" s="32">
        <f t="shared" si="1"/>
        <v>1.090909090909091E-2</v>
      </c>
    </row>
    <row r="60" spans="2:7" x14ac:dyDescent="0.3">
      <c r="B60" s="29" t="s">
        <v>204</v>
      </c>
      <c r="C60" s="30">
        <v>3</v>
      </c>
      <c r="D60" s="30">
        <v>0</v>
      </c>
      <c r="E60" s="30">
        <v>0</v>
      </c>
      <c r="F60" s="31">
        <f t="shared" si="0"/>
        <v>3</v>
      </c>
      <c r="G60" s="32">
        <f t="shared" si="1"/>
        <v>5.454545454545455E-3</v>
      </c>
    </row>
    <row r="61" spans="2:7" x14ac:dyDescent="0.3">
      <c r="B61" s="29" t="s">
        <v>205</v>
      </c>
      <c r="C61" s="30">
        <v>2</v>
      </c>
      <c r="D61" s="30">
        <v>0</v>
      </c>
      <c r="E61" s="30">
        <v>0</v>
      </c>
      <c r="F61" s="31">
        <f t="shared" si="0"/>
        <v>2</v>
      </c>
      <c r="G61" s="32">
        <f t="shared" si="1"/>
        <v>3.6363636363636364E-3</v>
      </c>
    </row>
    <row r="62" spans="2:7" x14ac:dyDescent="0.3">
      <c r="B62" s="29" t="s">
        <v>34</v>
      </c>
      <c r="C62" s="30">
        <v>2</v>
      </c>
      <c r="D62" s="30">
        <v>0</v>
      </c>
      <c r="E62" s="30">
        <v>0</v>
      </c>
      <c r="F62" s="31">
        <f t="shared" si="0"/>
        <v>2</v>
      </c>
      <c r="G62" s="32">
        <f t="shared" si="1"/>
        <v>3.6363636363636364E-3</v>
      </c>
    </row>
    <row r="63" spans="2:7" x14ac:dyDescent="0.3">
      <c r="B63" s="29" t="s">
        <v>206</v>
      </c>
      <c r="C63" s="30">
        <v>1</v>
      </c>
      <c r="D63" s="30">
        <v>0</v>
      </c>
      <c r="E63" s="30">
        <v>0</v>
      </c>
      <c r="F63" s="31">
        <f t="shared" si="0"/>
        <v>1</v>
      </c>
      <c r="G63" s="32">
        <f t="shared" si="1"/>
        <v>1.8181818181818182E-3</v>
      </c>
    </row>
    <row r="64" spans="2:7" x14ac:dyDescent="0.3">
      <c r="B64" s="33" t="s">
        <v>207</v>
      </c>
      <c r="C64" s="34">
        <f>SUM(C46:C63)</f>
        <v>526</v>
      </c>
      <c r="D64" s="34">
        <f t="shared" ref="D64:E64" si="2">SUM(D46:D63)</f>
        <v>18</v>
      </c>
      <c r="E64" s="34">
        <f t="shared" si="2"/>
        <v>6</v>
      </c>
      <c r="F64" s="35">
        <f>SUM(F46:F63)</f>
        <v>550</v>
      </c>
    </row>
    <row r="69" spans="1:6" ht="18.75" x14ac:dyDescent="0.3">
      <c r="A69" s="49" t="s">
        <v>547</v>
      </c>
    </row>
    <row r="70" spans="1:6" ht="17.25" thickBot="1" x14ac:dyDescent="0.35"/>
    <row r="71" spans="1:6" ht="17.25" thickBot="1" x14ac:dyDescent="0.35">
      <c r="C71" s="224" t="s">
        <v>548</v>
      </c>
      <c r="D71" s="225"/>
      <c r="E71" s="224" t="s">
        <v>549</v>
      </c>
      <c r="F71" s="225"/>
    </row>
    <row r="72" spans="1:6" x14ac:dyDescent="0.3">
      <c r="B72" s="36" t="s">
        <v>544</v>
      </c>
      <c r="C72" s="37" t="s">
        <v>545</v>
      </c>
      <c r="D72" s="38" t="s">
        <v>244</v>
      </c>
      <c r="E72" s="37" t="s">
        <v>545</v>
      </c>
      <c r="F72" s="38" t="s">
        <v>244</v>
      </c>
    </row>
    <row r="73" spans="1:6" x14ac:dyDescent="0.3">
      <c r="B73" s="39" t="s">
        <v>543</v>
      </c>
      <c r="C73" s="40">
        <v>79</v>
      </c>
      <c r="D73" s="41">
        <f>+C73/$C$77</f>
        <v>0.96341463414634143</v>
      </c>
      <c r="E73" s="40">
        <v>54</v>
      </c>
      <c r="F73" s="41">
        <f>+E73/$E$77</f>
        <v>0.65853658536585369</v>
      </c>
    </row>
    <row r="74" spans="1:6" x14ac:dyDescent="0.3">
      <c r="B74" s="39" t="s">
        <v>261</v>
      </c>
      <c r="C74" s="40">
        <v>3</v>
      </c>
      <c r="D74" s="211">
        <f t="shared" ref="D74:D76" si="3">+C74/$C$77</f>
        <v>3.6585365853658534E-2</v>
      </c>
      <c r="E74" s="210">
        <v>7</v>
      </c>
      <c r="F74" s="211">
        <f t="shared" ref="F74:F76" si="4">+E74/$E$77</f>
        <v>8.5365853658536592E-2</v>
      </c>
    </row>
    <row r="75" spans="1:6" x14ac:dyDescent="0.3">
      <c r="B75" s="39" t="s">
        <v>550</v>
      </c>
      <c r="C75" s="40">
        <v>0</v>
      </c>
      <c r="D75" s="211">
        <f t="shared" si="3"/>
        <v>0</v>
      </c>
      <c r="E75" s="210">
        <v>19</v>
      </c>
      <c r="F75" s="211">
        <f t="shared" si="4"/>
        <v>0.23170731707317074</v>
      </c>
    </row>
    <row r="76" spans="1:6" x14ac:dyDescent="0.3">
      <c r="B76" s="39" t="s">
        <v>567</v>
      </c>
      <c r="C76" s="40">
        <v>0</v>
      </c>
      <c r="D76" s="41">
        <f t="shared" si="3"/>
        <v>0</v>
      </c>
      <c r="E76" s="40">
        <v>2</v>
      </c>
      <c r="F76" s="41">
        <f t="shared" si="4"/>
        <v>2.4390243902439025E-2</v>
      </c>
    </row>
    <row r="77" spans="1:6" ht="17.25" thickBot="1" x14ac:dyDescent="0.35">
      <c r="B77" s="42" t="s">
        <v>546</v>
      </c>
      <c r="C77" s="43">
        <f>SUM(C73:C76)</f>
        <v>82</v>
      </c>
      <c r="D77" s="44">
        <f>SUM(D73:D76)</f>
        <v>1</v>
      </c>
      <c r="E77" s="43">
        <f>SUM(E73:E76)</f>
        <v>82</v>
      </c>
      <c r="F77" s="44">
        <f>SUM(F73:F76)</f>
        <v>1</v>
      </c>
    </row>
    <row r="81" spans="1:1" ht="18.75" x14ac:dyDescent="0.3">
      <c r="A81" s="49" t="s">
        <v>551</v>
      </c>
    </row>
    <row r="97" spans="1:6" ht="33" x14ac:dyDescent="0.3">
      <c r="B97" s="45" t="s">
        <v>558</v>
      </c>
      <c r="C97" s="26" t="s">
        <v>212</v>
      </c>
      <c r="D97" s="26" t="s">
        <v>552</v>
      </c>
      <c r="E97" s="26" t="s">
        <v>165</v>
      </c>
      <c r="F97" s="26" t="s">
        <v>491</v>
      </c>
    </row>
    <row r="98" spans="1:6" x14ac:dyDescent="0.3">
      <c r="B98" s="46" t="s">
        <v>553</v>
      </c>
      <c r="C98" s="47">
        <v>0</v>
      </c>
      <c r="D98" s="47">
        <v>61</v>
      </c>
      <c r="E98" s="47">
        <v>3</v>
      </c>
      <c r="F98" s="47">
        <v>64</v>
      </c>
    </row>
    <row r="99" spans="1:6" x14ac:dyDescent="0.3">
      <c r="B99" s="46" t="s">
        <v>554</v>
      </c>
      <c r="C99" s="47">
        <v>1</v>
      </c>
      <c r="D99" s="47">
        <v>14</v>
      </c>
      <c r="E99" s="47">
        <v>0</v>
      </c>
      <c r="F99" s="47">
        <v>15</v>
      </c>
    </row>
    <row r="100" spans="1:6" x14ac:dyDescent="0.3">
      <c r="B100" s="46" t="s">
        <v>555</v>
      </c>
      <c r="C100" s="47">
        <v>0</v>
      </c>
      <c r="D100" s="30">
        <v>1</v>
      </c>
      <c r="E100" s="47">
        <v>0</v>
      </c>
      <c r="F100" s="47">
        <v>1</v>
      </c>
    </row>
    <row r="101" spans="1:6" x14ac:dyDescent="0.3">
      <c r="B101" s="46" t="s">
        <v>556</v>
      </c>
      <c r="C101" s="47">
        <v>0</v>
      </c>
      <c r="D101" s="213">
        <v>1</v>
      </c>
      <c r="E101" s="47">
        <v>0</v>
      </c>
      <c r="F101" s="212">
        <v>1</v>
      </c>
    </row>
    <row r="102" spans="1:6" x14ac:dyDescent="0.3">
      <c r="B102" s="46" t="s">
        <v>557</v>
      </c>
      <c r="C102" s="47">
        <v>0</v>
      </c>
      <c r="D102" s="213">
        <v>1</v>
      </c>
      <c r="E102" s="47">
        <v>0</v>
      </c>
      <c r="F102" s="212">
        <v>1</v>
      </c>
    </row>
    <row r="103" spans="1:6" x14ac:dyDescent="0.3">
      <c r="B103" s="48" t="s">
        <v>546</v>
      </c>
      <c r="C103" s="48">
        <f>SUM(C98:C102)</f>
        <v>1</v>
      </c>
      <c r="D103" s="48">
        <f t="shared" ref="D103:F103" si="5">SUM(D98:D102)</f>
        <v>78</v>
      </c>
      <c r="E103" s="48">
        <f t="shared" si="5"/>
        <v>3</v>
      </c>
      <c r="F103" s="48">
        <f t="shared" si="5"/>
        <v>82</v>
      </c>
    </row>
    <row r="106" spans="1:6" ht="18.75" x14ac:dyDescent="0.3">
      <c r="A106" s="49" t="s">
        <v>559</v>
      </c>
    </row>
    <row r="120" spans="2:5" ht="33" x14ac:dyDescent="0.3">
      <c r="B120" s="45" t="s">
        <v>565</v>
      </c>
      <c r="C120" s="26" t="s">
        <v>212</v>
      </c>
      <c r="D120" s="26" t="s">
        <v>552</v>
      </c>
      <c r="E120" s="26" t="s">
        <v>165</v>
      </c>
    </row>
    <row r="121" spans="2:5" x14ac:dyDescent="0.3">
      <c r="B121" s="46" t="s">
        <v>564</v>
      </c>
      <c r="C121" s="47">
        <v>1</v>
      </c>
      <c r="D121" s="47">
        <v>55</v>
      </c>
      <c r="E121" s="47">
        <v>2</v>
      </c>
    </row>
    <row r="122" spans="2:5" x14ac:dyDescent="0.3">
      <c r="B122" s="46" t="s">
        <v>562</v>
      </c>
      <c r="C122" s="47">
        <v>0</v>
      </c>
      <c r="D122" s="47">
        <v>3</v>
      </c>
      <c r="E122" s="47">
        <v>1</v>
      </c>
    </row>
    <row r="123" spans="2:5" x14ac:dyDescent="0.3">
      <c r="B123" s="46" t="s">
        <v>563</v>
      </c>
      <c r="C123" s="47">
        <v>0</v>
      </c>
      <c r="D123" s="47">
        <v>5</v>
      </c>
      <c r="E123" s="47">
        <v>0</v>
      </c>
    </row>
    <row r="124" spans="2:5" x14ac:dyDescent="0.3">
      <c r="B124" s="46" t="s">
        <v>542</v>
      </c>
      <c r="C124" s="47">
        <v>0</v>
      </c>
      <c r="D124" s="47">
        <v>13</v>
      </c>
      <c r="E124" s="47">
        <v>0</v>
      </c>
    </row>
    <row r="125" spans="2:5" x14ac:dyDescent="0.3">
      <c r="B125" s="46" t="s">
        <v>24</v>
      </c>
      <c r="C125" s="47">
        <v>0</v>
      </c>
      <c r="D125" s="47">
        <v>2</v>
      </c>
      <c r="E125" s="47">
        <v>0</v>
      </c>
    </row>
    <row r="126" spans="2:5" x14ac:dyDescent="0.3">
      <c r="B126" s="48"/>
      <c r="C126" s="48">
        <f>SUM(C121:C125)</f>
        <v>1</v>
      </c>
      <c r="D126" s="48">
        <f t="shared" ref="D126:E126" si="6">SUM(D121:D125)</f>
        <v>78</v>
      </c>
      <c r="E126" s="48">
        <f t="shared" si="6"/>
        <v>3</v>
      </c>
    </row>
  </sheetData>
  <mergeCells count="8">
    <mergeCell ref="A1:O1"/>
    <mergeCell ref="A2:O2"/>
    <mergeCell ref="A3:O3"/>
    <mergeCell ref="C71:D71"/>
    <mergeCell ref="E71:F71"/>
    <mergeCell ref="B10:C10"/>
    <mergeCell ref="B31:D31"/>
    <mergeCell ref="C44:E44"/>
  </mergeCells>
  <conditionalFormatting sqref="C12:C26">
    <cfRule type="dataBar" priority="10">
      <dataBar>
        <cfvo type="min"/>
        <cfvo type="max"/>
        <color rgb="FF638EC6"/>
      </dataBar>
      <extLst>
        <ext xmlns:x14="http://schemas.microsoft.com/office/spreadsheetml/2009/9/main" uri="{B025F937-C7B1-47D3-B67F-A62EFF666E3E}">
          <x14:id>{59D62DDA-3C69-48EE-B8A1-AC5A1D8CD989}</x14:id>
        </ext>
      </extLst>
    </cfRule>
  </conditionalFormatting>
  <conditionalFormatting sqref="C33:C36">
    <cfRule type="dataBar" priority="14">
      <dataBar>
        <cfvo type="min"/>
        <cfvo type="max"/>
        <color rgb="FF638EC6"/>
      </dataBar>
      <extLst>
        <ext xmlns:x14="http://schemas.microsoft.com/office/spreadsheetml/2009/9/main" uri="{B025F937-C7B1-47D3-B67F-A62EFF666E3E}">
          <x14:id>{49E08053-1418-4421-BC4E-951D1D1ADB3D}</x14:id>
        </ext>
      </extLst>
    </cfRule>
  </conditionalFormatting>
  <conditionalFormatting sqref="C33:D36">
    <cfRule type="dataBar" priority="1">
      <dataBar>
        <cfvo type="min"/>
        <cfvo type="max"/>
        <color rgb="FF638EC6"/>
      </dataBar>
      <extLst>
        <ext xmlns:x14="http://schemas.microsoft.com/office/spreadsheetml/2009/9/main" uri="{B025F937-C7B1-47D3-B67F-A62EFF666E3E}">
          <x14:id>{02303FBF-47A8-45F7-91E8-6EBAE15BBC55}</x14:id>
        </ext>
      </extLst>
    </cfRule>
  </conditionalFormatting>
  <conditionalFormatting sqref="D33:D36">
    <cfRule type="dataBar" priority="13">
      <dataBar>
        <cfvo type="min"/>
        <cfvo type="max"/>
        <color rgb="FF638EC6"/>
      </dataBar>
      <extLst>
        <ext xmlns:x14="http://schemas.microsoft.com/office/spreadsheetml/2009/9/main" uri="{B025F937-C7B1-47D3-B67F-A62EFF666E3E}">
          <x14:id>{5EBB6746-B9D1-4176-847B-10B1E0DFAEB5}</x14:id>
        </ext>
      </extLst>
    </cfRule>
  </conditionalFormatting>
  <conditionalFormatting sqref="F46:F63">
    <cfRule type="dataBar" priority="12">
      <dataBar>
        <cfvo type="min"/>
        <cfvo type="max"/>
        <color rgb="FF638EC6"/>
      </dataBar>
      <extLst>
        <ext xmlns:x14="http://schemas.microsoft.com/office/spreadsheetml/2009/9/main" uri="{B025F937-C7B1-47D3-B67F-A62EFF666E3E}">
          <x14:id>{1745B45D-D4C0-47EB-B419-5A29658E8ED4}</x14:id>
        </ext>
      </extLst>
    </cfRule>
  </conditionalFormatting>
  <conditionalFormatting sqref="D73:D76">
    <cfRule type="dataBar" priority="9">
      <dataBar>
        <cfvo type="min"/>
        <cfvo type="max"/>
        <color rgb="FF638EC6"/>
      </dataBar>
      <extLst>
        <ext xmlns:x14="http://schemas.microsoft.com/office/spreadsheetml/2009/9/main" uri="{B025F937-C7B1-47D3-B67F-A62EFF666E3E}">
          <x14:id>{D1088AEB-9F50-4011-99A0-B0EAE5C5340F}</x14:id>
        </ext>
      </extLst>
    </cfRule>
  </conditionalFormatting>
  <conditionalFormatting sqref="F73:F76">
    <cfRule type="dataBar" priority="8">
      <dataBar>
        <cfvo type="min"/>
        <cfvo type="max"/>
        <color rgb="FF638EC6"/>
      </dataBar>
      <extLst>
        <ext xmlns:x14="http://schemas.microsoft.com/office/spreadsheetml/2009/9/main" uri="{B025F937-C7B1-47D3-B67F-A62EFF666E3E}">
          <x14:id>{92B77EFA-2DBA-4A05-906B-658CF4A2B2C6}</x14:id>
        </ext>
      </extLst>
    </cfRule>
  </conditionalFormatting>
  <conditionalFormatting sqref="F73:F76">
    <cfRule type="dataBar" priority="7">
      <dataBar>
        <cfvo type="min"/>
        <cfvo type="max"/>
        <color rgb="FF638EC6"/>
      </dataBar>
      <extLst>
        <ext xmlns:x14="http://schemas.microsoft.com/office/spreadsheetml/2009/9/main" uri="{B025F937-C7B1-47D3-B67F-A62EFF666E3E}">
          <x14:id>{385FE153-998D-4B38-8AFB-2B210F9AEC0B}</x14:id>
        </ext>
      </extLst>
    </cfRule>
  </conditionalFormatting>
  <conditionalFormatting sqref="D73:D76">
    <cfRule type="dataBar" priority="4">
      <dataBar>
        <cfvo type="min"/>
        <cfvo type="max"/>
        <color rgb="FF638EC6"/>
      </dataBar>
      <extLst>
        <ext xmlns:x14="http://schemas.microsoft.com/office/spreadsheetml/2009/9/main" uri="{B025F937-C7B1-47D3-B67F-A62EFF666E3E}">
          <x14:id>{F89977BC-74E7-458B-83EA-01168A1413D2}</x14:id>
        </ext>
      </extLst>
    </cfRule>
  </conditionalFormatting>
  <conditionalFormatting sqref="F73:F76">
    <cfRule type="dataBar" priority="3">
      <dataBar>
        <cfvo type="min"/>
        <cfvo type="max"/>
        <color rgb="FF638EC6"/>
      </dataBar>
      <extLst>
        <ext xmlns:x14="http://schemas.microsoft.com/office/spreadsheetml/2009/9/main" uri="{B025F937-C7B1-47D3-B67F-A62EFF666E3E}">
          <x14:id>{AEE6DB63-FDBE-4A67-B52B-39066EE0E9AB}</x14:id>
        </ext>
      </extLst>
    </cfRule>
  </conditionalFormatting>
  <hyperlinks>
    <hyperlink ref="E37" location="'cálculo muestra'!A1" display="Ver calculo" xr:uid="{0BE4868B-FFCF-4587-A1DB-1133B0868BD4}"/>
    <hyperlink ref="P1" location="INICIO" display="Regresar" xr:uid="{49C09B4E-3FB9-456C-A779-CF4E86E980CC}"/>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59D62DDA-3C69-48EE-B8A1-AC5A1D8CD989}">
            <x14:dataBar minLength="0" maxLength="100" border="1" negativeBarBorderColorSameAsPositive="0">
              <x14:cfvo type="autoMin"/>
              <x14:cfvo type="autoMax"/>
              <x14:borderColor rgb="FF638EC6"/>
              <x14:negativeFillColor rgb="FFFF0000"/>
              <x14:negativeBorderColor rgb="FFFF0000"/>
              <x14:axisColor rgb="FF000000"/>
            </x14:dataBar>
          </x14:cfRule>
          <xm:sqref>C12:C26</xm:sqref>
        </x14:conditionalFormatting>
        <x14:conditionalFormatting xmlns:xm="http://schemas.microsoft.com/office/excel/2006/main">
          <x14:cfRule type="dataBar" id="{49E08053-1418-4421-BC4E-951D1D1ADB3D}">
            <x14:dataBar minLength="0" maxLength="100" gradient="0">
              <x14:cfvo type="autoMin"/>
              <x14:cfvo type="autoMax"/>
              <x14:negativeFillColor rgb="FFFF0000"/>
              <x14:axisColor rgb="FF000000"/>
            </x14:dataBar>
          </x14:cfRule>
          <xm:sqref>C33:C36</xm:sqref>
        </x14:conditionalFormatting>
        <x14:conditionalFormatting xmlns:xm="http://schemas.microsoft.com/office/excel/2006/main">
          <x14:cfRule type="dataBar" id="{02303FBF-47A8-45F7-91E8-6EBAE15BBC55}">
            <x14:dataBar minLength="0" maxLength="100" border="1" negativeBarBorderColorSameAsPositive="0">
              <x14:cfvo type="autoMin"/>
              <x14:cfvo type="autoMax"/>
              <x14:borderColor rgb="FF638EC6"/>
              <x14:negativeFillColor rgb="FFFF0000"/>
              <x14:negativeBorderColor rgb="FFFF0000"/>
              <x14:axisColor rgb="FF000000"/>
            </x14:dataBar>
          </x14:cfRule>
          <xm:sqref>C33:D36</xm:sqref>
        </x14:conditionalFormatting>
        <x14:conditionalFormatting xmlns:xm="http://schemas.microsoft.com/office/excel/2006/main">
          <x14:cfRule type="dataBar" id="{5EBB6746-B9D1-4176-847B-10B1E0DFAEB5}">
            <x14:dataBar minLength="0" maxLength="100" gradient="0">
              <x14:cfvo type="autoMin"/>
              <x14:cfvo type="autoMax"/>
              <x14:negativeFillColor rgb="FFFF0000"/>
              <x14:axisColor rgb="FF000000"/>
            </x14:dataBar>
          </x14:cfRule>
          <xm:sqref>D33:D36</xm:sqref>
        </x14:conditionalFormatting>
        <x14:conditionalFormatting xmlns:xm="http://schemas.microsoft.com/office/excel/2006/main">
          <x14:cfRule type="dataBar" id="{1745B45D-D4C0-47EB-B419-5A29658E8ED4}">
            <x14:dataBar minLength="0" maxLength="100" border="1" negativeBarBorderColorSameAsPositive="0">
              <x14:cfvo type="autoMin"/>
              <x14:cfvo type="autoMax"/>
              <x14:borderColor rgb="FF638EC6"/>
              <x14:negativeFillColor rgb="FFFF0000"/>
              <x14:negativeBorderColor rgb="FFFF0000"/>
              <x14:axisColor rgb="FF000000"/>
            </x14:dataBar>
          </x14:cfRule>
          <xm:sqref>F46:F63</xm:sqref>
        </x14:conditionalFormatting>
        <x14:conditionalFormatting xmlns:xm="http://schemas.microsoft.com/office/excel/2006/main">
          <x14:cfRule type="dataBar" id="{D1088AEB-9F50-4011-99A0-B0EAE5C5340F}">
            <x14:dataBar minLength="0" maxLength="100" gradient="0">
              <x14:cfvo type="autoMin"/>
              <x14:cfvo type="autoMax"/>
              <x14:negativeFillColor rgb="FFFF0000"/>
              <x14:axisColor rgb="FF000000"/>
            </x14:dataBar>
          </x14:cfRule>
          <xm:sqref>D73:D76</xm:sqref>
        </x14:conditionalFormatting>
        <x14:conditionalFormatting xmlns:xm="http://schemas.microsoft.com/office/excel/2006/main">
          <x14:cfRule type="dataBar" id="{92B77EFA-2DBA-4A05-906B-658CF4A2B2C6}">
            <x14:dataBar minLength="0" maxLength="100" gradient="0">
              <x14:cfvo type="autoMin"/>
              <x14:cfvo type="autoMax"/>
              <x14:negativeFillColor rgb="FFFF0000"/>
              <x14:axisColor rgb="FF000000"/>
            </x14:dataBar>
          </x14:cfRule>
          <xm:sqref>F73:F76</xm:sqref>
        </x14:conditionalFormatting>
        <x14:conditionalFormatting xmlns:xm="http://schemas.microsoft.com/office/excel/2006/main">
          <x14:cfRule type="dataBar" id="{385FE153-998D-4B38-8AFB-2B210F9AEC0B}">
            <x14:dataBar minLength="0" maxLength="100" gradient="0">
              <x14:cfvo type="autoMin"/>
              <x14:cfvo type="autoMax"/>
              <x14:negativeFillColor rgb="FFFF0000"/>
              <x14:axisColor rgb="FF000000"/>
            </x14:dataBar>
          </x14:cfRule>
          <xm:sqref>F73:F76</xm:sqref>
        </x14:conditionalFormatting>
        <x14:conditionalFormatting xmlns:xm="http://schemas.microsoft.com/office/excel/2006/main">
          <x14:cfRule type="dataBar" id="{F89977BC-74E7-458B-83EA-01168A1413D2}">
            <x14:dataBar minLength="0" maxLength="100" border="1" negativeBarBorderColorSameAsPositive="0">
              <x14:cfvo type="autoMin"/>
              <x14:cfvo type="autoMax"/>
              <x14:borderColor rgb="FF638EC6"/>
              <x14:negativeFillColor rgb="FFFF0000"/>
              <x14:negativeBorderColor rgb="FFFF0000"/>
              <x14:axisColor rgb="FF000000"/>
            </x14:dataBar>
          </x14:cfRule>
          <xm:sqref>D73:D76</xm:sqref>
        </x14:conditionalFormatting>
        <x14:conditionalFormatting xmlns:xm="http://schemas.microsoft.com/office/excel/2006/main">
          <x14:cfRule type="dataBar" id="{AEE6DB63-FDBE-4A67-B52B-39066EE0E9AB}">
            <x14:dataBar minLength="0" maxLength="100" border="1" negativeBarBorderColorSameAsPositive="0">
              <x14:cfvo type="autoMin"/>
              <x14:cfvo type="autoMax"/>
              <x14:borderColor rgb="FF638EC6"/>
              <x14:negativeFillColor rgb="FFFF0000"/>
              <x14:negativeBorderColor rgb="FFFF0000"/>
              <x14:axisColor rgb="FF000000"/>
            </x14:dataBar>
          </x14:cfRule>
          <xm:sqref>F73:F76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25"/>
  <sheetViews>
    <sheetView zoomScale="87" zoomScaleNormal="87" workbookViewId="0">
      <pane xSplit="5" ySplit="8" topLeftCell="F9" activePane="bottomRight" state="frozen"/>
      <selection pane="topRight" activeCell="F1" sqref="F1"/>
      <selection pane="bottomLeft" activeCell="A10" sqref="A10"/>
      <selection pane="bottomRight" activeCell="J10" sqref="J10"/>
    </sheetView>
  </sheetViews>
  <sheetFormatPr baseColWidth="10" defaultRowHeight="12.75" x14ac:dyDescent="0.2"/>
  <cols>
    <col min="1" max="2" width="11.42578125" style="51"/>
    <col min="3" max="3" width="22.7109375" style="51" customWidth="1"/>
    <col min="4" max="4" width="18.28515625" style="58" customWidth="1"/>
    <col min="5" max="5" width="12.140625" style="52" customWidth="1"/>
    <col min="6" max="6" width="11.7109375" style="53" customWidth="1"/>
    <col min="7" max="7" width="17.42578125" style="53" customWidth="1"/>
    <col min="8" max="8" width="15.85546875" style="53" customWidth="1"/>
    <col min="9" max="9" width="14" style="55" customWidth="1"/>
    <col min="10" max="10" width="56" style="60" customWidth="1"/>
    <col min="11" max="11" width="11.7109375" style="53" customWidth="1"/>
    <col min="12" max="12" width="14" style="53" customWidth="1"/>
    <col min="13" max="13" width="47.5703125" style="61" customWidth="1"/>
    <col min="14" max="14" width="13.42578125" style="51" customWidth="1"/>
    <col min="15" max="15" width="11.7109375" style="52" customWidth="1"/>
    <col min="16" max="16" width="15.28515625" style="53" customWidth="1"/>
    <col min="17" max="17" width="17.140625" style="53" customWidth="1"/>
    <col min="18" max="18" width="18.42578125" style="53" customWidth="1"/>
    <col min="19" max="19" width="14" style="53" customWidth="1"/>
    <col min="20" max="20" width="18.42578125" style="54" customWidth="1"/>
    <col min="21" max="21" width="20.140625" style="54" customWidth="1"/>
    <col min="22" max="22" width="27.42578125" style="55" customWidth="1"/>
    <col min="23" max="23" width="26.42578125" style="55" customWidth="1"/>
    <col min="24" max="24" width="18" style="55" customWidth="1"/>
    <col min="25" max="25" width="17.7109375" style="51" customWidth="1"/>
    <col min="26" max="26" width="15.7109375" style="51" customWidth="1"/>
    <col min="27" max="27" width="13.85546875" style="55" customWidth="1"/>
    <col min="28" max="28" width="11.7109375" style="56" customWidth="1"/>
    <col min="29" max="29" width="17.140625" style="53" customWidth="1"/>
    <col min="30" max="30" width="59.42578125" style="57" customWidth="1"/>
    <col min="31" max="31" width="9.85546875" style="55" customWidth="1"/>
    <col min="32" max="16384" width="11.42578125" style="51"/>
  </cols>
  <sheetData>
    <row r="1" spans="1:32" ht="18" x14ac:dyDescent="0.25">
      <c r="A1" s="232" t="s">
        <v>274</v>
      </c>
      <c r="B1" s="232"/>
      <c r="C1" s="232"/>
      <c r="D1" s="232"/>
      <c r="E1" s="232"/>
      <c r="F1" s="232"/>
      <c r="G1" s="232"/>
      <c r="H1" s="232"/>
      <c r="I1" s="232"/>
      <c r="J1" s="232"/>
      <c r="K1" s="232"/>
      <c r="L1" s="232"/>
      <c r="M1" s="232"/>
      <c r="N1" s="3" t="s">
        <v>561</v>
      </c>
    </row>
    <row r="2" spans="1:32" ht="18" x14ac:dyDescent="0.25">
      <c r="A2" s="232" t="s">
        <v>272</v>
      </c>
      <c r="B2" s="232"/>
      <c r="C2" s="232"/>
      <c r="D2" s="232"/>
      <c r="E2" s="232"/>
      <c r="F2" s="232"/>
      <c r="G2" s="232"/>
      <c r="H2" s="232"/>
      <c r="I2" s="232"/>
      <c r="J2" s="232"/>
      <c r="K2" s="232"/>
      <c r="L2" s="232"/>
      <c r="M2" s="232"/>
    </row>
    <row r="3" spans="1:32" ht="18" x14ac:dyDescent="0.25">
      <c r="A3" s="232" t="s">
        <v>273</v>
      </c>
      <c r="B3" s="232"/>
      <c r="C3" s="232"/>
      <c r="D3" s="232"/>
      <c r="E3" s="232"/>
      <c r="F3" s="232"/>
      <c r="G3" s="232"/>
      <c r="H3" s="232"/>
      <c r="I3" s="232"/>
      <c r="J3" s="232"/>
      <c r="K3" s="232"/>
      <c r="L3" s="232"/>
      <c r="M3" s="232"/>
    </row>
    <row r="4" spans="1:32" ht="18" x14ac:dyDescent="0.25">
      <c r="A4" s="9"/>
      <c r="B4" s="9"/>
      <c r="C4" s="9"/>
      <c r="D4" s="9"/>
      <c r="E4" s="9"/>
      <c r="F4" s="9"/>
      <c r="G4" s="9"/>
      <c r="H4" s="9"/>
      <c r="I4" s="9"/>
      <c r="J4" s="9"/>
      <c r="K4" s="9"/>
      <c r="L4" s="9"/>
      <c r="M4" s="9"/>
    </row>
    <row r="6" spans="1:32" x14ac:dyDescent="0.2">
      <c r="E6" s="59"/>
    </row>
    <row r="7" spans="1:32" s="63" customFormat="1" ht="27" customHeight="1" x14ac:dyDescent="0.25">
      <c r="A7" s="233" t="s">
        <v>266</v>
      </c>
      <c r="B7" s="233"/>
      <c r="C7" s="233"/>
      <c r="D7" s="233"/>
      <c r="E7" s="233"/>
      <c r="F7" s="233" t="s">
        <v>271</v>
      </c>
      <c r="G7" s="233"/>
      <c r="H7" s="233"/>
      <c r="I7" s="233"/>
      <c r="J7" s="233"/>
      <c r="K7" s="233"/>
      <c r="L7" s="233"/>
      <c r="M7" s="233"/>
      <c r="N7" s="234" t="s">
        <v>334</v>
      </c>
      <c r="O7" s="234"/>
      <c r="P7" s="234"/>
      <c r="Q7" s="234"/>
      <c r="R7" s="234"/>
      <c r="S7" s="234"/>
      <c r="T7" s="234"/>
      <c r="U7" s="234"/>
      <c r="V7" s="234"/>
      <c r="W7" s="234"/>
      <c r="X7" s="234"/>
      <c r="Y7" s="234"/>
      <c r="Z7" s="234"/>
      <c r="AA7" s="234"/>
      <c r="AB7" s="234"/>
      <c r="AC7" s="234"/>
      <c r="AD7" s="234"/>
      <c r="AE7" s="62">
        <v>45015</v>
      </c>
    </row>
    <row r="8" spans="1:32" s="65" customFormat="1" ht="38.25" x14ac:dyDescent="0.25">
      <c r="A8" s="152" t="s">
        <v>267</v>
      </c>
      <c r="B8" s="152" t="s">
        <v>268</v>
      </c>
      <c r="C8" s="153" t="s">
        <v>269</v>
      </c>
      <c r="D8" s="154" t="s">
        <v>84</v>
      </c>
      <c r="E8" s="153" t="s">
        <v>87</v>
      </c>
      <c r="F8" s="153" t="s">
        <v>46</v>
      </c>
      <c r="G8" s="153" t="s">
        <v>50</v>
      </c>
      <c r="H8" s="153" t="s">
        <v>69</v>
      </c>
      <c r="I8" s="153" t="s">
        <v>49</v>
      </c>
      <c r="J8" s="153" t="s">
        <v>57</v>
      </c>
      <c r="K8" s="153" t="s">
        <v>48</v>
      </c>
      <c r="L8" s="153" t="s">
        <v>541</v>
      </c>
      <c r="M8" s="153" t="s">
        <v>52</v>
      </c>
      <c r="N8" s="153" t="s">
        <v>64</v>
      </c>
      <c r="O8" s="153" t="s">
        <v>47</v>
      </c>
      <c r="P8" s="153" t="s">
        <v>54</v>
      </c>
      <c r="Q8" s="153" t="s">
        <v>70</v>
      </c>
      <c r="R8" s="153" t="s">
        <v>332</v>
      </c>
      <c r="S8" s="153" t="s">
        <v>62</v>
      </c>
      <c r="T8" s="155" t="s">
        <v>40</v>
      </c>
      <c r="U8" s="155" t="s">
        <v>71</v>
      </c>
      <c r="V8" s="155" t="s">
        <v>41</v>
      </c>
      <c r="W8" s="155" t="s">
        <v>42</v>
      </c>
      <c r="X8" s="155" t="s">
        <v>68</v>
      </c>
      <c r="Y8" s="155" t="s">
        <v>43</v>
      </c>
      <c r="Z8" s="155" t="s">
        <v>44</v>
      </c>
      <c r="AA8" s="155" t="s">
        <v>45</v>
      </c>
      <c r="AB8" s="153" t="s">
        <v>63</v>
      </c>
      <c r="AC8" s="153" t="s">
        <v>333</v>
      </c>
      <c r="AD8" s="153" t="s">
        <v>52</v>
      </c>
      <c r="AE8" s="64" t="s">
        <v>265</v>
      </c>
    </row>
    <row r="9" spans="1:32" ht="25.5" x14ac:dyDescent="0.2">
      <c r="A9" s="156">
        <v>699</v>
      </c>
      <c r="B9" s="157">
        <v>44715</v>
      </c>
      <c r="C9" s="158" t="s">
        <v>25</v>
      </c>
      <c r="D9" s="159" t="s">
        <v>88</v>
      </c>
      <c r="E9" s="160">
        <v>15</v>
      </c>
      <c r="F9" s="161">
        <v>44715</v>
      </c>
      <c r="G9" s="161" t="s">
        <v>51</v>
      </c>
      <c r="H9" s="162" t="s">
        <v>65</v>
      </c>
      <c r="I9" s="163" t="s">
        <v>55</v>
      </c>
      <c r="J9" s="164" t="s">
        <v>53</v>
      </c>
      <c r="K9" s="159">
        <f t="shared" ref="K9:K14" si="0">NETWORKDAYS(F9,B9)-1</f>
        <v>0</v>
      </c>
      <c r="L9" s="159" t="str">
        <f t="shared" ref="L9:L40" si="1">IF(K9&gt;3,"No Oportuno","Oportuno")</f>
        <v>Oportuno</v>
      </c>
      <c r="M9" s="164" t="s">
        <v>222</v>
      </c>
      <c r="N9" s="166" t="s">
        <v>55</v>
      </c>
      <c r="O9" s="159" t="s">
        <v>542</v>
      </c>
      <c r="P9" s="165" t="s">
        <v>150</v>
      </c>
      <c r="Q9" s="159" t="s">
        <v>55</v>
      </c>
      <c r="R9" s="159" t="s">
        <v>542</v>
      </c>
      <c r="S9" s="159" t="s">
        <v>542</v>
      </c>
      <c r="T9" s="159" t="s">
        <v>542</v>
      </c>
      <c r="U9" s="159" t="s">
        <v>542</v>
      </c>
      <c r="V9" s="159" t="s">
        <v>542</v>
      </c>
      <c r="W9" s="159" t="s">
        <v>542</v>
      </c>
      <c r="X9" s="159" t="s">
        <v>542</v>
      </c>
      <c r="Y9" s="159" t="s">
        <v>542</v>
      </c>
      <c r="Z9" s="159" t="s">
        <v>542</v>
      </c>
      <c r="AA9" s="159" t="s">
        <v>542</v>
      </c>
      <c r="AB9" s="159" t="s">
        <v>542</v>
      </c>
      <c r="AC9" s="159" t="s">
        <v>542</v>
      </c>
      <c r="AD9" s="167" t="s">
        <v>263</v>
      </c>
      <c r="AE9" s="66">
        <f>NETWORKDAYS(F9,$AE$7)-1</f>
        <v>214</v>
      </c>
      <c r="AF9" s="55"/>
    </row>
    <row r="10" spans="1:32" ht="25.5" x14ac:dyDescent="0.2">
      <c r="A10" s="156">
        <v>715</v>
      </c>
      <c r="B10" s="157">
        <v>44718</v>
      </c>
      <c r="C10" s="158" t="s">
        <v>25</v>
      </c>
      <c r="D10" s="159" t="s">
        <v>102</v>
      </c>
      <c r="E10" s="160">
        <v>10</v>
      </c>
      <c r="F10" s="161">
        <v>44718</v>
      </c>
      <c r="G10" s="161" t="s">
        <v>51</v>
      </c>
      <c r="H10" s="161" t="s">
        <v>56</v>
      </c>
      <c r="I10" s="163" t="s">
        <v>55</v>
      </c>
      <c r="J10" s="164" t="s">
        <v>226</v>
      </c>
      <c r="K10" s="159">
        <f t="shared" si="0"/>
        <v>0</v>
      </c>
      <c r="L10" s="159" t="str">
        <f t="shared" si="1"/>
        <v>Oportuno</v>
      </c>
      <c r="M10" s="164" t="s">
        <v>242</v>
      </c>
      <c r="N10" s="166" t="s">
        <v>55</v>
      </c>
      <c r="O10" s="159" t="s">
        <v>542</v>
      </c>
      <c r="P10" s="165" t="s">
        <v>150</v>
      </c>
      <c r="Q10" s="161" t="s">
        <v>55</v>
      </c>
      <c r="R10" s="159" t="s">
        <v>542</v>
      </c>
      <c r="S10" s="159" t="s">
        <v>542</v>
      </c>
      <c r="T10" s="159" t="s">
        <v>542</v>
      </c>
      <c r="U10" s="159" t="s">
        <v>542</v>
      </c>
      <c r="V10" s="159" t="s">
        <v>542</v>
      </c>
      <c r="W10" s="159" t="s">
        <v>542</v>
      </c>
      <c r="X10" s="159" t="s">
        <v>542</v>
      </c>
      <c r="Y10" s="159" t="s">
        <v>542</v>
      </c>
      <c r="Z10" s="159" t="s">
        <v>542</v>
      </c>
      <c r="AA10" s="159" t="s">
        <v>542</v>
      </c>
      <c r="AB10" s="159" t="s">
        <v>542</v>
      </c>
      <c r="AC10" s="159" t="s">
        <v>542</v>
      </c>
      <c r="AD10" s="167" t="s">
        <v>263</v>
      </c>
      <c r="AE10" s="66">
        <f>NETWORKDAYS(F10,$AE$7)-1</f>
        <v>213</v>
      </c>
    </row>
    <row r="11" spans="1:32" ht="51" x14ac:dyDescent="0.2">
      <c r="A11" s="156">
        <v>751</v>
      </c>
      <c r="B11" s="157">
        <v>44726</v>
      </c>
      <c r="C11" s="158" t="s">
        <v>25</v>
      </c>
      <c r="D11" s="159" t="s">
        <v>102</v>
      </c>
      <c r="E11" s="160">
        <v>10</v>
      </c>
      <c r="F11" s="161">
        <v>44726</v>
      </c>
      <c r="G11" s="161" t="s">
        <v>51</v>
      </c>
      <c r="H11" s="161" t="s">
        <v>56</v>
      </c>
      <c r="I11" s="163" t="s">
        <v>55</v>
      </c>
      <c r="J11" s="164" t="s">
        <v>58</v>
      </c>
      <c r="K11" s="159">
        <f t="shared" si="0"/>
        <v>0</v>
      </c>
      <c r="L11" s="159" t="str">
        <f t="shared" si="1"/>
        <v>Oportuno</v>
      </c>
      <c r="M11" s="164" t="s">
        <v>242</v>
      </c>
      <c r="N11" s="163" t="s">
        <v>56</v>
      </c>
      <c r="O11" s="161">
        <v>44727</v>
      </c>
      <c r="P11" s="161" t="s">
        <v>51</v>
      </c>
      <c r="Q11" s="161" t="s">
        <v>56</v>
      </c>
      <c r="R11" s="161" t="s">
        <v>67</v>
      </c>
      <c r="S11" s="161" t="s">
        <v>61</v>
      </c>
      <c r="T11" s="168" t="s">
        <v>56</v>
      </c>
      <c r="U11" s="168" t="s">
        <v>56</v>
      </c>
      <c r="V11" s="163" t="s">
        <v>56</v>
      </c>
      <c r="W11" s="163" t="s">
        <v>56</v>
      </c>
      <c r="X11" s="163" t="s">
        <v>55</v>
      </c>
      <c r="Y11" s="163" t="s">
        <v>55</v>
      </c>
      <c r="Z11" s="163" t="s">
        <v>55</v>
      </c>
      <c r="AA11" s="163" t="s">
        <v>55</v>
      </c>
      <c r="AB11" s="160">
        <f>NETWORKDAYS(F11,O11)-1</f>
        <v>1</v>
      </c>
      <c r="AC11" s="161" t="str">
        <f>IF(AB11&gt;=E11,"No Oportuno","Oportuno")</f>
        <v>Oportuno</v>
      </c>
      <c r="AD11" s="164" t="s">
        <v>275</v>
      </c>
      <c r="AE11" s="67"/>
      <c r="AF11" s="55"/>
    </row>
    <row r="12" spans="1:32" ht="25.5" x14ac:dyDescent="0.2">
      <c r="A12" s="156">
        <v>773</v>
      </c>
      <c r="B12" s="165">
        <v>44729</v>
      </c>
      <c r="C12" s="158" t="s">
        <v>25</v>
      </c>
      <c r="D12" s="159" t="s">
        <v>89</v>
      </c>
      <c r="E12" s="160">
        <v>10</v>
      </c>
      <c r="F12" s="161">
        <v>44729</v>
      </c>
      <c r="G12" s="161" t="s">
        <v>51</v>
      </c>
      <c r="H12" s="161" t="s">
        <v>56</v>
      </c>
      <c r="I12" s="163" t="s">
        <v>55</v>
      </c>
      <c r="J12" s="164" t="s">
        <v>59</v>
      </c>
      <c r="K12" s="159">
        <f t="shared" si="0"/>
        <v>0</v>
      </c>
      <c r="L12" s="159" t="str">
        <f t="shared" si="1"/>
        <v>Oportuno</v>
      </c>
      <c r="M12" s="169" t="s">
        <v>251</v>
      </c>
      <c r="N12" s="163" t="s">
        <v>56</v>
      </c>
      <c r="O12" s="161">
        <v>44731</v>
      </c>
      <c r="P12" s="161" t="s">
        <v>51</v>
      </c>
      <c r="Q12" s="161" t="s">
        <v>56</v>
      </c>
      <c r="R12" s="161" t="s">
        <v>60</v>
      </c>
      <c r="S12" s="161" t="s">
        <v>61</v>
      </c>
      <c r="T12" s="168" t="s">
        <v>56</v>
      </c>
      <c r="U12" s="168" t="s">
        <v>56</v>
      </c>
      <c r="V12" s="163" t="s">
        <v>56</v>
      </c>
      <c r="W12" s="163" t="s">
        <v>56</v>
      </c>
      <c r="X12" s="163" t="s">
        <v>56</v>
      </c>
      <c r="Y12" s="168" t="s">
        <v>276</v>
      </c>
      <c r="Z12" s="163" t="s">
        <v>55</v>
      </c>
      <c r="AA12" s="163" t="s">
        <v>56</v>
      </c>
      <c r="AB12" s="160">
        <f>NETWORKDAYS(F12,O12)-1</f>
        <v>0</v>
      </c>
      <c r="AC12" s="161" t="str">
        <f>IF(AB12&gt;=E12,"No Oportuno","Oportuno")</f>
        <v>Oportuno</v>
      </c>
      <c r="AD12" s="164" t="s">
        <v>277</v>
      </c>
      <c r="AE12" s="67"/>
    </row>
    <row r="13" spans="1:32" ht="51" x14ac:dyDescent="0.2">
      <c r="A13" s="156">
        <v>785</v>
      </c>
      <c r="B13" s="165">
        <v>44733</v>
      </c>
      <c r="C13" s="158" t="s">
        <v>25</v>
      </c>
      <c r="D13" s="159" t="s">
        <v>89</v>
      </c>
      <c r="E13" s="160">
        <v>10</v>
      </c>
      <c r="F13" s="161">
        <v>44731</v>
      </c>
      <c r="G13" s="161" t="s">
        <v>51</v>
      </c>
      <c r="H13" s="161" t="s">
        <v>56</v>
      </c>
      <c r="I13" s="163" t="s">
        <v>55</v>
      </c>
      <c r="J13" s="164" t="s">
        <v>227</v>
      </c>
      <c r="K13" s="159">
        <f t="shared" si="0"/>
        <v>1</v>
      </c>
      <c r="L13" s="161" t="str">
        <f t="shared" si="1"/>
        <v>Oportuno</v>
      </c>
      <c r="M13" s="164" t="s">
        <v>107</v>
      </c>
      <c r="N13" s="163" t="s">
        <v>56</v>
      </c>
      <c r="O13" s="161">
        <v>44733</v>
      </c>
      <c r="P13" s="161" t="s">
        <v>51</v>
      </c>
      <c r="Q13" s="162" t="s">
        <v>65</v>
      </c>
      <c r="R13" s="161" t="s">
        <v>60</v>
      </c>
      <c r="S13" s="161" t="s">
        <v>61</v>
      </c>
      <c r="T13" s="170" t="s">
        <v>66</v>
      </c>
      <c r="U13" s="170" t="s">
        <v>66</v>
      </c>
      <c r="V13" s="163" t="s">
        <v>56</v>
      </c>
      <c r="W13" s="163" t="s">
        <v>56</v>
      </c>
      <c r="X13" s="163" t="s">
        <v>56</v>
      </c>
      <c r="Y13" s="168" t="s">
        <v>276</v>
      </c>
      <c r="Z13" s="163" t="s">
        <v>55</v>
      </c>
      <c r="AA13" s="163" t="s">
        <v>56</v>
      </c>
      <c r="AB13" s="160">
        <f>NETWORKDAYS(F13,O13)-1</f>
        <v>1</v>
      </c>
      <c r="AC13" s="161" t="str">
        <f>IF(AB13&gt;=E13,"No Oportuno","Oportuno")</f>
        <v>Oportuno</v>
      </c>
      <c r="AD13" s="164" t="s">
        <v>278</v>
      </c>
      <c r="AE13" s="67"/>
    </row>
    <row r="14" spans="1:32" ht="25.5" x14ac:dyDescent="0.2">
      <c r="A14" s="156">
        <v>798</v>
      </c>
      <c r="B14" s="165">
        <v>44733</v>
      </c>
      <c r="C14" s="158" t="s">
        <v>25</v>
      </c>
      <c r="D14" s="159" t="s">
        <v>89</v>
      </c>
      <c r="E14" s="160">
        <v>10</v>
      </c>
      <c r="F14" s="161">
        <v>44733</v>
      </c>
      <c r="G14" s="161" t="s">
        <v>51</v>
      </c>
      <c r="H14" s="161" t="s">
        <v>56</v>
      </c>
      <c r="I14" s="163" t="s">
        <v>55</v>
      </c>
      <c r="J14" s="164" t="s">
        <v>228</v>
      </c>
      <c r="K14" s="159">
        <f t="shared" si="0"/>
        <v>0</v>
      </c>
      <c r="L14" s="161" t="str">
        <f t="shared" si="1"/>
        <v>Oportuno</v>
      </c>
      <c r="M14" s="164" t="s">
        <v>242</v>
      </c>
      <c r="N14" s="163" t="s">
        <v>56</v>
      </c>
      <c r="O14" s="161">
        <v>44742</v>
      </c>
      <c r="P14" s="161" t="s">
        <v>51</v>
      </c>
      <c r="Q14" s="162" t="s">
        <v>65</v>
      </c>
      <c r="R14" s="161" t="s">
        <v>60</v>
      </c>
      <c r="S14" s="161" t="s">
        <v>61</v>
      </c>
      <c r="T14" s="170" t="s">
        <v>66</v>
      </c>
      <c r="U14" s="170" t="s">
        <v>66</v>
      </c>
      <c r="V14" s="163" t="s">
        <v>56</v>
      </c>
      <c r="W14" s="163" t="s">
        <v>56</v>
      </c>
      <c r="X14" s="163" t="s">
        <v>56</v>
      </c>
      <c r="Y14" s="168" t="s">
        <v>276</v>
      </c>
      <c r="Z14" s="163" t="s">
        <v>55</v>
      </c>
      <c r="AA14" s="163" t="s">
        <v>56</v>
      </c>
      <c r="AB14" s="160">
        <f>NETWORKDAYS(F14,O14)-1</f>
        <v>7</v>
      </c>
      <c r="AC14" s="161" t="str">
        <f>IF(AB14&gt;=E14,"No Oportuno","Oportuno")</f>
        <v>Oportuno</v>
      </c>
      <c r="AD14" s="164" t="s">
        <v>249</v>
      </c>
      <c r="AE14" s="67"/>
    </row>
    <row r="15" spans="1:32" ht="25.5" x14ac:dyDescent="0.2">
      <c r="A15" s="156">
        <v>803</v>
      </c>
      <c r="B15" s="165">
        <v>44735</v>
      </c>
      <c r="C15" s="158" t="s">
        <v>25</v>
      </c>
      <c r="D15" s="159" t="s">
        <v>88</v>
      </c>
      <c r="E15" s="160">
        <v>0</v>
      </c>
      <c r="F15" s="161">
        <v>44722</v>
      </c>
      <c r="G15" s="161" t="s">
        <v>51</v>
      </c>
      <c r="H15" s="162" t="s">
        <v>65</v>
      </c>
      <c r="I15" s="163" t="s">
        <v>55</v>
      </c>
      <c r="J15" s="164" t="s">
        <v>90</v>
      </c>
      <c r="K15" s="159">
        <f>NETWORKDAYS(F15,B15)-2</f>
        <v>8</v>
      </c>
      <c r="L15" s="162" t="str">
        <f t="shared" si="1"/>
        <v>No Oportuno</v>
      </c>
      <c r="M15" s="164" t="s">
        <v>279</v>
      </c>
      <c r="N15" s="166" t="s">
        <v>55</v>
      </c>
      <c r="O15" s="159" t="s">
        <v>542</v>
      </c>
      <c r="P15" s="165" t="s">
        <v>150</v>
      </c>
      <c r="Q15" s="161" t="s">
        <v>55</v>
      </c>
      <c r="R15" s="159" t="s">
        <v>542</v>
      </c>
      <c r="S15" s="159" t="s">
        <v>542</v>
      </c>
      <c r="T15" s="159" t="s">
        <v>542</v>
      </c>
      <c r="U15" s="159" t="s">
        <v>542</v>
      </c>
      <c r="V15" s="159" t="s">
        <v>542</v>
      </c>
      <c r="W15" s="159" t="s">
        <v>542</v>
      </c>
      <c r="X15" s="159" t="s">
        <v>542</v>
      </c>
      <c r="Y15" s="159" t="s">
        <v>542</v>
      </c>
      <c r="Z15" s="159" t="s">
        <v>542</v>
      </c>
      <c r="AA15" s="159" t="s">
        <v>542</v>
      </c>
      <c r="AB15" s="159" t="s">
        <v>542</v>
      </c>
      <c r="AC15" s="159" t="s">
        <v>542</v>
      </c>
      <c r="AD15" s="167" t="s">
        <v>263</v>
      </c>
      <c r="AE15" s="66">
        <f>NETWORKDAYS(F15,$AE$7)-1</f>
        <v>209</v>
      </c>
    </row>
    <row r="16" spans="1:32" ht="25.5" x14ac:dyDescent="0.2">
      <c r="A16" s="156">
        <v>830</v>
      </c>
      <c r="B16" s="165">
        <v>44743</v>
      </c>
      <c r="C16" s="158" t="s">
        <v>25</v>
      </c>
      <c r="D16" s="159" t="s">
        <v>89</v>
      </c>
      <c r="E16" s="160">
        <v>15</v>
      </c>
      <c r="F16" s="161">
        <v>44742</v>
      </c>
      <c r="G16" s="161" t="s">
        <v>51</v>
      </c>
      <c r="H16" s="161" t="s">
        <v>56</v>
      </c>
      <c r="I16" s="163" t="s">
        <v>55</v>
      </c>
      <c r="J16" s="164" t="s">
        <v>91</v>
      </c>
      <c r="K16" s="159">
        <f t="shared" ref="K16:K34" si="2">NETWORKDAYS(F16,B16)-1</f>
        <v>1</v>
      </c>
      <c r="L16" s="161" t="str">
        <f t="shared" si="1"/>
        <v>Oportuno</v>
      </c>
      <c r="M16" s="164" t="s">
        <v>242</v>
      </c>
      <c r="N16" s="163" t="s">
        <v>56</v>
      </c>
      <c r="O16" s="161">
        <v>44748</v>
      </c>
      <c r="P16" s="161" t="s">
        <v>51</v>
      </c>
      <c r="Q16" s="161" t="s">
        <v>56</v>
      </c>
      <c r="R16" s="165" t="s">
        <v>96</v>
      </c>
      <c r="S16" s="161" t="s">
        <v>61</v>
      </c>
      <c r="T16" s="168" t="s">
        <v>56</v>
      </c>
      <c r="U16" s="168" t="s">
        <v>56</v>
      </c>
      <c r="V16" s="163" t="s">
        <v>56</v>
      </c>
      <c r="W16" s="163" t="s">
        <v>56</v>
      </c>
      <c r="X16" s="163" t="s">
        <v>56</v>
      </c>
      <c r="Y16" s="168" t="s">
        <v>276</v>
      </c>
      <c r="Z16" s="163" t="s">
        <v>55</v>
      </c>
      <c r="AA16" s="163" t="s">
        <v>56</v>
      </c>
      <c r="AB16" s="160">
        <f>NETWORKDAYS(F16,O16)-1</f>
        <v>4</v>
      </c>
      <c r="AC16" s="161" t="str">
        <f>IF(AB16&gt;=E16,"No Oportuno","Oportuno")</f>
        <v>Oportuno</v>
      </c>
      <c r="AD16" s="164" t="s">
        <v>280</v>
      </c>
      <c r="AE16" s="67"/>
    </row>
    <row r="17" spans="1:31" ht="25.5" x14ac:dyDescent="0.2">
      <c r="A17" s="156">
        <v>847</v>
      </c>
      <c r="B17" s="165">
        <v>44748</v>
      </c>
      <c r="C17" s="158" t="s">
        <v>25</v>
      </c>
      <c r="D17" s="159" t="s">
        <v>89</v>
      </c>
      <c r="E17" s="160">
        <v>10</v>
      </c>
      <c r="F17" s="161">
        <v>44748</v>
      </c>
      <c r="G17" s="161" t="s">
        <v>51</v>
      </c>
      <c r="H17" s="161" t="s">
        <v>56</v>
      </c>
      <c r="I17" s="163" t="s">
        <v>55</v>
      </c>
      <c r="J17" s="164" t="s">
        <v>94</v>
      </c>
      <c r="K17" s="159">
        <f t="shared" si="2"/>
        <v>0</v>
      </c>
      <c r="L17" s="161" t="str">
        <f t="shared" si="1"/>
        <v>Oportuno</v>
      </c>
      <c r="M17" s="164" t="s">
        <v>242</v>
      </c>
      <c r="N17" s="163" t="s">
        <v>56</v>
      </c>
      <c r="O17" s="161">
        <v>44748</v>
      </c>
      <c r="P17" s="161" t="s">
        <v>51</v>
      </c>
      <c r="Q17" s="161" t="s">
        <v>56</v>
      </c>
      <c r="R17" s="165" t="s">
        <v>95</v>
      </c>
      <c r="S17" s="165" t="s">
        <v>97</v>
      </c>
      <c r="T17" s="168" t="s">
        <v>56</v>
      </c>
      <c r="U17" s="168" t="s">
        <v>56</v>
      </c>
      <c r="V17" s="163" t="s">
        <v>56</v>
      </c>
      <c r="W17" s="163" t="s">
        <v>56</v>
      </c>
      <c r="X17" s="163" t="s">
        <v>56</v>
      </c>
      <c r="Y17" s="168" t="s">
        <v>276</v>
      </c>
      <c r="Z17" s="163" t="s">
        <v>55</v>
      </c>
      <c r="AA17" s="163" t="s">
        <v>56</v>
      </c>
      <c r="AB17" s="160">
        <f>NETWORKDAYS(F17,O17)-1</f>
        <v>0</v>
      </c>
      <c r="AC17" s="161" t="str">
        <f>IF(AB17&gt;=E17,"No Oportuno","Oportuno")</f>
        <v>Oportuno</v>
      </c>
      <c r="AD17" s="164" t="s">
        <v>281</v>
      </c>
      <c r="AE17" s="67"/>
    </row>
    <row r="18" spans="1:31" ht="25.5" x14ac:dyDescent="0.2">
      <c r="A18" s="156">
        <v>859</v>
      </c>
      <c r="B18" s="165">
        <v>44750</v>
      </c>
      <c r="C18" s="158" t="s">
        <v>25</v>
      </c>
      <c r="D18" s="159" t="s">
        <v>102</v>
      </c>
      <c r="E18" s="160">
        <v>10</v>
      </c>
      <c r="F18" s="161">
        <v>44750</v>
      </c>
      <c r="G18" s="161" t="s">
        <v>51</v>
      </c>
      <c r="H18" s="161" t="s">
        <v>56</v>
      </c>
      <c r="I18" s="163" t="s">
        <v>55</v>
      </c>
      <c r="J18" s="164" t="s">
        <v>229</v>
      </c>
      <c r="K18" s="159">
        <f t="shared" si="2"/>
        <v>0</v>
      </c>
      <c r="L18" s="161" t="str">
        <f t="shared" si="1"/>
        <v>Oportuno</v>
      </c>
      <c r="M18" s="164" t="s">
        <v>242</v>
      </c>
      <c r="N18" s="163" t="s">
        <v>56</v>
      </c>
      <c r="O18" s="161">
        <v>44763</v>
      </c>
      <c r="P18" s="161" t="s">
        <v>51</v>
      </c>
      <c r="Q18" s="162" t="s">
        <v>65</v>
      </c>
      <c r="R18" s="165" t="s">
        <v>95</v>
      </c>
      <c r="S18" s="165" t="s">
        <v>282</v>
      </c>
      <c r="T18" s="170" t="s">
        <v>66</v>
      </c>
      <c r="U18" s="170" t="s">
        <v>66</v>
      </c>
      <c r="V18" s="163" t="s">
        <v>56</v>
      </c>
      <c r="W18" s="163" t="s">
        <v>56</v>
      </c>
      <c r="X18" s="163" t="s">
        <v>56</v>
      </c>
      <c r="Y18" s="168" t="s">
        <v>276</v>
      </c>
      <c r="Z18" s="163" t="s">
        <v>55</v>
      </c>
      <c r="AA18" s="163" t="s">
        <v>56</v>
      </c>
      <c r="AB18" s="160">
        <f>NETWORKDAYS(F18,O18)-2</f>
        <v>8</v>
      </c>
      <c r="AC18" s="161" t="str">
        <f>IF(AB18&gt;=E18,"No Oportuno","Oportuno")</f>
        <v>Oportuno</v>
      </c>
      <c r="AD18" s="164" t="s">
        <v>283</v>
      </c>
      <c r="AE18" s="67"/>
    </row>
    <row r="19" spans="1:31" ht="38.25" x14ac:dyDescent="0.2">
      <c r="A19" s="156">
        <v>862</v>
      </c>
      <c r="B19" s="165">
        <v>44750</v>
      </c>
      <c r="C19" s="158" t="s">
        <v>25</v>
      </c>
      <c r="D19" s="159" t="s">
        <v>89</v>
      </c>
      <c r="E19" s="160">
        <v>15</v>
      </c>
      <c r="F19" s="161">
        <v>44750</v>
      </c>
      <c r="G19" s="161" t="s">
        <v>51</v>
      </c>
      <c r="H19" s="162" t="s">
        <v>65</v>
      </c>
      <c r="I19" s="163" t="s">
        <v>55</v>
      </c>
      <c r="J19" s="164" t="s">
        <v>98</v>
      </c>
      <c r="K19" s="159">
        <f t="shared" si="2"/>
        <v>0</v>
      </c>
      <c r="L19" s="161" t="str">
        <f t="shared" si="1"/>
        <v>Oportuno</v>
      </c>
      <c r="M19" s="164" t="s">
        <v>222</v>
      </c>
      <c r="N19" s="163" t="s">
        <v>56</v>
      </c>
      <c r="O19" s="161">
        <v>44753</v>
      </c>
      <c r="P19" s="161" t="s">
        <v>51</v>
      </c>
      <c r="Q19" s="162" t="s">
        <v>65</v>
      </c>
      <c r="R19" s="165" t="s">
        <v>96</v>
      </c>
      <c r="S19" s="165" t="s">
        <v>99</v>
      </c>
      <c r="T19" s="170" t="s">
        <v>66</v>
      </c>
      <c r="U19" s="170" t="s">
        <v>66</v>
      </c>
      <c r="V19" s="163" t="s">
        <v>56</v>
      </c>
      <c r="W19" s="163" t="s">
        <v>56</v>
      </c>
      <c r="X19" s="163" t="s">
        <v>56</v>
      </c>
      <c r="Y19" s="168" t="s">
        <v>276</v>
      </c>
      <c r="Z19" s="163" t="s">
        <v>55</v>
      </c>
      <c r="AA19" s="163" t="s">
        <v>56</v>
      </c>
      <c r="AB19" s="160">
        <f>NETWORKDAYS(F19,O19)-1</f>
        <v>1</v>
      </c>
      <c r="AC19" s="161" t="str">
        <f>IF(AB19&gt;=E19,"No Oportuno","Oportuno")</f>
        <v>Oportuno</v>
      </c>
      <c r="AD19" s="164" t="s">
        <v>284</v>
      </c>
      <c r="AE19" s="67"/>
    </row>
    <row r="20" spans="1:31" ht="25.5" x14ac:dyDescent="0.2">
      <c r="A20" s="156">
        <v>864</v>
      </c>
      <c r="B20" s="165">
        <v>44753</v>
      </c>
      <c r="C20" s="158" t="s">
        <v>25</v>
      </c>
      <c r="D20" s="159" t="s">
        <v>89</v>
      </c>
      <c r="E20" s="160">
        <v>15</v>
      </c>
      <c r="F20" s="161">
        <v>44751</v>
      </c>
      <c r="G20" s="161" t="s">
        <v>51</v>
      </c>
      <c r="H20" s="161" t="s">
        <v>56</v>
      </c>
      <c r="I20" s="163" t="s">
        <v>55</v>
      </c>
      <c r="J20" s="164" t="s">
        <v>100</v>
      </c>
      <c r="K20" s="159">
        <f t="shared" si="2"/>
        <v>0</v>
      </c>
      <c r="L20" s="161" t="str">
        <f t="shared" si="1"/>
        <v>Oportuno</v>
      </c>
      <c r="M20" s="171" t="s">
        <v>101</v>
      </c>
      <c r="N20" s="166" t="s">
        <v>55</v>
      </c>
      <c r="O20" s="159" t="s">
        <v>542</v>
      </c>
      <c r="P20" s="165" t="s">
        <v>150</v>
      </c>
      <c r="Q20" s="161" t="s">
        <v>55</v>
      </c>
      <c r="R20" s="159" t="s">
        <v>542</v>
      </c>
      <c r="S20" s="159" t="s">
        <v>542</v>
      </c>
      <c r="T20" s="159" t="s">
        <v>542</v>
      </c>
      <c r="U20" s="159" t="s">
        <v>542</v>
      </c>
      <c r="V20" s="159" t="s">
        <v>542</v>
      </c>
      <c r="W20" s="159" t="s">
        <v>542</v>
      </c>
      <c r="X20" s="159" t="s">
        <v>542</v>
      </c>
      <c r="Y20" s="159" t="s">
        <v>542</v>
      </c>
      <c r="Z20" s="159" t="s">
        <v>542</v>
      </c>
      <c r="AA20" s="159" t="s">
        <v>542</v>
      </c>
      <c r="AB20" s="159" t="s">
        <v>542</v>
      </c>
      <c r="AC20" s="159" t="s">
        <v>542</v>
      </c>
      <c r="AD20" s="167" t="s">
        <v>263</v>
      </c>
      <c r="AE20" s="66">
        <f>NETWORKDAYS(F20,$AE$7)-1</f>
        <v>188</v>
      </c>
    </row>
    <row r="21" spans="1:31" ht="63.75" x14ac:dyDescent="0.2">
      <c r="A21" s="156">
        <v>866</v>
      </c>
      <c r="B21" s="165">
        <v>44753</v>
      </c>
      <c r="C21" s="158" t="s">
        <v>25</v>
      </c>
      <c r="D21" s="159" t="s">
        <v>102</v>
      </c>
      <c r="E21" s="160">
        <v>10</v>
      </c>
      <c r="F21" s="161">
        <v>44753</v>
      </c>
      <c r="G21" s="161" t="s">
        <v>51</v>
      </c>
      <c r="H21" s="161" t="s">
        <v>56</v>
      </c>
      <c r="I21" s="163" t="s">
        <v>55</v>
      </c>
      <c r="J21" s="164" t="s">
        <v>230</v>
      </c>
      <c r="K21" s="159">
        <f t="shared" si="2"/>
        <v>0</v>
      </c>
      <c r="L21" s="161" t="str">
        <f t="shared" si="1"/>
        <v>Oportuno</v>
      </c>
      <c r="M21" s="169" t="s">
        <v>285</v>
      </c>
      <c r="N21" s="166" t="s">
        <v>55</v>
      </c>
      <c r="O21" s="159" t="s">
        <v>542</v>
      </c>
      <c r="P21" s="165" t="s">
        <v>150</v>
      </c>
      <c r="Q21" s="161" t="s">
        <v>55</v>
      </c>
      <c r="R21" s="159" t="s">
        <v>542</v>
      </c>
      <c r="S21" s="159" t="s">
        <v>542</v>
      </c>
      <c r="T21" s="159" t="s">
        <v>542</v>
      </c>
      <c r="U21" s="159" t="s">
        <v>542</v>
      </c>
      <c r="V21" s="159" t="s">
        <v>542</v>
      </c>
      <c r="W21" s="159" t="s">
        <v>542</v>
      </c>
      <c r="X21" s="159" t="s">
        <v>542</v>
      </c>
      <c r="Y21" s="159" t="s">
        <v>542</v>
      </c>
      <c r="Z21" s="159" t="s">
        <v>542</v>
      </c>
      <c r="AA21" s="159" t="s">
        <v>542</v>
      </c>
      <c r="AB21" s="159" t="s">
        <v>542</v>
      </c>
      <c r="AC21" s="159" t="s">
        <v>542</v>
      </c>
      <c r="AD21" s="167" t="s">
        <v>263</v>
      </c>
      <c r="AE21" s="66">
        <f>NETWORKDAYS(F21,$AE$7)-1</f>
        <v>188</v>
      </c>
    </row>
    <row r="22" spans="1:31" ht="51" x14ac:dyDescent="0.2">
      <c r="A22" s="156">
        <v>874</v>
      </c>
      <c r="B22" s="165">
        <v>44754</v>
      </c>
      <c r="C22" s="158" t="s">
        <v>25</v>
      </c>
      <c r="D22" s="159" t="s">
        <v>102</v>
      </c>
      <c r="E22" s="160">
        <v>10</v>
      </c>
      <c r="F22" s="161">
        <v>44753</v>
      </c>
      <c r="G22" s="161" t="s">
        <v>51</v>
      </c>
      <c r="H22" s="161" t="s">
        <v>56</v>
      </c>
      <c r="I22" s="163" t="s">
        <v>55</v>
      </c>
      <c r="J22" s="164" t="s">
        <v>103</v>
      </c>
      <c r="K22" s="159">
        <f t="shared" si="2"/>
        <v>1</v>
      </c>
      <c r="L22" s="161" t="str">
        <f t="shared" si="1"/>
        <v>Oportuno</v>
      </c>
      <c r="M22" s="164" t="s">
        <v>286</v>
      </c>
      <c r="N22" s="163" t="s">
        <v>56</v>
      </c>
      <c r="O22" s="161">
        <v>44755</v>
      </c>
      <c r="P22" s="161" t="s">
        <v>51</v>
      </c>
      <c r="Q22" s="161" t="s">
        <v>56</v>
      </c>
      <c r="R22" s="165" t="s">
        <v>96</v>
      </c>
      <c r="S22" s="165" t="s">
        <v>99</v>
      </c>
      <c r="T22" s="168" t="s">
        <v>56</v>
      </c>
      <c r="U22" s="168" t="s">
        <v>56</v>
      </c>
      <c r="V22" s="163" t="s">
        <v>56</v>
      </c>
      <c r="W22" s="166" t="s">
        <v>55</v>
      </c>
      <c r="X22" s="163" t="s">
        <v>56</v>
      </c>
      <c r="Y22" s="168" t="s">
        <v>276</v>
      </c>
      <c r="Z22" s="163" t="s">
        <v>55</v>
      </c>
      <c r="AA22" s="163" t="s">
        <v>56</v>
      </c>
      <c r="AB22" s="160">
        <f>NETWORKDAYS(F22,O22)-1</f>
        <v>2</v>
      </c>
      <c r="AC22" s="161" t="str">
        <f>IF(AB22&gt;=E22,"No Oportuno","Oportuno")</f>
        <v>Oportuno</v>
      </c>
      <c r="AD22" s="164" t="s">
        <v>287</v>
      </c>
      <c r="AE22" s="67"/>
    </row>
    <row r="23" spans="1:31" ht="89.25" x14ac:dyDescent="0.2">
      <c r="A23" s="156">
        <v>882</v>
      </c>
      <c r="B23" s="165">
        <v>44754</v>
      </c>
      <c r="C23" s="158" t="s">
        <v>25</v>
      </c>
      <c r="D23" s="159" t="s">
        <v>112</v>
      </c>
      <c r="E23" s="160">
        <v>5</v>
      </c>
      <c r="F23" s="161">
        <v>44754</v>
      </c>
      <c r="G23" s="161" t="s">
        <v>51</v>
      </c>
      <c r="H23" s="162" t="s">
        <v>65</v>
      </c>
      <c r="I23" s="163" t="s">
        <v>55</v>
      </c>
      <c r="J23" s="164" t="s">
        <v>104</v>
      </c>
      <c r="K23" s="159">
        <f t="shared" si="2"/>
        <v>0</v>
      </c>
      <c r="L23" s="161" t="str">
        <f t="shared" si="1"/>
        <v>Oportuno</v>
      </c>
      <c r="M23" s="164" t="s">
        <v>222</v>
      </c>
      <c r="N23" s="163" t="s">
        <v>56</v>
      </c>
      <c r="O23" s="161">
        <v>44760</v>
      </c>
      <c r="P23" s="161" t="s">
        <v>51</v>
      </c>
      <c r="Q23" s="162" t="s">
        <v>65</v>
      </c>
      <c r="R23" s="165" t="s">
        <v>105</v>
      </c>
      <c r="S23" s="165" t="s">
        <v>106</v>
      </c>
      <c r="T23" s="170" t="s">
        <v>66</v>
      </c>
      <c r="U23" s="170" t="s">
        <v>66</v>
      </c>
      <c r="V23" s="163" t="s">
        <v>56</v>
      </c>
      <c r="W23" s="163" t="s">
        <v>56</v>
      </c>
      <c r="X23" s="163" t="s">
        <v>56</v>
      </c>
      <c r="Y23" s="168" t="s">
        <v>276</v>
      </c>
      <c r="Z23" s="163" t="s">
        <v>55</v>
      </c>
      <c r="AA23" s="163" t="s">
        <v>56</v>
      </c>
      <c r="AB23" s="160">
        <f>NETWORKDAYS(F23,O23)-1</f>
        <v>4</v>
      </c>
      <c r="AC23" s="162" t="s">
        <v>261</v>
      </c>
      <c r="AD23" s="164" t="s">
        <v>598</v>
      </c>
      <c r="AE23" s="67"/>
    </row>
    <row r="24" spans="1:31" ht="38.25" x14ac:dyDescent="0.2">
      <c r="A24" s="156">
        <v>906</v>
      </c>
      <c r="B24" s="165">
        <v>44760</v>
      </c>
      <c r="C24" s="158" t="s">
        <v>25</v>
      </c>
      <c r="D24" s="159" t="s">
        <v>89</v>
      </c>
      <c r="E24" s="160">
        <v>10</v>
      </c>
      <c r="F24" s="161">
        <v>44759</v>
      </c>
      <c r="G24" s="161" t="s">
        <v>51</v>
      </c>
      <c r="H24" s="161" t="s">
        <v>56</v>
      </c>
      <c r="I24" s="163" t="s">
        <v>55</v>
      </c>
      <c r="J24" s="164" t="s">
        <v>108</v>
      </c>
      <c r="K24" s="159">
        <f t="shared" si="2"/>
        <v>0</v>
      </c>
      <c r="L24" s="161" t="str">
        <f t="shared" si="1"/>
        <v>Oportuno</v>
      </c>
      <c r="M24" s="164" t="s">
        <v>107</v>
      </c>
      <c r="N24" s="163" t="s">
        <v>56</v>
      </c>
      <c r="O24" s="161">
        <v>44760</v>
      </c>
      <c r="P24" s="161" t="s">
        <v>51</v>
      </c>
      <c r="Q24" s="161" t="s">
        <v>56</v>
      </c>
      <c r="R24" s="165" t="s">
        <v>60</v>
      </c>
      <c r="S24" s="161" t="s">
        <v>61</v>
      </c>
      <c r="T24" s="168" t="s">
        <v>56</v>
      </c>
      <c r="U24" s="168" t="s">
        <v>56</v>
      </c>
      <c r="V24" s="163" t="s">
        <v>56</v>
      </c>
      <c r="W24" s="163" t="s">
        <v>56</v>
      </c>
      <c r="X24" s="163" t="s">
        <v>56</v>
      </c>
      <c r="Y24" s="168" t="s">
        <v>276</v>
      </c>
      <c r="Z24" s="163" t="s">
        <v>55</v>
      </c>
      <c r="AA24" s="163" t="s">
        <v>56</v>
      </c>
      <c r="AB24" s="160">
        <f>NETWORKDAYS(F24,O24)-1</f>
        <v>0</v>
      </c>
      <c r="AC24" s="161" t="str">
        <f>IF(AB24&gt;=E24,"No Oportuno","Oportuno")</f>
        <v>Oportuno</v>
      </c>
      <c r="AD24" s="164" t="s">
        <v>288</v>
      </c>
      <c r="AE24" s="67"/>
    </row>
    <row r="25" spans="1:31" ht="25.5" x14ac:dyDescent="0.2">
      <c r="A25" s="156">
        <v>919</v>
      </c>
      <c r="B25" s="165">
        <v>44761</v>
      </c>
      <c r="C25" s="158" t="s">
        <v>25</v>
      </c>
      <c r="D25" s="159" t="s">
        <v>89</v>
      </c>
      <c r="E25" s="160">
        <v>10</v>
      </c>
      <c r="F25" s="161">
        <v>44761</v>
      </c>
      <c r="G25" s="161" t="s">
        <v>51</v>
      </c>
      <c r="H25" s="161" t="s">
        <v>56</v>
      </c>
      <c r="I25" s="163" t="s">
        <v>55</v>
      </c>
      <c r="J25" s="164" t="s">
        <v>109</v>
      </c>
      <c r="K25" s="159">
        <f t="shared" si="2"/>
        <v>0</v>
      </c>
      <c r="L25" s="161" t="str">
        <f t="shared" si="1"/>
        <v>Oportuno</v>
      </c>
      <c r="M25" s="164" t="s">
        <v>242</v>
      </c>
      <c r="N25" s="163" t="s">
        <v>56</v>
      </c>
      <c r="O25" s="161">
        <v>44761</v>
      </c>
      <c r="P25" s="161" t="s">
        <v>51</v>
      </c>
      <c r="Q25" s="161" t="s">
        <v>56</v>
      </c>
      <c r="R25" s="165" t="s">
        <v>60</v>
      </c>
      <c r="S25" s="161" t="s">
        <v>61</v>
      </c>
      <c r="T25" s="168" t="s">
        <v>56</v>
      </c>
      <c r="U25" s="168" t="s">
        <v>56</v>
      </c>
      <c r="V25" s="163" t="s">
        <v>56</v>
      </c>
      <c r="W25" s="163" t="s">
        <v>56</v>
      </c>
      <c r="X25" s="163" t="s">
        <v>56</v>
      </c>
      <c r="Y25" s="168" t="s">
        <v>276</v>
      </c>
      <c r="Z25" s="163" t="s">
        <v>55</v>
      </c>
      <c r="AA25" s="163" t="s">
        <v>56</v>
      </c>
      <c r="AB25" s="160">
        <f>NETWORKDAYS(F25,O25)-1</f>
        <v>0</v>
      </c>
      <c r="AC25" s="161" t="str">
        <f>IF(AB25&gt;=E25,"No Oportuno","Oportuno")</f>
        <v>Oportuno</v>
      </c>
      <c r="AD25" s="164" t="s">
        <v>288</v>
      </c>
      <c r="AE25" s="67"/>
    </row>
    <row r="26" spans="1:31" ht="102" x14ac:dyDescent="0.2">
      <c r="A26" s="156">
        <v>936</v>
      </c>
      <c r="B26" s="165">
        <v>44764</v>
      </c>
      <c r="C26" s="158" t="s">
        <v>25</v>
      </c>
      <c r="D26" s="159" t="s">
        <v>89</v>
      </c>
      <c r="E26" s="160">
        <v>15</v>
      </c>
      <c r="F26" s="161">
        <v>44764</v>
      </c>
      <c r="G26" s="161" t="s">
        <v>110</v>
      </c>
      <c r="H26" s="161" t="s">
        <v>56</v>
      </c>
      <c r="I26" s="163" t="s">
        <v>55</v>
      </c>
      <c r="J26" s="164" t="s">
        <v>111</v>
      </c>
      <c r="K26" s="159">
        <f t="shared" si="2"/>
        <v>0</v>
      </c>
      <c r="L26" s="161" t="str">
        <f t="shared" si="1"/>
        <v>Oportuno</v>
      </c>
      <c r="M26" s="164" t="s">
        <v>242</v>
      </c>
      <c r="N26" s="166" t="s">
        <v>55</v>
      </c>
      <c r="O26" s="159" t="s">
        <v>542</v>
      </c>
      <c r="P26" s="165" t="s">
        <v>150</v>
      </c>
      <c r="Q26" s="161" t="s">
        <v>55</v>
      </c>
      <c r="R26" s="159" t="s">
        <v>542</v>
      </c>
      <c r="S26" s="159" t="s">
        <v>542</v>
      </c>
      <c r="T26" s="159" t="s">
        <v>542</v>
      </c>
      <c r="U26" s="159" t="s">
        <v>542</v>
      </c>
      <c r="V26" s="159" t="s">
        <v>542</v>
      </c>
      <c r="W26" s="159" t="s">
        <v>542</v>
      </c>
      <c r="X26" s="159" t="s">
        <v>542</v>
      </c>
      <c r="Y26" s="159" t="s">
        <v>542</v>
      </c>
      <c r="Z26" s="159" t="s">
        <v>542</v>
      </c>
      <c r="AA26" s="159" t="s">
        <v>542</v>
      </c>
      <c r="AB26" s="159" t="s">
        <v>542</v>
      </c>
      <c r="AC26" s="159" t="s">
        <v>542</v>
      </c>
      <c r="AD26" s="167" t="s">
        <v>263</v>
      </c>
      <c r="AE26" s="66">
        <f>NETWORKDAYS(F26,$AE$7)-1</f>
        <v>179</v>
      </c>
    </row>
    <row r="27" spans="1:31" ht="89.25" x14ac:dyDescent="0.2">
      <c r="A27" s="156">
        <v>948</v>
      </c>
      <c r="B27" s="165">
        <v>44768</v>
      </c>
      <c r="C27" s="158" t="s">
        <v>25</v>
      </c>
      <c r="D27" s="159" t="s">
        <v>102</v>
      </c>
      <c r="E27" s="160">
        <v>10</v>
      </c>
      <c r="F27" s="161">
        <v>44767</v>
      </c>
      <c r="G27" s="161" t="s">
        <v>51</v>
      </c>
      <c r="H27" s="162" t="s">
        <v>65</v>
      </c>
      <c r="I27" s="163" t="s">
        <v>55</v>
      </c>
      <c r="J27" s="164" t="s">
        <v>113</v>
      </c>
      <c r="K27" s="159">
        <f t="shared" si="2"/>
        <v>1</v>
      </c>
      <c r="L27" s="161" t="str">
        <f t="shared" si="1"/>
        <v>Oportuno</v>
      </c>
      <c r="M27" s="169" t="s">
        <v>289</v>
      </c>
      <c r="N27" s="163" t="s">
        <v>56</v>
      </c>
      <c r="O27" s="161">
        <v>44777</v>
      </c>
      <c r="P27" s="161" t="s">
        <v>51</v>
      </c>
      <c r="Q27" s="162" t="s">
        <v>65</v>
      </c>
      <c r="R27" s="165" t="s">
        <v>95</v>
      </c>
      <c r="S27" s="165" t="s">
        <v>290</v>
      </c>
      <c r="T27" s="170" t="s">
        <v>66</v>
      </c>
      <c r="U27" s="170" t="s">
        <v>66</v>
      </c>
      <c r="V27" s="163" t="s">
        <v>56</v>
      </c>
      <c r="W27" s="166" t="s">
        <v>55</v>
      </c>
      <c r="X27" s="163" t="s">
        <v>56</v>
      </c>
      <c r="Y27" s="168" t="s">
        <v>276</v>
      </c>
      <c r="Z27" s="163" t="s">
        <v>55</v>
      </c>
      <c r="AA27" s="163" t="s">
        <v>56</v>
      </c>
      <c r="AB27" s="160">
        <f>NETWORKDAYS(F27,O27)-1</f>
        <v>8</v>
      </c>
      <c r="AC27" s="161" t="str">
        <f>IF(AB27&gt;=E27,"No Oportuno","Oportuno")</f>
        <v>Oportuno</v>
      </c>
      <c r="AD27" s="164" t="s">
        <v>291</v>
      </c>
      <c r="AE27" s="67"/>
    </row>
    <row r="28" spans="1:31" ht="25.5" x14ac:dyDescent="0.2">
      <c r="A28" s="156">
        <v>955</v>
      </c>
      <c r="B28" s="165">
        <v>44768</v>
      </c>
      <c r="C28" s="158" t="s">
        <v>25</v>
      </c>
      <c r="D28" s="159" t="s">
        <v>89</v>
      </c>
      <c r="E28" s="160">
        <v>15</v>
      </c>
      <c r="F28" s="161">
        <v>44768</v>
      </c>
      <c r="G28" s="161" t="s">
        <v>51</v>
      </c>
      <c r="H28" s="161" t="s">
        <v>56</v>
      </c>
      <c r="I28" s="163" t="s">
        <v>55</v>
      </c>
      <c r="J28" s="164" t="s">
        <v>231</v>
      </c>
      <c r="K28" s="159">
        <f t="shared" si="2"/>
        <v>0</v>
      </c>
      <c r="L28" s="161" t="str">
        <f t="shared" si="1"/>
        <v>Oportuno</v>
      </c>
      <c r="M28" s="164" t="s">
        <v>242</v>
      </c>
      <c r="N28" s="166" t="s">
        <v>55</v>
      </c>
      <c r="O28" s="159" t="s">
        <v>542</v>
      </c>
      <c r="P28" s="165" t="s">
        <v>150</v>
      </c>
      <c r="Q28" s="161" t="s">
        <v>55</v>
      </c>
      <c r="R28" s="159" t="s">
        <v>542</v>
      </c>
      <c r="S28" s="159" t="s">
        <v>542</v>
      </c>
      <c r="T28" s="159" t="s">
        <v>542</v>
      </c>
      <c r="U28" s="159" t="s">
        <v>542</v>
      </c>
      <c r="V28" s="159" t="s">
        <v>542</v>
      </c>
      <c r="W28" s="159" t="s">
        <v>542</v>
      </c>
      <c r="X28" s="159" t="s">
        <v>542</v>
      </c>
      <c r="Y28" s="159" t="s">
        <v>542</v>
      </c>
      <c r="Z28" s="159" t="s">
        <v>542</v>
      </c>
      <c r="AA28" s="159" t="s">
        <v>542</v>
      </c>
      <c r="AB28" s="159" t="s">
        <v>542</v>
      </c>
      <c r="AC28" s="159" t="s">
        <v>542</v>
      </c>
      <c r="AD28" s="167" t="s">
        <v>263</v>
      </c>
      <c r="AE28" s="66">
        <f>NETWORKDAYS(F28,$AE$7)-1</f>
        <v>177</v>
      </c>
    </row>
    <row r="29" spans="1:31" ht="63.75" x14ac:dyDescent="0.2">
      <c r="A29" s="156">
        <v>967</v>
      </c>
      <c r="B29" s="165">
        <v>44770</v>
      </c>
      <c r="C29" s="158" t="s">
        <v>25</v>
      </c>
      <c r="D29" s="159" t="s">
        <v>89</v>
      </c>
      <c r="E29" s="160">
        <v>15</v>
      </c>
      <c r="F29" s="161">
        <v>44770</v>
      </c>
      <c r="G29" s="161" t="s">
        <v>51</v>
      </c>
      <c r="H29" s="161" t="s">
        <v>56</v>
      </c>
      <c r="I29" s="163" t="s">
        <v>55</v>
      </c>
      <c r="J29" s="164" t="s">
        <v>114</v>
      </c>
      <c r="K29" s="159">
        <f t="shared" si="2"/>
        <v>0</v>
      </c>
      <c r="L29" s="161" t="str">
        <f t="shared" si="1"/>
        <v>Oportuno</v>
      </c>
      <c r="M29" s="164" t="s">
        <v>242</v>
      </c>
      <c r="N29" s="163" t="s">
        <v>56</v>
      </c>
      <c r="O29" s="161">
        <v>44776</v>
      </c>
      <c r="P29" s="161" t="s">
        <v>51</v>
      </c>
      <c r="Q29" s="161" t="s">
        <v>56</v>
      </c>
      <c r="R29" s="165" t="s">
        <v>92</v>
      </c>
      <c r="S29" s="161" t="s">
        <v>61</v>
      </c>
      <c r="T29" s="168" t="s">
        <v>56</v>
      </c>
      <c r="U29" s="168" t="s">
        <v>56</v>
      </c>
      <c r="V29" s="163" t="s">
        <v>56</v>
      </c>
      <c r="W29" s="163" t="s">
        <v>56</v>
      </c>
      <c r="X29" s="163" t="s">
        <v>56</v>
      </c>
      <c r="Y29" s="168" t="s">
        <v>276</v>
      </c>
      <c r="Z29" s="163" t="s">
        <v>55</v>
      </c>
      <c r="AA29" s="163" t="s">
        <v>56</v>
      </c>
      <c r="AB29" s="160">
        <f>NETWORKDAYS(F29,O29)-1</f>
        <v>4</v>
      </c>
      <c r="AC29" s="161" t="str">
        <f>IF(AB29&gt;=E29,"No Oportuno","Oportuno")</f>
        <v>Oportuno</v>
      </c>
      <c r="AD29" s="164" t="s">
        <v>292</v>
      </c>
      <c r="AE29" s="67"/>
    </row>
    <row r="30" spans="1:31" ht="63.75" x14ac:dyDescent="0.2">
      <c r="A30" s="156">
        <v>973</v>
      </c>
      <c r="B30" s="165">
        <v>44771</v>
      </c>
      <c r="C30" s="158" t="s">
        <v>25</v>
      </c>
      <c r="D30" s="159" t="s">
        <v>89</v>
      </c>
      <c r="E30" s="160">
        <v>10</v>
      </c>
      <c r="F30" s="161">
        <v>44771</v>
      </c>
      <c r="G30" s="161" t="s">
        <v>51</v>
      </c>
      <c r="H30" s="161" t="s">
        <v>56</v>
      </c>
      <c r="I30" s="163" t="s">
        <v>55</v>
      </c>
      <c r="J30" s="164" t="s">
        <v>599</v>
      </c>
      <c r="K30" s="159">
        <f t="shared" si="2"/>
        <v>0</v>
      </c>
      <c r="L30" s="161" t="str">
        <f t="shared" si="1"/>
        <v>Oportuno</v>
      </c>
      <c r="M30" s="164" t="s">
        <v>242</v>
      </c>
      <c r="N30" s="163" t="s">
        <v>56</v>
      </c>
      <c r="O30" s="161">
        <v>44771</v>
      </c>
      <c r="P30" s="161" t="s">
        <v>51</v>
      </c>
      <c r="Q30" s="161" t="s">
        <v>56</v>
      </c>
      <c r="R30" s="165" t="s">
        <v>60</v>
      </c>
      <c r="S30" s="161" t="s">
        <v>61</v>
      </c>
      <c r="T30" s="168" t="s">
        <v>56</v>
      </c>
      <c r="U30" s="168" t="s">
        <v>56</v>
      </c>
      <c r="V30" s="163" t="s">
        <v>56</v>
      </c>
      <c r="W30" s="163" t="s">
        <v>56</v>
      </c>
      <c r="X30" s="163" t="s">
        <v>56</v>
      </c>
      <c r="Y30" s="168" t="s">
        <v>276</v>
      </c>
      <c r="Z30" s="163" t="s">
        <v>55</v>
      </c>
      <c r="AA30" s="163" t="s">
        <v>56</v>
      </c>
      <c r="AB30" s="160">
        <f>NETWORKDAYS(F30,O30)-1</f>
        <v>0</v>
      </c>
      <c r="AC30" s="161" t="str">
        <f>IF(AB30&gt;=E30,"No Oportuno","Oportuno")</f>
        <v>Oportuno</v>
      </c>
      <c r="AD30" s="164" t="s">
        <v>293</v>
      </c>
      <c r="AE30" s="67"/>
    </row>
    <row r="31" spans="1:31" ht="25.5" x14ac:dyDescent="0.2">
      <c r="A31" s="156">
        <v>980</v>
      </c>
      <c r="B31" s="165">
        <v>44774</v>
      </c>
      <c r="C31" s="158" t="s">
        <v>25</v>
      </c>
      <c r="D31" s="159" t="s">
        <v>89</v>
      </c>
      <c r="E31" s="160">
        <v>10</v>
      </c>
      <c r="F31" s="161">
        <v>44774</v>
      </c>
      <c r="G31" s="161" t="s">
        <v>51</v>
      </c>
      <c r="H31" s="161" t="s">
        <v>56</v>
      </c>
      <c r="I31" s="163" t="s">
        <v>55</v>
      </c>
      <c r="J31" s="164" t="s">
        <v>115</v>
      </c>
      <c r="K31" s="159">
        <f t="shared" si="2"/>
        <v>0</v>
      </c>
      <c r="L31" s="161" t="str">
        <f t="shared" si="1"/>
        <v>Oportuno</v>
      </c>
      <c r="M31" s="164" t="s">
        <v>242</v>
      </c>
      <c r="N31" s="163" t="s">
        <v>56</v>
      </c>
      <c r="O31" s="161">
        <v>44775</v>
      </c>
      <c r="P31" s="161" t="s">
        <v>51</v>
      </c>
      <c r="Q31" s="161" t="s">
        <v>56</v>
      </c>
      <c r="R31" s="165" t="s">
        <v>60</v>
      </c>
      <c r="S31" s="161" t="s">
        <v>61</v>
      </c>
      <c r="T31" s="168" t="s">
        <v>56</v>
      </c>
      <c r="U31" s="168" t="s">
        <v>56</v>
      </c>
      <c r="V31" s="163" t="s">
        <v>56</v>
      </c>
      <c r="W31" s="163" t="s">
        <v>56</v>
      </c>
      <c r="X31" s="163" t="s">
        <v>56</v>
      </c>
      <c r="Y31" s="168" t="s">
        <v>276</v>
      </c>
      <c r="Z31" s="163" t="s">
        <v>55</v>
      </c>
      <c r="AA31" s="163" t="s">
        <v>56</v>
      </c>
      <c r="AB31" s="160">
        <f>NETWORKDAYS(F31,O31)-1</f>
        <v>1</v>
      </c>
      <c r="AC31" s="161" t="str">
        <f>IF(AB31&gt;=E31,"No Oportuno","Oportuno")</f>
        <v>Oportuno</v>
      </c>
      <c r="AD31" s="164" t="s">
        <v>293</v>
      </c>
      <c r="AE31" s="67"/>
    </row>
    <row r="32" spans="1:31" ht="51" x14ac:dyDescent="0.2">
      <c r="A32" s="156">
        <v>986</v>
      </c>
      <c r="B32" s="165">
        <v>44774</v>
      </c>
      <c r="C32" s="158" t="s">
        <v>25</v>
      </c>
      <c r="D32" s="159" t="s">
        <v>102</v>
      </c>
      <c r="E32" s="160">
        <v>10</v>
      </c>
      <c r="F32" s="161">
        <v>44774</v>
      </c>
      <c r="G32" s="161" t="s">
        <v>51</v>
      </c>
      <c r="H32" s="161" t="s">
        <v>56</v>
      </c>
      <c r="I32" s="163" t="s">
        <v>55</v>
      </c>
      <c r="J32" s="164" t="s">
        <v>116</v>
      </c>
      <c r="K32" s="159">
        <f t="shared" si="2"/>
        <v>0</v>
      </c>
      <c r="L32" s="161" t="str">
        <f t="shared" si="1"/>
        <v>Oportuno</v>
      </c>
      <c r="M32" s="164" t="s">
        <v>242</v>
      </c>
      <c r="N32" s="163" t="s">
        <v>56</v>
      </c>
      <c r="O32" s="161">
        <v>44776</v>
      </c>
      <c r="P32" s="161" t="s">
        <v>51</v>
      </c>
      <c r="Q32" s="161" t="s">
        <v>56</v>
      </c>
      <c r="R32" s="165" t="s">
        <v>60</v>
      </c>
      <c r="S32" s="161" t="s">
        <v>61</v>
      </c>
      <c r="T32" s="168" t="s">
        <v>56</v>
      </c>
      <c r="U32" s="168" t="s">
        <v>56</v>
      </c>
      <c r="V32" s="163" t="s">
        <v>56</v>
      </c>
      <c r="W32" s="166" t="s">
        <v>55</v>
      </c>
      <c r="X32" s="163" t="s">
        <v>56</v>
      </c>
      <c r="Y32" s="168" t="s">
        <v>276</v>
      </c>
      <c r="Z32" s="163" t="s">
        <v>55</v>
      </c>
      <c r="AA32" s="163" t="s">
        <v>56</v>
      </c>
      <c r="AB32" s="160">
        <f>NETWORKDAYS(F32,O32)-1</f>
        <v>2</v>
      </c>
      <c r="AC32" s="161" t="str">
        <f>IF(AB32&gt;=E32,"No Oportuno","Oportuno")</f>
        <v>Oportuno</v>
      </c>
      <c r="AD32" s="164" t="s">
        <v>294</v>
      </c>
      <c r="AE32" s="67"/>
    </row>
    <row r="33" spans="1:31" ht="38.25" x14ac:dyDescent="0.2">
      <c r="A33" s="156">
        <v>990</v>
      </c>
      <c r="B33" s="165">
        <v>44775</v>
      </c>
      <c r="C33" s="158" t="s">
        <v>25</v>
      </c>
      <c r="D33" s="159" t="s">
        <v>89</v>
      </c>
      <c r="E33" s="160">
        <v>15</v>
      </c>
      <c r="F33" s="161">
        <v>44774</v>
      </c>
      <c r="G33" s="161" t="s">
        <v>51</v>
      </c>
      <c r="H33" s="161" t="s">
        <v>56</v>
      </c>
      <c r="I33" s="163" t="s">
        <v>55</v>
      </c>
      <c r="J33" s="164" t="s">
        <v>117</v>
      </c>
      <c r="K33" s="159">
        <f t="shared" si="2"/>
        <v>1</v>
      </c>
      <c r="L33" s="161" t="str">
        <f t="shared" si="1"/>
        <v>Oportuno</v>
      </c>
      <c r="M33" s="164" t="s">
        <v>286</v>
      </c>
      <c r="N33" s="166" t="s">
        <v>55</v>
      </c>
      <c r="O33" s="159" t="s">
        <v>542</v>
      </c>
      <c r="P33" s="165" t="s">
        <v>150</v>
      </c>
      <c r="Q33" s="161" t="s">
        <v>55</v>
      </c>
      <c r="R33" s="159" t="s">
        <v>542</v>
      </c>
      <c r="S33" s="159" t="s">
        <v>542</v>
      </c>
      <c r="T33" s="159" t="s">
        <v>542</v>
      </c>
      <c r="U33" s="159" t="s">
        <v>542</v>
      </c>
      <c r="V33" s="159" t="s">
        <v>542</v>
      </c>
      <c r="W33" s="159" t="s">
        <v>542</v>
      </c>
      <c r="X33" s="159" t="s">
        <v>542</v>
      </c>
      <c r="Y33" s="159" t="s">
        <v>542</v>
      </c>
      <c r="Z33" s="159" t="s">
        <v>542</v>
      </c>
      <c r="AA33" s="159" t="s">
        <v>542</v>
      </c>
      <c r="AB33" s="159" t="s">
        <v>542</v>
      </c>
      <c r="AC33" s="159" t="s">
        <v>542</v>
      </c>
      <c r="AD33" s="167" t="s">
        <v>263</v>
      </c>
      <c r="AE33" s="66">
        <f>NETWORKDAYS(F33,$AE$7)-1</f>
        <v>173</v>
      </c>
    </row>
    <row r="34" spans="1:31" ht="89.25" customHeight="1" x14ac:dyDescent="0.2">
      <c r="A34" s="156">
        <v>1002</v>
      </c>
      <c r="B34" s="165">
        <v>44777</v>
      </c>
      <c r="C34" s="158" t="s">
        <v>25</v>
      </c>
      <c r="D34" s="159" t="s">
        <v>102</v>
      </c>
      <c r="E34" s="160">
        <v>10</v>
      </c>
      <c r="F34" s="161">
        <v>44777</v>
      </c>
      <c r="G34" s="161" t="s">
        <v>51</v>
      </c>
      <c r="H34" s="162" t="s">
        <v>65</v>
      </c>
      <c r="I34" s="163" t="s">
        <v>55</v>
      </c>
      <c r="J34" s="164" t="s">
        <v>118</v>
      </c>
      <c r="K34" s="159">
        <f t="shared" si="2"/>
        <v>0</v>
      </c>
      <c r="L34" s="161" t="str">
        <f t="shared" si="1"/>
        <v>Oportuno</v>
      </c>
      <c r="M34" s="164" t="s">
        <v>222</v>
      </c>
      <c r="N34" s="163" t="s">
        <v>56</v>
      </c>
      <c r="O34" s="161">
        <v>44777</v>
      </c>
      <c r="P34" s="161" t="s">
        <v>51</v>
      </c>
      <c r="Q34" s="162" t="s">
        <v>65</v>
      </c>
      <c r="R34" s="165" t="s">
        <v>96</v>
      </c>
      <c r="S34" s="165" t="s">
        <v>99</v>
      </c>
      <c r="T34" s="170" t="s">
        <v>66</v>
      </c>
      <c r="U34" s="170" t="s">
        <v>66</v>
      </c>
      <c r="V34" s="163" t="s">
        <v>56</v>
      </c>
      <c r="W34" s="163" t="s">
        <v>56</v>
      </c>
      <c r="X34" s="163" t="s">
        <v>56</v>
      </c>
      <c r="Y34" s="168" t="s">
        <v>276</v>
      </c>
      <c r="Z34" s="163" t="s">
        <v>55</v>
      </c>
      <c r="AA34" s="163" t="s">
        <v>56</v>
      </c>
      <c r="AB34" s="160">
        <f>NETWORKDAYS(F34,O34)-1</f>
        <v>0</v>
      </c>
      <c r="AC34" s="161" t="str">
        <f>IF(AB34&gt;=E34,"No Oportuno","Oportuno")</f>
        <v>Oportuno</v>
      </c>
      <c r="AD34" s="164" t="s">
        <v>295</v>
      </c>
      <c r="AE34" s="67"/>
    </row>
    <row r="35" spans="1:31" ht="76.5" x14ac:dyDescent="0.2">
      <c r="A35" s="156">
        <v>1004</v>
      </c>
      <c r="B35" s="165">
        <v>44777</v>
      </c>
      <c r="C35" s="158" t="s">
        <v>25</v>
      </c>
      <c r="D35" s="159" t="s">
        <v>112</v>
      </c>
      <c r="E35" s="160">
        <v>5</v>
      </c>
      <c r="F35" s="161">
        <v>44749</v>
      </c>
      <c r="G35" s="161" t="s">
        <v>51</v>
      </c>
      <c r="H35" s="161" t="s">
        <v>56</v>
      </c>
      <c r="I35" s="163" t="s">
        <v>55</v>
      </c>
      <c r="J35" s="164" t="s">
        <v>119</v>
      </c>
      <c r="K35" s="159">
        <f>NETWORKDAYS(F35,B35)-2</f>
        <v>19</v>
      </c>
      <c r="L35" s="162" t="str">
        <f t="shared" si="1"/>
        <v>No Oportuno</v>
      </c>
      <c r="M35" s="164" t="s">
        <v>296</v>
      </c>
      <c r="N35" s="166" t="s">
        <v>55</v>
      </c>
      <c r="O35" s="159" t="s">
        <v>542</v>
      </c>
      <c r="P35" s="165" t="s">
        <v>150</v>
      </c>
      <c r="Q35" s="161" t="s">
        <v>55</v>
      </c>
      <c r="R35" s="159" t="s">
        <v>542</v>
      </c>
      <c r="S35" s="159" t="s">
        <v>542</v>
      </c>
      <c r="T35" s="159" t="s">
        <v>542</v>
      </c>
      <c r="U35" s="159" t="s">
        <v>542</v>
      </c>
      <c r="V35" s="159" t="s">
        <v>542</v>
      </c>
      <c r="W35" s="159" t="s">
        <v>542</v>
      </c>
      <c r="X35" s="159" t="s">
        <v>542</v>
      </c>
      <c r="Y35" s="159" t="s">
        <v>542</v>
      </c>
      <c r="Z35" s="159" t="s">
        <v>542</v>
      </c>
      <c r="AA35" s="159" t="s">
        <v>542</v>
      </c>
      <c r="AB35" s="159" t="s">
        <v>542</v>
      </c>
      <c r="AC35" s="159" t="s">
        <v>542</v>
      </c>
      <c r="AD35" s="167" t="s">
        <v>263</v>
      </c>
      <c r="AE35" s="66">
        <f>NETWORKDAYS(F35,$AE$7)-1</f>
        <v>190</v>
      </c>
    </row>
    <row r="36" spans="1:31" ht="93" customHeight="1" x14ac:dyDescent="0.2">
      <c r="A36" s="156">
        <v>1011</v>
      </c>
      <c r="B36" s="165">
        <v>44778</v>
      </c>
      <c r="C36" s="158" t="s">
        <v>25</v>
      </c>
      <c r="D36" s="159" t="s">
        <v>89</v>
      </c>
      <c r="E36" s="160">
        <v>15</v>
      </c>
      <c r="F36" s="161">
        <v>44778</v>
      </c>
      <c r="G36" s="161" t="s">
        <v>129</v>
      </c>
      <c r="H36" s="162" t="s">
        <v>55</v>
      </c>
      <c r="I36" s="163" t="s">
        <v>55</v>
      </c>
      <c r="J36" s="164" t="s">
        <v>120</v>
      </c>
      <c r="K36" s="159">
        <f t="shared" ref="K36:K67" si="3">NETWORKDAYS(F36,B36)-1</f>
        <v>0</v>
      </c>
      <c r="L36" s="161" t="str">
        <f t="shared" si="1"/>
        <v>Oportuno</v>
      </c>
      <c r="M36" s="164" t="s">
        <v>220</v>
      </c>
      <c r="N36" s="163" t="s">
        <v>56</v>
      </c>
      <c r="O36" s="161">
        <v>44778</v>
      </c>
      <c r="P36" s="161" t="s">
        <v>51</v>
      </c>
      <c r="Q36" s="161" t="s">
        <v>56</v>
      </c>
      <c r="R36" s="165" t="s">
        <v>60</v>
      </c>
      <c r="S36" s="161" t="s">
        <v>61</v>
      </c>
      <c r="T36" s="170" t="s">
        <v>66</v>
      </c>
      <c r="U36" s="170" t="s">
        <v>66</v>
      </c>
      <c r="V36" s="163" t="s">
        <v>56</v>
      </c>
      <c r="W36" s="163" t="s">
        <v>56</v>
      </c>
      <c r="X36" s="163" t="s">
        <v>56</v>
      </c>
      <c r="Y36" s="168" t="s">
        <v>276</v>
      </c>
      <c r="Z36" s="163" t="s">
        <v>55</v>
      </c>
      <c r="AA36" s="163" t="s">
        <v>56</v>
      </c>
      <c r="AB36" s="160">
        <f>NETWORKDAYS(F36,O36)-1</f>
        <v>0</v>
      </c>
      <c r="AC36" s="161" t="str">
        <f>IF(AB36&gt;=E36,"No Oportuno","Oportuno")</f>
        <v>Oportuno</v>
      </c>
      <c r="AD36" s="164" t="s">
        <v>297</v>
      </c>
      <c r="AE36" s="67"/>
    </row>
    <row r="37" spans="1:31" ht="51" x14ac:dyDescent="0.2">
      <c r="A37" s="156">
        <v>1021</v>
      </c>
      <c r="B37" s="165">
        <v>44781</v>
      </c>
      <c r="C37" s="158" t="s">
        <v>25</v>
      </c>
      <c r="D37" s="159" t="s">
        <v>89</v>
      </c>
      <c r="E37" s="160">
        <v>15</v>
      </c>
      <c r="F37" s="161">
        <v>44780</v>
      </c>
      <c r="G37" s="161" t="s">
        <v>51</v>
      </c>
      <c r="H37" s="162" t="s">
        <v>55</v>
      </c>
      <c r="I37" s="163" t="s">
        <v>55</v>
      </c>
      <c r="J37" s="172" t="s">
        <v>232</v>
      </c>
      <c r="K37" s="159">
        <f t="shared" si="3"/>
        <v>0</v>
      </c>
      <c r="L37" s="161" t="str">
        <f t="shared" si="1"/>
        <v>Oportuno</v>
      </c>
      <c r="M37" s="169" t="s">
        <v>298</v>
      </c>
      <c r="N37" s="166" t="s">
        <v>55</v>
      </c>
      <c r="O37" s="159" t="s">
        <v>542</v>
      </c>
      <c r="P37" s="165" t="s">
        <v>150</v>
      </c>
      <c r="Q37" s="161" t="s">
        <v>55</v>
      </c>
      <c r="R37" s="159" t="s">
        <v>542</v>
      </c>
      <c r="S37" s="159" t="s">
        <v>542</v>
      </c>
      <c r="T37" s="159" t="s">
        <v>542</v>
      </c>
      <c r="U37" s="159" t="s">
        <v>542</v>
      </c>
      <c r="V37" s="159" t="s">
        <v>542</v>
      </c>
      <c r="W37" s="159" t="s">
        <v>542</v>
      </c>
      <c r="X37" s="159" t="s">
        <v>542</v>
      </c>
      <c r="Y37" s="159" t="s">
        <v>542</v>
      </c>
      <c r="Z37" s="159" t="s">
        <v>542</v>
      </c>
      <c r="AA37" s="159" t="s">
        <v>542</v>
      </c>
      <c r="AB37" s="159" t="s">
        <v>542</v>
      </c>
      <c r="AC37" s="159" t="s">
        <v>542</v>
      </c>
      <c r="AD37" s="167" t="s">
        <v>263</v>
      </c>
      <c r="AE37" s="66">
        <f>NETWORKDAYS(F37,$AE$7)-1</f>
        <v>168</v>
      </c>
    </row>
    <row r="38" spans="1:31" ht="25.5" x14ac:dyDescent="0.2">
      <c r="A38" s="156">
        <v>1028</v>
      </c>
      <c r="B38" s="165">
        <v>44781</v>
      </c>
      <c r="C38" s="158" t="s">
        <v>25</v>
      </c>
      <c r="D38" s="159" t="s">
        <v>89</v>
      </c>
      <c r="E38" s="160">
        <v>15</v>
      </c>
      <c r="F38" s="161">
        <v>44781</v>
      </c>
      <c r="G38" s="161" t="s">
        <v>51</v>
      </c>
      <c r="H38" s="161" t="s">
        <v>56</v>
      </c>
      <c r="I38" s="163" t="s">
        <v>55</v>
      </c>
      <c r="J38" s="172" t="s">
        <v>231</v>
      </c>
      <c r="K38" s="159">
        <f t="shared" si="3"/>
        <v>0</v>
      </c>
      <c r="L38" s="161" t="str">
        <f t="shared" si="1"/>
        <v>Oportuno</v>
      </c>
      <c r="M38" s="164" t="s">
        <v>242</v>
      </c>
      <c r="N38" s="166" t="s">
        <v>55</v>
      </c>
      <c r="O38" s="159" t="s">
        <v>542</v>
      </c>
      <c r="P38" s="165" t="s">
        <v>150</v>
      </c>
      <c r="Q38" s="161" t="s">
        <v>55</v>
      </c>
      <c r="R38" s="159" t="s">
        <v>542</v>
      </c>
      <c r="S38" s="159" t="s">
        <v>542</v>
      </c>
      <c r="T38" s="159" t="s">
        <v>542</v>
      </c>
      <c r="U38" s="159" t="s">
        <v>542</v>
      </c>
      <c r="V38" s="159" t="s">
        <v>542</v>
      </c>
      <c r="W38" s="159" t="s">
        <v>542</v>
      </c>
      <c r="X38" s="159" t="s">
        <v>542</v>
      </c>
      <c r="Y38" s="159" t="s">
        <v>542</v>
      </c>
      <c r="Z38" s="159" t="s">
        <v>542</v>
      </c>
      <c r="AA38" s="159" t="s">
        <v>542</v>
      </c>
      <c r="AB38" s="159" t="s">
        <v>542</v>
      </c>
      <c r="AC38" s="159" t="s">
        <v>542</v>
      </c>
      <c r="AD38" s="167" t="s">
        <v>263</v>
      </c>
      <c r="AE38" s="66">
        <f>NETWORKDAYS(F38,$AE$7)-1</f>
        <v>168</v>
      </c>
    </row>
    <row r="39" spans="1:31" ht="25.5" x14ac:dyDescent="0.2">
      <c r="A39" s="156">
        <v>1037</v>
      </c>
      <c r="B39" s="165">
        <v>44782</v>
      </c>
      <c r="C39" s="158" t="s">
        <v>25</v>
      </c>
      <c r="D39" s="159" t="s">
        <v>89</v>
      </c>
      <c r="E39" s="160">
        <v>10</v>
      </c>
      <c r="F39" s="161">
        <v>44782</v>
      </c>
      <c r="G39" s="161" t="s">
        <v>51</v>
      </c>
      <c r="H39" s="161" t="s">
        <v>56</v>
      </c>
      <c r="I39" s="163" t="s">
        <v>55</v>
      </c>
      <c r="J39" s="172" t="s">
        <v>233</v>
      </c>
      <c r="K39" s="159">
        <f t="shared" si="3"/>
        <v>0</v>
      </c>
      <c r="L39" s="161" t="str">
        <f t="shared" si="1"/>
        <v>Oportuno</v>
      </c>
      <c r="M39" s="164" t="s">
        <v>242</v>
      </c>
      <c r="N39" s="163" t="s">
        <v>56</v>
      </c>
      <c r="O39" s="161">
        <v>44782</v>
      </c>
      <c r="P39" s="161" t="s">
        <v>51</v>
      </c>
      <c r="Q39" s="161" t="s">
        <v>56</v>
      </c>
      <c r="R39" s="165" t="s">
        <v>60</v>
      </c>
      <c r="S39" s="161" t="s">
        <v>61</v>
      </c>
      <c r="T39" s="168" t="s">
        <v>56</v>
      </c>
      <c r="U39" s="168" t="s">
        <v>56</v>
      </c>
      <c r="V39" s="163" t="s">
        <v>56</v>
      </c>
      <c r="W39" s="163" t="s">
        <v>56</v>
      </c>
      <c r="X39" s="163" t="s">
        <v>56</v>
      </c>
      <c r="Y39" s="168" t="s">
        <v>276</v>
      </c>
      <c r="Z39" s="163" t="s">
        <v>55</v>
      </c>
      <c r="AA39" s="163" t="s">
        <v>56</v>
      </c>
      <c r="AB39" s="160">
        <f>NETWORKDAYS(F39,O39)-1</f>
        <v>0</v>
      </c>
      <c r="AC39" s="161" t="str">
        <f t="shared" ref="AC39:AC44" si="4">IF(AB39&gt;=E39,"No Oportuno","Oportuno")</f>
        <v>Oportuno</v>
      </c>
      <c r="AD39" s="164" t="s">
        <v>299</v>
      </c>
      <c r="AE39" s="67"/>
    </row>
    <row r="40" spans="1:31" ht="76.5" x14ac:dyDescent="0.2">
      <c r="A40" s="156">
        <v>1043</v>
      </c>
      <c r="B40" s="165">
        <v>44783</v>
      </c>
      <c r="C40" s="168" t="s">
        <v>25</v>
      </c>
      <c r="D40" s="159" t="s">
        <v>89</v>
      </c>
      <c r="E40" s="160">
        <v>15</v>
      </c>
      <c r="F40" s="161">
        <v>44783</v>
      </c>
      <c r="G40" s="161" t="s">
        <v>51</v>
      </c>
      <c r="H40" s="161" t="s">
        <v>56</v>
      </c>
      <c r="I40" s="163" t="s">
        <v>55</v>
      </c>
      <c r="J40" s="164" t="s">
        <v>121</v>
      </c>
      <c r="K40" s="159">
        <f t="shared" si="3"/>
        <v>0</v>
      </c>
      <c r="L40" s="161" t="str">
        <f t="shared" si="1"/>
        <v>Oportuno</v>
      </c>
      <c r="M40" s="164" t="s">
        <v>242</v>
      </c>
      <c r="N40" s="163" t="s">
        <v>56</v>
      </c>
      <c r="O40" s="161">
        <v>44817</v>
      </c>
      <c r="P40" s="161" t="s">
        <v>51</v>
      </c>
      <c r="Q40" s="161" t="s">
        <v>56</v>
      </c>
      <c r="R40" s="165" t="s">
        <v>300</v>
      </c>
      <c r="S40" s="165" t="s">
        <v>122</v>
      </c>
      <c r="T40" s="168" t="s">
        <v>56</v>
      </c>
      <c r="U40" s="168" t="s">
        <v>56</v>
      </c>
      <c r="V40" s="163" t="s">
        <v>56</v>
      </c>
      <c r="W40" s="163" t="s">
        <v>56</v>
      </c>
      <c r="X40" s="163" t="s">
        <v>56</v>
      </c>
      <c r="Y40" s="163" t="s">
        <v>56</v>
      </c>
      <c r="Z40" s="163" t="s">
        <v>56</v>
      </c>
      <c r="AA40" s="163" t="s">
        <v>56</v>
      </c>
      <c r="AB40" s="160">
        <f>NETWORKDAYS(F40,O40)-2</f>
        <v>23</v>
      </c>
      <c r="AC40" s="162" t="str">
        <f t="shared" si="4"/>
        <v>No Oportuno</v>
      </c>
      <c r="AD40" s="173" t="s">
        <v>301</v>
      </c>
      <c r="AE40" s="67"/>
    </row>
    <row r="41" spans="1:31" ht="48.75" customHeight="1" x14ac:dyDescent="0.2">
      <c r="A41" s="156">
        <v>1046</v>
      </c>
      <c r="B41" s="165">
        <v>44784</v>
      </c>
      <c r="C41" s="168" t="s">
        <v>25</v>
      </c>
      <c r="D41" s="159" t="s">
        <v>112</v>
      </c>
      <c r="E41" s="160">
        <v>5</v>
      </c>
      <c r="F41" s="161">
        <v>44783</v>
      </c>
      <c r="G41" s="161" t="s">
        <v>51</v>
      </c>
      <c r="H41" s="162" t="s">
        <v>65</v>
      </c>
      <c r="I41" s="163" t="s">
        <v>55</v>
      </c>
      <c r="J41" s="164" t="s">
        <v>250</v>
      </c>
      <c r="K41" s="159">
        <f t="shared" si="3"/>
        <v>1</v>
      </c>
      <c r="L41" s="161" t="str">
        <f t="shared" ref="L41:L81" si="5">IF(K41&gt;3,"No Oportuno","Oportuno")</f>
        <v>Oportuno</v>
      </c>
      <c r="M41" s="164" t="s">
        <v>222</v>
      </c>
      <c r="N41" s="163" t="s">
        <v>56</v>
      </c>
      <c r="O41" s="161">
        <v>44784</v>
      </c>
      <c r="P41" s="161" t="s">
        <v>51</v>
      </c>
      <c r="Q41" s="161" t="s">
        <v>56</v>
      </c>
      <c r="R41" s="165" t="s">
        <v>123</v>
      </c>
      <c r="S41" s="161" t="s">
        <v>61</v>
      </c>
      <c r="T41" s="170" t="s">
        <v>66</v>
      </c>
      <c r="U41" s="170" t="s">
        <v>66</v>
      </c>
      <c r="V41" s="163" t="s">
        <v>56</v>
      </c>
      <c r="W41" s="163" t="s">
        <v>56</v>
      </c>
      <c r="X41" s="163" t="s">
        <v>56</v>
      </c>
      <c r="Y41" s="163" t="s">
        <v>56</v>
      </c>
      <c r="Z41" s="163" t="s">
        <v>55</v>
      </c>
      <c r="AA41" s="163" t="s">
        <v>56</v>
      </c>
      <c r="AB41" s="160">
        <f>NETWORKDAYS(F41,O41)-1</f>
        <v>1</v>
      </c>
      <c r="AC41" s="149" t="str">
        <f t="shared" si="4"/>
        <v>Oportuno</v>
      </c>
      <c r="AD41" s="164" t="s">
        <v>124</v>
      </c>
      <c r="AE41" s="67"/>
    </row>
    <row r="42" spans="1:31" ht="38.25" x14ac:dyDescent="0.2">
      <c r="A42" s="156">
        <v>1063</v>
      </c>
      <c r="B42" s="165">
        <v>44785</v>
      </c>
      <c r="C42" s="158" t="s">
        <v>25</v>
      </c>
      <c r="D42" s="159" t="s">
        <v>89</v>
      </c>
      <c r="E42" s="160">
        <v>10</v>
      </c>
      <c r="F42" s="161">
        <v>44785</v>
      </c>
      <c r="G42" s="161" t="s">
        <v>51</v>
      </c>
      <c r="H42" s="161" t="s">
        <v>56</v>
      </c>
      <c r="I42" s="163" t="s">
        <v>55</v>
      </c>
      <c r="J42" s="164" t="s">
        <v>125</v>
      </c>
      <c r="K42" s="159">
        <f t="shared" si="3"/>
        <v>0</v>
      </c>
      <c r="L42" s="161" t="str">
        <f t="shared" si="5"/>
        <v>Oportuno</v>
      </c>
      <c r="M42" s="164" t="s">
        <v>242</v>
      </c>
      <c r="N42" s="163" t="s">
        <v>56</v>
      </c>
      <c r="O42" s="161">
        <v>44788</v>
      </c>
      <c r="P42" s="161" t="s">
        <v>51</v>
      </c>
      <c r="Q42" s="161" t="s">
        <v>56</v>
      </c>
      <c r="R42" s="165" t="s">
        <v>60</v>
      </c>
      <c r="S42" s="161" t="s">
        <v>61</v>
      </c>
      <c r="T42" s="168" t="s">
        <v>56</v>
      </c>
      <c r="U42" s="168" t="s">
        <v>56</v>
      </c>
      <c r="V42" s="163" t="s">
        <v>56</v>
      </c>
      <c r="W42" s="163" t="s">
        <v>56</v>
      </c>
      <c r="X42" s="163" t="s">
        <v>56</v>
      </c>
      <c r="Y42" s="168" t="s">
        <v>276</v>
      </c>
      <c r="Z42" s="163" t="s">
        <v>55</v>
      </c>
      <c r="AA42" s="163" t="s">
        <v>56</v>
      </c>
      <c r="AB42" s="160">
        <f>NETWORKDAYS(F42,O42)-1</f>
        <v>1</v>
      </c>
      <c r="AC42" s="161" t="str">
        <f t="shared" si="4"/>
        <v>Oportuno</v>
      </c>
      <c r="AD42" s="164" t="s">
        <v>299</v>
      </c>
      <c r="AE42" s="67"/>
    </row>
    <row r="43" spans="1:31" ht="51" x14ac:dyDescent="0.2">
      <c r="A43" s="156">
        <v>1066</v>
      </c>
      <c r="B43" s="165">
        <v>44789</v>
      </c>
      <c r="C43" s="158" t="s">
        <v>25</v>
      </c>
      <c r="D43" s="159" t="s">
        <v>89</v>
      </c>
      <c r="E43" s="160">
        <v>15</v>
      </c>
      <c r="F43" s="161">
        <v>44788</v>
      </c>
      <c r="G43" s="161" t="s">
        <v>51</v>
      </c>
      <c r="H43" s="161" t="s">
        <v>56</v>
      </c>
      <c r="I43" s="163" t="s">
        <v>55</v>
      </c>
      <c r="J43" s="164" t="s">
        <v>126</v>
      </c>
      <c r="K43" s="159">
        <f t="shared" si="3"/>
        <v>1</v>
      </c>
      <c r="L43" s="161" t="str">
        <f t="shared" si="5"/>
        <v>Oportuno</v>
      </c>
      <c r="M43" s="164" t="s">
        <v>107</v>
      </c>
      <c r="N43" s="163" t="s">
        <v>56</v>
      </c>
      <c r="O43" s="161">
        <v>44791</v>
      </c>
      <c r="P43" s="161" t="s">
        <v>51</v>
      </c>
      <c r="Q43" s="161" t="s">
        <v>56</v>
      </c>
      <c r="R43" s="165" t="s">
        <v>60</v>
      </c>
      <c r="S43" s="161" t="s">
        <v>61</v>
      </c>
      <c r="T43" s="168" t="s">
        <v>56</v>
      </c>
      <c r="U43" s="168" t="s">
        <v>56</v>
      </c>
      <c r="V43" s="163" t="s">
        <v>56</v>
      </c>
      <c r="W43" s="163" t="s">
        <v>56</v>
      </c>
      <c r="X43" s="163" t="s">
        <v>56</v>
      </c>
      <c r="Y43" s="168" t="s">
        <v>276</v>
      </c>
      <c r="Z43" s="163" t="s">
        <v>55</v>
      </c>
      <c r="AA43" s="163" t="s">
        <v>56</v>
      </c>
      <c r="AB43" s="160">
        <f>NETWORKDAYS(F43,O43)-1</f>
        <v>3</v>
      </c>
      <c r="AC43" s="161" t="str">
        <f t="shared" si="4"/>
        <v>Oportuno</v>
      </c>
      <c r="AD43" s="164" t="s">
        <v>299</v>
      </c>
      <c r="AE43" s="67"/>
    </row>
    <row r="44" spans="1:31" ht="77.25" customHeight="1" x14ac:dyDescent="0.2">
      <c r="A44" s="156">
        <v>1074</v>
      </c>
      <c r="B44" s="165">
        <v>44789</v>
      </c>
      <c r="C44" s="158" t="s">
        <v>25</v>
      </c>
      <c r="D44" s="159" t="s">
        <v>102</v>
      </c>
      <c r="E44" s="160">
        <v>10</v>
      </c>
      <c r="F44" s="161">
        <v>44789</v>
      </c>
      <c r="G44" s="161" t="s">
        <v>129</v>
      </c>
      <c r="H44" s="162" t="s">
        <v>55</v>
      </c>
      <c r="I44" s="163" t="s">
        <v>55</v>
      </c>
      <c r="J44" s="164" t="s">
        <v>120</v>
      </c>
      <c r="K44" s="159">
        <f t="shared" si="3"/>
        <v>0</v>
      </c>
      <c r="L44" s="161" t="str">
        <f t="shared" si="5"/>
        <v>Oportuno</v>
      </c>
      <c r="M44" s="164" t="s">
        <v>220</v>
      </c>
      <c r="N44" s="163" t="s">
        <v>56</v>
      </c>
      <c r="O44" s="161">
        <v>44790</v>
      </c>
      <c r="P44" s="161" t="s">
        <v>51</v>
      </c>
      <c r="Q44" s="161" t="s">
        <v>56</v>
      </c>
      <c r="R44" s="165" t="s">
        <v>127</v>
      </c>
      <c r="S44" s="165" t="s">
        <v>128</v>
      </c>
      <c r="T44" s="170" t="s">
        <v>66</v>
      </c>
      <c r="U44" s="170" t="s">
        <v>66</v>
      </c>
      <c r="V44" s="163" t="s">
        <v>56</v>
      </c>
      <c r="W44" s="163" t="s">
        <v>56</v>
      </c>
      <c r="X44" s="163" t="s">
        <v>56</v>
      </c>
      <c r="Y44" s="168" t="s">
        <v>276</v>
      </c>
      <c r="Z44" s="163" t="s">
        <v>55</v>
      </c>
      <c r="AA44" s="163" t="s">
        <v>56</v>
      </c>
      <c r="AB44" s="160">
        <f>NETWORKDAYS(F44,O44)-1</f>
        <v>1</v>
      </c>
      <c r="AC44" s="161" t="str">
        <f t="shared" si="4"/>
        <v>Oportuno</v>
      </c>
      <c r="AD44" s="164" t="s">
        <v>302</v>
      </c>
      <c r="AE44" s="67"/>
    </row>
    <row r="45" spans="1:31" ht="38.25" x14ac:dyDescent="0.2">
      <c r="A45" s="156">
        <v>1086</v>
      </c>
      <c r="B45" s="165">
        <v>44790</v>
      </c>
      <c r="C45" s="158" t="s">
        <v>25</v>
      </c>
      <c r="D45" s="159" t="s">
        <v>102</v>
      </c>
      <c r="E45" s="160">
        <v>10</v>
      </c>
      <c r="F45" s="161">
        <v>44790</v>
      </c>
      <c r="G45" s="161" t="s">
        <v>51</v>
      </c>
      <c r="H45" s="161" t="s">
        <v>56</v>
      </c>
      <c r="I45" s="163" t="s">
        <v>55</v>
      </c>
      <c r="J45" s="164" t="s">
        <v>337</v>
      </c>
      <c r="K45" s="159">
        <f t="shared" si="3"/>
        <v>0</v>
      </c>
      <c r="L45" s="161" t="str">
        <f t="shared" si="5"/>
        <v>Oportuno</v>
      </c>
      <c r="M45" s="164" t="s">
        <v>242</v>
      </c>
      <c r="N45" s="166" t="s">
        <v>55</v>
      </c>
      <c r="O45" s="159" t="s">
        <v>542</v>
      </c>
      <c r="P45" s="165" t="s">
        <v>150</v>
      </c>
      <c r="Q45" s="161" t="s">
        <v>55</v>
      </c>
      <c r="R45" s="159" t="s">
        <v>542</v>
      </c>
      <c r="S45" s="159" t="s">
        <v>542</v>
      </c>
      <c r="T45" s="159" t="s">
        <v>542</v>
      </c>
      <c r="U45" s="159" t="s">
        <v>542</v>
      </c>
      <c r="V45" s="159" t="s">
        <v>542</v>
      </c>
      <c r="W45" s="159" t="s">
        <v>542</v>
      </c>
      <c r="X45" s="159" t="s">
        <v>542</v>
      </c>
      <c r="Y45" s="159" t="s">
        <v>542</v>
      </c>
      <c r="Z45" s="159" t="s">
        <v>542</v>
      </c>
      <c r="AA45" s="159" t="s">
        <v>542</v>
      </c>
      <c r="AB45" s="159" t="s">
        <v>542</v>
      </c>
      <c r="AC45" s="159" t="s">
        <v>542</v>
      </c>
      <c r="AD45" s="167" t="s">
        <v>263</v>
      </c>
      <c r="AE45" s="66">
        <f>NETWORKDAYS(F45,$AE$7)-1</f>
        <v>161</v>
      </c>
    </row>
    <row r="46" spans="1:31" ht="25.5" x14ac:dyDescent="0.2">
      <c r="A46" s="156">
        <v>1097</v>
      </c>
      <c r="B46" s="165">
        <v>44792</v>
      </c>
      <c r="C46" s="158" t="s">
        <v>25</v>
      </c>
      <c r="D46" s="159" t="s">
        <v>89</v>
      </c>
      <c r="E46" s="160">
        <v>15</v>
      </c>
      <c r="F46" s="161">
        <v>44792</v>
      </c>
      <c r="G46" s="161" t="s">
        <v>51</v>
      </c>
      <c r="H46" s="161" t="s">
        <v>56</v>
      </c>
      <c r="I46" s="163" t="s">
        <v>55</v>
      </c>
      <c r="J46" s="164" t="s">
        <v>234</v>
      </c>
      <c r="K46" s="159">
        <f t="shared" si="3"/>
        <v>0</v>
      </c>
      <c r="L46" s="161" t="str">
        <f t="shared" si="5"/>
        <v>Oportuno</v>
      </c>
      <c r="M46" s="164" t="s">
        <v>242</v>
      </c>
      <c r="N46" s="166" t="s">
        <v>55</v>
      </c>
      <c r="O46" s="159" t="s">
        <v>542</v>
      </c>
      <c r="P46" s="165" t="s">
        <v>150</v>
      </c>
      <c r="Q46" s="161" t="s">
        <v>55</v>
      </c>
      <c r="R46" s="159" t="s">
        <v>542</v>
      </c>
      <c r="S46" s="159" t="s">
        <v>542</v>
      </c>
      <c r="T46" s="159" t="s">
        <v>542</v>
      </c>
      <c r="U46" s="159" t="s">
        <v>542</v>
      </c>
      <c r="V46" s="159" t="s">
        <v>542</v>
      </c>
      <c r="W46" s="159" t="s">
        <v>542</v>
      </c>
      <c r="X46" s="159" t="s">
        <v>542</v>
      </c>
      <c r="Y46" s="159" t="s">
        <v>542</v>
      </c>
      <c r="Z46" s="159" t="s">
        <v>542</v>
      </c>
      <c r="AA46" s="159" t="s">
        <v>542</v>
      </c>
      <c r="AB46" s="159" t="s">
        <v>542</v>
      </c>
      <c r="AC46" s="159" t="s">
        <v>542</v>
      </c>
      <c r="AD46" s="167" t="s">
        <v>263</v>
      </c>
      <c r="AE46" s="66">
        <f>NETWORKDAYS(F46,$AE$7)-1</f>
        <v>159</v>
      </c>
    </row>
    <row r="47" spans="1:31" ht="76.5" x14ac:dyDescent="0.2">
      <c r="A47" s="156">
        <v>1109</v>
      </c>
      <c r="B47" s="165">
        <v>44795</v>
      </c>
      <c r="C47" s="158" t="s">
        <v>25</v>
      </c>
      <c r="D47" s="159" t="s">
        <v>102</v>
      </c>
      <c r="E47" s="160">
        <v>15</v>
      </c>
      <c r="F47" s="161">
        <v>44795</v>
      </c>
      <c r="G47" s="161" t="s">
        <v>51</v>
      </c>
      <c r="H47" s="161" t="s">
        <v>56</v>
      </c>
      <c r="I47" s="163" t="s">
        <v>55</v>
      </c>
      <c r="J47" s="164" t="s">
        <v>270</v>
      </c>
      <c r="K47" s="159">
        <f t="shared" si="3"/>
        <v>0</v>
      </c>
      <c r="L47" s="161" t="str">
        <f t="shared" si="5"/>
        <v>Oportuno</v>
      </c>
      <c r="M47" s="164" t="s">
        <v>242</v>
      </c>
      <c r="N47" s="163" t="s">
        <v>56</v>
      </c>
      <c r="O47" s="161">
        <v>44813</v>
      </c>
      <c r="P47" s="161" t="s">
        <v>51</v>
      </c>
      <c r="Q47" s="162" t="s">
        <v>65</v>
      </c>
      <c r="R47" s="165" t="s">
        <v>95</v>
      </c>
      <c r="S47" s="165" t="s">
        <v>303</v>
      </c>
      <c r="T47" s="170" t="s">
        <v>66</v>
      </c>
      <c r="U47" s="170" t="s">
        <v>66</v>
      </c>
      <c r="V47" s="163" t="s">
        <v>56</v>
      </c>
      <c r="W47" s="163" t="s">
        <v>56</v>
      </c>
      <c r="X47" s="163" t="s">
        <v>56</v>
      </c>
      <c r="Y47" s="168" t="s">
        <v>276</v>
      </c>
      <c r="Z47" s="163" t="s">
        <v>55</v>
      </c>
      <c r="AA47" s="163" t="s">
        <v>56</v>
      </c>
      <c r="AB47" s="160">
        <f t="shared" ref="AB47:AB53" si="6">NETWORKDAYS(F47,O47)-1</f>
        <v>14</v>
      </c>
      <c r="AC47" s="161" t="str">
        <f>IF(AB47&gt;=E47,"No Oportuno","Oportuno")</f>
        <v>Oportuno</v>
      </c>
      <c r="AD47" s="164" t="s">
        <v>304</v>
      </c>
      <c r="AE47" s="67"/>
    </row>
    <row r="48" spans="1:31" ht="25.5" x14ac:dyDescent="0.2">
      <c r="A48" s="156">
        <v>1118</v>
      </c>
      <c r="B48" s="165">
        <v>44797</v>
      </c>
      <c r="C48" s="158" t="s">
        <v>25</v>
      </c>
      <c r="D48" s="159" t="s">
        <v>102</v>
      </c>
      <c r="E48" s="160">
        <v>10</v>
      </c>
      <c r="F48" s="161">
        <v>44797</v>
      </c>
      <c r="G48" s="161" t="s">
        <v>51</v>
      </c>
      <c r="H48" s="161" t="s">
        <v>56</v>
      </c>
      <c r="I48" s="163" t="s">
        <v>55</v>
      </c>
      <c r="J48" s="164" t="s">
        <v>130</v>
      </c>
      <c r="K48" s="159">
        <f t="shared" si="3"/>
        <v>0</v>
      </c>
      <c r="L48" s="161" t="str">
        <f t="shared" si="5"/>
        <v>Oportuno</v>
      </c>
      <c r="M48" s="164" t="s">
        <v>242</v>
      </c>
      <c r="N48" s="163" t="s">
        <v>56</v>
      </c>
      <c r="O48" s="161">
        <v>44797</v>
      </c>
      <c r="P48" s="161" t="s">
        <v>51</v>
      </c>
      <c r="Q48" s="161" t="s">
        <v>56</v>
      </c>
      <c r="R48" s="165" t="s">
        <v>60</v>
      </c>
      <c r="S48" s="161" t="s">
        <v>61</v>
      </c>
      <c r="T48" s="168" t="s">
        <v>56</v>
      </c>
      <c r="U48" s="168" t="s">
        <v>56</v>
      </c>
      <c r="V48" s="163" t="s">
        <v>56</v>
      </c>
      <c r="W48" s="163" t="s">
        <v>56</v>
      </c>
      <c r="X48" s="163" t="s">
        <v>56</v>
      </c>
      <c r="Y48" s="168" t="s">
        <v>276</v>
      </c>
      <c r="Z48" s="163" t="s">
        <v>55</v>
      </c>
      <c r="AA48" s="163" t="s">
        <v>56</v>
      </c>
      <c r="AB48" s="160">
        <f t="shared" si="6"/>
        <v>0</v>
      </c>
      <c r="AC48" s="161" t="str">
        <f>IF(AB48&gt;=E48,"No Oportuno","Oportuno")</f>
        <v>Oportuno</v>
      </c>
      <c r="AD48" s="164" t="s">
        <v>299</v>
      </c>
      <c r="AE48" s="67"/>
    </row>
    <row r="49" spans="1:31" ht="127.5" x14ac:dyDescent="0.2">
      <c r="A49" s="156">
        <v>1122</v>
      </c>
      <c r="B49" s="165">
        <v>44797</v>
      </c>
      <c r="C49" s="158" t="s">
        <v>25</v>
      </c>
      <c r="D49" s="159" t="s">
        <v>89</v>
      </c>
      <c r="E49" s="160">
        <v>15</v>
      </c>
      <c r="F49" s="161">
        <v>44797</v>
      </c>
      <c r="G49" s="161" t="s">
        <v>131</v>
      </c>
      <c r="H49" s="161" t="s">
        <v>56</v>
      </c>
      <c r="I49" s="163" t="s">
        <v>55</v>
      </c>
      <c r="J49" s="164" t="s">
        <v>235</v>
      </c>
      <c r="K49" s="159">
        <f t="shared" si="3"/>
        <v>0</v>
      </c>
      <c r="L49" s="161" t="str">
        <f t="shared" si="5"/>
        <v>Oportuno</v>
      </c>
      <c r="M49" s="164" t="s">
        <v>242</v>
      </c>
      <c r="N49" s="163" t="s">
        <v>56</v>
      </c>
      <c r="O49" s="161">
        <v>44797</v>
      </c>
      <c r="P49" s="161" t="s">
        <v>51</v>
      </c>
      <c r="Q49" s="161" t="s">
        <v>56</v>
      </c>
      <c r="R49" s="165" t="s">
        <v>60</v>
      </c>
      <c r="S49" s="161" t="s">
        <v>61</v>
      </c>
      <c r="T49" s="168" t="s">
        <v>56</v>
      </c>
      <c r="U49" s="168" t="s">
        <v>56</v>
      </c>
      <c r="V49" s="163" t="s">
        <v>56</v>
      </c>
      <c r="W49" s="163" t="s">
        <v>56</v>
      </c>
      <c r="X49" s="163" t="s">
        <v>56</v>
      </c>
      <c r="Y49" s="168" t="s">
        <v>276</v>
      </c>
      <c r="Z49" s="163" t="s">
        <v>55</v>
      </c>
      <c r="AA49" s="163" t="s">
        <v>56</v>
      </c>
      <c r="AB49" s="160">
        <f t="shared" si="6"/>
        <v>0</v>
      </c>
      <c r="AC49" s="161" t="str">
        <f>IF(AB49&gt;=E49,"No Oportuno","Oportuno")</f>
        <v>Oportuno</v>
      </c>
      <c r="AD49" s="164" t="s">
        <v>299</v>
      </c>
      <c r="AE49" s="67"/>
    </row>
    <row r="50" spans="1:31" ht="38.25" x14ac:dyDescent="0.2">
      <c r="A50" s="156">
        <v>1290</v>
      </c>
      <c r="B50" s="165">
        <v>44827</v>
      </c>
      <c r="C50" s="158" t="s">
        <v>25</v>
      </c>
      <c r="D50" s="159" t="s">
        <v>137</v>
      </c>
      <c r="E50" s="160">
        <v>15</v>
      </c>
      <c r="F50" s="161">
        <v>44824</v>
      </c>
      <c r="G50" s="161" t="s">
        <v>110</v>
      </c>
      <c r="H50" s="161" t="s">
        <v>133</v>
      </c>
      <c r="I50" s="163" t="s">
        <v>55</v>
      </c>
      <c r="J50" s="164" t="s">
        <v>134</v>
      </c>
      <c r="K50" s="159">
        <f t="shared" si="3"/>
        <v>3</v>
      </c>
      <c r="L50" s="162" t="str">
        <f>IF(K50&gt;1,"No Oportuno","Oportuno")</f>
        <v>No Oportuno</v>
      </c>
      <c r="M50" s="164" t="s">
        <v>305</v>
      </c>
      <c r="N50" s="166" t="s">
        <v>55</v>
      </c>
      <c r="O50" s="161">
        <v>44853</v>
      </c>
      <c r="P50" s="165" t="s">
        <v>150</v>
      </c>
      <c r="Q50" s="165" t="s">
        <v>248</v>
      </c>
      <c r="R50" s="159" t="s">
        <v>542</v>
      </c>
      <c r="S50" s="159" t="s">
        <v>542</v>
      </c>
      <c r="T50" s="159" t="s">
        <v>542</v>
      </c>
      <c r="U50" s="159" t="s">
        <v>542</v>
      </c>
      <c r="V50" s="159" t="s">
        <v>542</v>
      </c>
      <c r="W50" s="159" t="s">
        <v>542</v>
      </c>
      <c r="X50" s="159" t="s">
        <v>542</v>
      </c>
      <c r="Y50" s="159" t="s">
        <v>542</v>
      </c>
      <c r="Z50" s="159" t="s">
        <v>542</v>
      </c>
      <c r="AA50" s="159" t="s">
        <v>542</v>
      </c>
      <c r="AB50" s="160">
        <f t="shared" si="6"/>
        <v>21</v>
      </c>
      <c r="AC50" s="159" t="s">
        <v>542</v>
      </c>
      <c r="AD50" s="173" t="s">
        <v>306</v>
      </c>
      <c r="AE50" s="66">
        <f>NETWORKDAYS(F50,$AE$7)-1</f>
        <v>137</v>
      </c>
    </row>
    <row r="51" spans="1:31" ht="33" customHeight="1" x14ac:dyDescent="0.2">
      <c r="A51" s="156">
        <v>1294</v>
      </c>
      <c r="B51" s="165">
        <v>44830</v>
      </c>
      <c r="C51" s="158" t="s">
        <v>25</v>
      </c>
      <c r="D51" s="159" t="s">
        <v>137</v>
      </c>
      <c r="E51" s="160">
        <v>15</v>
      </c>
      <c r="F51" s="161">
        <v>44829</v>
      </c>
      <c r="G51" s="161" t="s">
        <v>51</v>
      </c>
      <c r="H51" s="161" t="s">
        <v>133</v>
      </c>
      <c r="I51" s="163" t="s">
        <v>55</v>
      </c>
      <c r="J51" s="164" t="s">
        <v>136</v>
      </c>
      <c r="K51" s="159">
        <f t="shared" si="3"/>
        <v>0</v>
      </c>
      <c r="L51" s="161" t="str">
        <f t="shared" si="5"/>
        <v>Oportuno</v>
      </c>
      <c r="M51" s="164" t="s">
        <v>286</v>
      </c>
      <c r="N51" s="163" t="s">
        <v>56</v>
      </c>
      <c r="O51" s="161">
        <v>44833</v>
      </c>
      <c r="P51" s="161" t="s">
        <v>133</v>
      </c>
      <c r="Q51" s="161" t="s">
        <v>133</v>
      </c>
      <c r="R51" s="165" t="s">
        <v>92</v>
      </c>
      <c r="S51" s="165" t="s">
        <v>307</v>
      </c>
      <c r="T51" s="168" t="s">
        <v>56</v>
      </c>
      <c r="U51" s="168" t="s">
        <v>56</v>
      </c>
      <c r="V51" s="163" t="s">
        <v>56</v>
      </c>
      <c r="W51" s="163" t="s">
        <v>56</v>
      </c>
      <c r="X51" s="163" t="s">
        <v>55</v>
      </c>
      <c r="Y51" s="163" t="s">
        <v>55</v>
      </c>
      <c r="Z51" s="163" t="s">
        <v>55</v>
      </c>
      <c r="AA51" s="163" t="s">
        <v>56</v>
      </c>
      <c r="AB51" s="160">
        <f t="shared" si="6"/>
        <v>3</v>
      </c>
      <c r="AC51" s="161" t="str">
        <f>IF(AB51&gt;=E51,"No Oportuno","Oportuno")</f>
        <v>Oportuno</v>
      </c>
      <c r="AD51" s="173" t="s">
        <v>308</v>
      </c>
      <c r="AE51" s="67"/>
    </row>
    <row r="52" spans="1:31" ht="51" x14ac:dyDescent="0.2">
      <c r="A52" s="156">
        <v>1302</v>
      </c>
      <c r="B52" s="165">
        <v>44830</v>
      </c>
      <c r="C52" s="158" t="s">
        <v>25</v>
      </c>
      <c r="D52" s="159" t="s">
        <v>137</v>
      </c>
      <c r="E52" s="160">
        <v>15</v>
      </c>
      <c r="F52" s="161">
        <v>44830</v>
      </c>
      <c r="G52" s="162" t="s">
        <v>51</v>
      </c>
      <c r="H52" s="161" t="s">
        <v>133</v>
      </c>
      <c r="I52" s="163" t="s">
        <v>55</v>
      </c>
      <c r="J52" s="164" t="s">
        <v>338</v>
      </c>
      <c r="K52" s="159">
        <f t="shared" si="3"/>
        <v>0</v>
      </c>
      <c r="L52" s="161" t="str">
        <f t="shared" si="5"/>
        <v>Oportuno</v>
      </c>
      <c r="M52" s="164" t="s">
        <v>221</v>
      </c>
      <c r="N52" s="166" t="s">
        <v>55</v>
      </c>
      <c r="O52" s="161">
        <v>44853</v>
      </c>
      <c r="P52" s="165" t="s">
        <v>150</v>
      </c>
      <c r="Q52" s="165" t="s">
        <v>248</v>
      </c>
      <c r="R52" s="159" t="s">
        <v>542</v>
      </c>
      <c r="S52" s="159" t="s">
        <v>542</v>
      </c>
      <c r="T52" s="159" t="s">
        <v>542</v>
      </c>
      <c r="U52" s="159" t="s">
        <v>542</v>
      </c>
      <c r="V52" s="159" t="s">
        <v>542</v>
      </c>
      <c r="W52" s="159" t="s">
        <v>542</v>
      </c>
      <c r="X52" s="159" t="s">
        <v>542</v>
      </c>
      <c r="Y52" s="159" t="s">
        <v>542</v>
      </c>
      <c r="Z52" s="159" t="s">
        <v>542</v>
      </c>
      <c r="AA52" s="159" t="s">
        <v>542</v>
      </c>
      <c r="AB52" s="160">
        <f t="shared" si="6"/>
        <v>17</v>
      </c>
      <c r="AC52" s="159" t="s">
        <v>542</v>
      </c>
      <c r="AD52" s="173" t="s">
        <v>306</v>
      </c>
      <c r="AE52" s="66">
        <f>NETWORKDAYS(F52,$AE$7)-1</f>
        <v>133</v>
      </c>
    </row>
    <row r="53" spans="1:31" ht="38.25" x14ac:dyDescent="0.2">
      <c r="A53" s="156">
        <v>1305</v>
      </c>
      <c r="B53" s="165">
        <v>44831</v>
      </c>
      <c r="C53" s="158" t="s">
        <v>25</v>
      </c>
      <c r="D53" s="159" t="s">
        <v>137</v>
      </c>
      <c r="E53" s="160">
        <v>10</v>
      </c>
      <c r="F53" s="161">
        <v>44831</v>
      </c>
      <c r="G53" s="162" t="s">
        <v>51</v>
      </c>
      <c r="H53" s="161" t="s">
        <v>133</v>
      </c>
      <c r="I53" s="163" t="s">
        <v>55</v>
      </c>
      <c r="J53" s="164" t="s">
        <v>142</v>
      </c>
      <c r="K53" s="159">
        <f t="shared" si="3"/>
        <v>0</v>
      </c>
      <c r="L53" s="161" t="str">
        <f t="shared" si="5"/>
        <v>Oportuno</v>
      </c>
      <c r="M53" s="164" t="s">
        <v>221</v>
      </c>
      <c r="N53" s="163" t="s">
        <v>56</v>
      </c>
      <c r="O53" s="161">
        <v>44833</v>
      </c>
      <c r="P53" s="161" t="s">
        <v>133</v>
      </c>
      <c r="Q53" s="161" t="s">
        <v>133</v>
      </c>
      <c r="R53" s="165" t="s">
        <v>92</v>
      </c>
      <c r="S53" s="165" t="s">
        <v>307</v>
      </c>
      <c r="T53" s="168" t="s">
        <v>56</v>
      </c>
      <c r="U53" s="168" t="s">
        <v>56</v>
      </c>
      <c r="V53" s="163" t="s">
        <v>56</v>
      </c>
      <c r="W53" s="163" t="s">
        <v>56</v>
      </c>
      <c r="X53" s="163" t="s">
        <v>55</v>
      </c>
      <c r="Y53" s="163" t="s">
        <v>55</v>
      </c>
      <c r="Z53" s="163" t="s">
        <v>55</v>
      </c>
      <c r="AA53" s="163" t="s">
        <v>56</v>
      </c>
      <c r="AB53" s="160">
        <f t="shared" si="6"/>
        <v>2</v>
      </c>
      <c r="AC53" s="161" t="str">
        <f>IF(AB53&gt;=E53,"No Oportuno","Oportuno")</f>
        <v>Oportuno</v>
      </c>
      <c r="AD53" s="173" t="s">
        <v>308</v>
      </c>
      <c r="AE53" s="67"/>
    </row>
    <row r="54" spans="1:31" ht="38.25" x14ac:dyDescent="0.2">
      <c r="A54" s="156">
        <v>1311</v>
      </c>
      <c r="B54" s="165">
        <v>44832</v>
      </c>
      <c r="C54" s="158" t="s">
        <v>25</v>
      </c>
      <c r="D54" s="159" t="s">
        <v>140</v>
      </c>
      <c r="E54" s="160">
        <v>0</v>
      </c>
      <c r="F54" s="161">
        <v>44832</v>
      </c>
      <c r="G54" s="161" t="s">
        <v>51</v>
      </c>
      <c r="H54" s="161" t="s">
        <v>133</v>
      </c>
      <c r="I54" s="163" t="s">
        <v>55</v>
      </c>
      <c r="J54" s="164" t="s">
        <v>236</v>
      </c>
      <c r="K54" s="159">
        <f t="shared" si="3"/>
        <v>0</v>
      </c>
      <c r="L54" s="161" t="str">
        <f t="shared" si="5"/>
        <v>Oportuno</v>
      </c>
      <c r="M54" s="164" t="s">
        <v>138</v>
      </c>
      <c r="N54" s="163" t="s">
        <v>24</v>
      </c>
      <c r="O54" s="163" t="s">
        <v>129</v>
      </c>
      <c r="P54" s="163" t="s">
        <v>24</v>
      </c>
      <c r="Q54" s="163" t="s">
        <v>24</v>
      </c>
      <c r="R54" s="163" t="s">
        <v>24</v>
      </c>
      <c r="S54" s="163" t="s">
        <v>24</v>
      </c>
      <c r="T54" s="168" t="s">
        <v>24</v>
      </c>
      <c r="U54" s="168" t="s">
        <v>24</v>
      </c>
      <c r="V54" s="163" t="s">
        <v>24</v>
      </c>
      <c r="W54" s="163" t="s">
        <v>24</v>
      </c>
      <c r="X54" s="163" t="s">
        <v>24</v>
      </c>
      <c r="Y54" s="163" t="s">
        <v>24</v>
      </c>
      <c r="Z54" s="163" t="s">
        <v>24</v>
      </c>
      <c r="AA54" s="163" t="s">
        <v>24</v>
      </c>
      <c r="AB54" s="163" t="s">
        <v>24</v>
      </c>
      <c r="AC54" s="163" t="s">
        <v>24</v>
      </c>
      <c r="AD54" s="173" t="s">
        <v>139</v>
      </c>
      <c r="AE54" s="67"/>
    </row>
    <row r="55" spans="1:31" ht="51" x14ac:dyDescent="0.2">
      <c r="A55" s="156">
        <v>1321</v>
      </c>
      <c r="B55" s="165">
        <v>44834</v>
      </c>
      <c r="C55" s="158" t="s">
        <v>25</v>
      </c>
      <c r="D55" s="159" t="s">
        <v>137</v>
      </c>
      <c r="E55" s="160">
        <v>15</v>
      </c>
      <c r="F55" s="161">
        <v>44833</v>
      </c>
      <c r="G55" s="161" t="s">
        <v>51</v>
      </c>
      <c r="H55" s="161" t="s">
        <v>133</v>
      </c>
      <c r="I55" s="163" t="s">
        <v>55</v>
      </c>
      <c r="J55" s="164" t="s">
        <v>141</v>
      </c>
      <c r="K55" s="159">
        <f t="shared" si="3"/>
        <v>1</v>
      </c>
      <c r="L55" s="161" t="str">
        <f t="shared" si="5"/>
        <v>Oportuno</v>
      </c>
      <c r="M55" s="164" t="s">
        <v>286</v>
      </c>
      <c r="N55" s="163" t="s">
        <v>56</v>
      </c>
      <c r="O55" s="161">
        <v>44839</v>
      </c>
      <c r="P55" s="161" t="s">
        <v>133</v>
      </c>
      <c r="Q55" s="161" t="s">
        <v>133</v>
      </c>
      <c r="R55" s="165" t="s">
        <v>95</v>
      </c>
      <c r="S55" s="165" t="s">
        <v>97</v>
      </c>
      <c r="T55" s="168" t="s">
        <v>56</v>
      </c>
      <c r="U55" s="168" t="s">
        <v>56</v>
      </c>
      <c r="V55" s="163" t="s">
        <v>56</v>
      </c>
      <c r="W55" s="163" t="s">
        <v>56</v>
      </c>
      <c r="X55" s="163" t="s">
        <v>55</v>
      </c>
      <c r="Y55" s="163" t="s">
        <v>55</v>
      </c>
      <c r="Z55" s="163" t="s">
        <v>55</v>
      </c>
      <c r="AA55" s="163" t="s">
        <v>55</v>
      </c>
      <c r="AB55" s="160">
        <f>NETWORKDAYS(F55,O55)-1</f>
        <v>4</v>
      </c>
      <c r="AC55" s="161" t="str">
        <f t="shared" ref="AC55:AC62" si="7">IF(AB55&gt;=E55,"No Oportuno","Oportuno")</f>
        <v>Oportuno</v>
      </c>
      <c r="AD55" s="173" t="s">
        <v>143</v>
      </c>
      <c r="AE55" s="67"/>
    </row>
    <row r="56" spans="1:31" ht="38.25" x14ac:dyDescent="0.2">
      <c r="A56" s="156">
        <v>1325</v>
      </c>
      <c r="B56" s="165">
        <v>44834</v>
      </c>
      <c r="C56" s="158" t="s">
        <v>25</v>
      </c>
      <c r="D56" s="159" t="s">
        <v>137</v>
      </c>
      <c r="E56" s="160">
        <v>10</v>
      </c>
      <c r="F56" s="161">
        <v>44834</v>
      </c>
      <c r="G56" s="162" t="s">
        <v>51</v>
      </c>
      <c r="H56" s="161" t="s">
        <v>133</v>
      </c>
      <c r="I56" s="163" t="s">
        <v>55</v>
      </c>
      <c r="J56" s="164" t="s">
        <v>144</v>
      </c>
      <c r="K56" s="159">
        <f t="shared" si="3"/>
        <v>0</v>
      </c>
      <c r="L56" s="161" t="str">
        <f t="shared" si="5"/>
        <v>Oportuno</v>
      </c>
      <c r="M56" s="164" t="s">
        <v>221</v>
      </c>
      <c r="N56" s="163" t="s">
        <v>56</v>
      </c>
      <c r="O56" s="161">
        <v>44853</v>
      </c>
      <c r="P56" s="161" t="s">
        <v>133</v>
      </c>
      <c r="Q56" s="161" t="s">
        <v>133</v>
      </c>
      <c r="R56" s="165" t="s">
        <v>96</v>
      </c>
      <c r="S56" s="165" t="s">
        <v>145</v>
      </c>
      <c r="T56" s="168" t="s">
        <v>56</v>
      </c>
      <c r="U56" s="168" t="s">
        <v>56</v>
      </c>
      <c r="V56" s="163" t="s">
        <v>56</v>
      </c>
      <c r="W56" s="163" t="s">
        <v>56</v>
      </c>
      <c r="X56" s="163" t="s">
        <v>55</v>
      </c>
      <c r="Y56" s="163" t="s">
        <v>55</v>
      </c>
      <c r="Z56" s="163" t="s">
        <v>55</v>
      </c>
      <c r="AA56" s="163" t="s">
        <v>55</v>
      </c>
      <c r="AB56" s="160">
        <f>NETWORKDAYS(F56,O56)-2</f>
        <v>12</v>
      </c>
      <c r="AC56" s="162" t="str">
        <f t="shared" si="7"/>
        <v>No Oportuno</v>
      </c>
      <c r="AD56" s="173" t="s">
        <v>309</v>
      </c>
      <c r="AE56" s="67"/>
    </row>
    <row r="57" spans="1:31" ht="51" x14ac:dyDescent="0.2">
      <c r="A57" s="156">
        <v>1348</v>
      </c>
      <c r="B57" s="165">
        <v>44840</v>
      </c>
      <c r="C57" s="158" t="s">
        <v>25</v>
      </c>
      <c r="D57" s="159" t="s">
        <v>137</v>
      </c>
      <c r="E57" s="160">
        <v>10</v>
      </c>
      <c r="F57" s="161">
        <v>44840</v>
      </c>
      <c r="G57" s="162" t="s">
        <v>51</v>
      </c>
      <c r="H57" s="161" t="s">
        <v>133</v>
      </c>
      <c r="I57" s="163" t="s">
        <v>55</v>
      </c>
      <c r="J57" s="164" t="s">
        <v>146</v>
      </c>
      <c r="K57" s="159">
        <f t="shared" si="3"/>
        <v>0</v>
      </c>
      <c r="L57" s="161" t="str">
        <f t="shared" si="5"/>
        <v>Oportuno</v>
      </c>
      <c r="M57" s="164" t="s">
        <v>221</v>
      </c>
      <c r="N57" s="163" t="s">
        <v>56</v>
      </c>
      <c r="O57" s="161">
        <v>44844</v>
      </c>
      <c r="P57" s="161" t="s">
        <v>133</v>
      </c>
      <c r="Q57" s="161" t="s">
        <v>133</v>
      </c>
      <c r="R57" s="165" t="s">
        <v>92</v>
      </c>
      <c r="S57" s="165" t="s">
        <v>307</v>
      </c>
      <c r="T57" s="168" t="s">
        <v>56</v>
      </c>
      <c r="U57" s="168" t="s">
        <v>56</v>
      </c>
      <c r="V57" s="163" t="s">
        <v>56</v>
      </c>
      <c r="W57" s="163" t="s">
        <v>56</v>
      </c>
      <c r="X57" s="163" t="s">
        <v>55</v>
      </c>
      <c r="Y57" s="163" t="s">
        <v>55</v>
      </c>
      <c r="Z57" s="163" t="s">
        <v>55</v>
      </c>
      <c r="AA57" s="163" t="s">
        <v>56</v>
      </c>
      <c r="AB57" s="160">
        <f>NETWORKDAYS(F57,O57)-1</f>
        <v>2</v>
      </c>
      <c r="AC57" s="161" t="str">
        <f t="shared" si="7"/>
        <v>Oportuno</v>
      </c>
      <c r="AD57" s="173" t="s">
        <v>143</v>
      </c>
      <c r="AE57" s="67"/>
    </row>
    <row r="58" spans="1:31" ht="159" customHeight="1" x14ac:dyDescent="0.2">
      <c r="A58" s="156">
        <v>1358</v>
      </c>
      <c r="B58" s="165">
        <v>44841</v>
      </c>
      <c r="C58" s="158" t="s">
        <v>25</v>
      </c>
      <c r="D58" s="159" t="s">
        <v>137</v>
      </c>
      <c r="E58" s="160">
        <v>10</v>
      </c>
      <c r="F58" s="161">
        <v>44841</v>
      </c>
      <c r="G58" s="162" t="s">
        <v>51</v>
      </c>
      <c r="H58" s="161" t="s">
        <v>133</v>
      </c>
      <c r="I58" s="163" t="s">
        <v>55</v>
      </c>
      <c r="J58" s="164" t="s">
        <v>237</v>
      </c>
      <c r="K58" s="159">
        <f t="shared" si="3"/>
        <v>0</v>
      </c>
      <c r="L58" s="161" t="str">
        <f t="shared" si="5"/>
        <v>Oportuno</v>
      </c>
      <c r="M58" s="164" t="s">
        <v>221</v>
      </c>
      <c r="N58" s="163" t="s">
        <v>56</v>
      </c>
      <c r="O58" s="161">
        <v>44855</v>
      </c>
      <c r="P58" s="161" t="s">
        <v>133</v>
      </c>
      <c r="Q58" s="161" t="s">
        <v>133</v>
      </c>
      <c r="R58" s="165" t="s">
        <v>96</v>
      </c>
      <c r="S58" s="165" t="s">
        <v>145</v>
      </c>
      <c r="T58" s="168" t="s">
        <v>56</v>
      </c>
      <c r="U58" s="168" t="s">
        <v>56</v>
      </c>
      <c r="V58" s="163" t="s">
        <v>56</v>
      </c>
      <c r="W58" s="163" t="s">
        <v>56</v>
      </c>
      <c r="X58" s="163" t="s">
        <v>55</v>
      </c>
      <c r="Y58" s="163" t="s">
        <v>55</v>
      </c>
      <c r="Z58" s="163" t="s">
        <v>55</v>
      </c>
      <c r="AA58" s="163" t="s">
        <v>56</v>
      </c>
      <c r="AB58" s="160">
        <f>NETWORKDAYS(F58,O58)-2</f>
        <v>9</v>
      </c>
      <c r="AC58" s="161" t="str">
        <f t="shared" si="7"/>
        <v>Oportuno</v>
      </c>
      <c r="AD58" s="173" t="s">
        <v>310</v>
      </c>
      <c r="AE58" s="67"/>
    </row>
    <row r="59" spans="1:31" ht="38.25" x14ac:dyDescent="0.2">
      <c r="A59" s="156">
        <v>1362</v>
      </c>
      <c r="B59" s="165">
        <v>44844</v>
      </c>
      <c r="C59" s="158" t="s">
        <v>25</v>
      </c>
      <c r="D59" s="159" t="s">
        <v>137</v>
      </c>
      <c r="E59" s="160">
        <v>10</v>
      </c>
      <c r="F59" s="161">
        <v>44844</v>
      </c>
      <c r="G59" s="162" t="s">
        <v>51</v>
      </c>
      <c r="H59" s="161" t="s">
        <v>133</v>
      </c>
      <c r="I59" s="163" t="s">
        <v>55</v>
      </c>
      <c r="J59" s="164" t="s">
        <v>147</v>
      </c>
      <c r="K59" s="159">
        <f t="shared" si="3"/>
        <v>0</v>
      </c>
      <c r="L59" s="161" t="str">
        <f t="shared" si="5"/>
        <v>Oportuno</v>
      </c>
      <c r="M59" s="164" t="s">
        <v>221</v>
      </c>
      <c r="N59" s="163" t="s">
        <v>56</v>
      </c>
      <c r="O59" s="161">
        <v>44860</v>
      </c>
      <c r="P59" s="161" t="s">
        <v>133</v>
      </c>
      <c r="Q59" s="161" t="s">
        <v>133</v>
      </c>
      <c r="R59" s="165" t="s">
        <v>95</v>
      </c>
      <c r="S59" s="165" t="s">
        <v>97</v>
      </c>
      <c r="T59" s="168" t="s">
        <v>56</v>
      </c>
      <c r="U59" s="168" t="s">
        <v>56</v>
      </c>
      <c r="V59" s="163" t="s">
        <v>56</v>
      </c>
      <c r="W59" s="163" t="s">
        <v>56</v>
      </c>
      <c r="X59" s="163" t="s">
        <v>55</v>
      </c>
      <c r="Y59" s="163" t="s">
        <v>55</v>
      </c>
      <c r="Z59" s="163" t="s">
        <v>55</v>
      </c>
      <c r="AA59" s="163" t="s">
        <v>55</v>
      </c>
      <c r="AB59" s="160">
        <f>NETWORKDAYS(F59,O59)-2</f>
        <v>11</v>
      </c>
      <c r="AC59" s="162" t="str">
        <f t="shared" si="7"/>
        <v>No Oportuno</v>
      </c>
      <c r="AD59" s="164" t="s">
        <v>311</v>
      </c>
      <c r="AE59" s="67"/>
    </row>
    <row r="60" spans="1:31" ht="102" x14ac:dyDescent="0.2">
      <c r="A60" s="156">
        <v>1369</v>
      </c>
      <c r="B60" s="165">
        <v>44844</v>
      </c>
      <c r="C60" s="158" t="s">
        <v>25</v>
      </c>
      <c r="D60" s="159" t="s">
        <v>137</v>
      </c>
      <c r="E60" s="160">
        <v>5</v>
      </c>
      <c r="F60" s="161">
        <v>44844</v>
      </c>
      <c r="G60" s="161" t="s">
        <v>51</v>
      </c>
      <c r="H60" s="161" t="s">
        <v>133</v>
      </c>
      <c r="I60" s="163" t="s">
        <v>55</v>
      </c>
      <c r="J60" s="164" t="s">
        <v>600</v>
      </c>
      <c r="K60" s="159">
        <f t="shared" si="3"/>
        <v>0</v>
      </c>
      <c r="L60" s="161" t="str">
        <f t="shared" si="5"/>
        <v>Oportuno</v>
      </c>
      <c r="M60" s="164" t="s">
        <v>242</v>
      </c>
      <c r="N60" s="163" t="s">
        <v>56</v>
      </c>
      <c r="O60" s="161">
        <v>44846</v>
      </c>
      <c r="P60" s="162" t="s">
        <v>51</v>
      </c>
      <c r="Q60" s="161" t="s">
        <v>133</v>
      </c>
      <c r="R60" s="165" t="s">
        <v>60</v>
      </c>
      <c r="S60" s="165" t="s">
        <v>312</v>
      </c>
      <c r="T60" s="168" t="s">
        <v>56</v>
      </c>
      <c r="U60" s="170" t="s">
        <v>55</v>
      </c>
      <c r="V60" s="163" t="s">
        <v>56</v>
      </c>
      <c r="W60" s="163" t="s">
        <v>56</v>
      </c>
      <c r="X60" s="163" t="s">
        <v>55</v>
      </c>
      <c r="Y60" s="163" t="s">
        <v>55</v>
      </c>
      <c r="Z60" s="163" t="s">
        <v>55</v>
      </c>
      <c r="AA60" s="163" t="s">
        <v>56</v>
      </c>
      <c r="AB60" s="160">
        <f>NETWORKDAYS(F60,O60)-1</f>
        <v>2</v>
      </c>
      <c r="AC60" s="161" t="str">
        <f t="shared" si="7"/>
        <v>Oportuno</v>
      </c>
      <c r="AD60" s="169" t="s">
        <v>313</v>
      </c>
      <c r="AE60" s="67"/>
    </row>
    <row r="61" spans="1:31" ht="89.25" x14ac:dyDescent="0.2">
      <c r="A61" s="156">
        <v>1396</v>
      </c>
      <c r="B61" s="165">
        <v>44848</v>
      </c>
      <c r="C61" s="158" t="s">
        <v>25</v>
      </c>
      <c r="D61" s="159" t="s">
        <v>137</v>
      </c>
      <c r="E61" s="160">
        <v>15</v>
      </c>
      <c r="F61" s="161">
        <v>44848</v>
      </c>
      <c r="G61" s="161" t="s">
        <v>51</v>
      </c>
      <c r="H61" s="161" t="s">
        <v>133</v>
      </c>
      <c r="I61" s="163" t="s">
        <v>55</v>
      </c>
      <c r="J61" s="164" t="s">
        <v>148</v>
      </c>
      <c r="K61" s="159">
        <f t="shared" si="3"/>
        <v>0</v>
      </c>
      <c r="L61" s="161" t="str">
        <f t="shared" si="5"/>
        <v>Oportuno</v>
      </c>
      <c r="M61" s="164" t="s">
        <v>242</v>
      </c>
      <c r="N61" s="163" t="s">
        <v>56</v>
      </c>
      <c r="O61" s="161">
        <v>44875</v>
      </c>
      <c r="P61" s="161" t="s">
        <v>133</v>
      </c>
      <c r="Q61" s="161" t="s">
        <v>133</v>
      </c>
      <c r="R61" s="165" t="s">
        <v>95</v>
      </c>
      <c r="S61" s="165" t="s">
        <v>97</v>
      </c>
      <c r="T61" s="168" t="s">
        <v>56</v>
      </c>
      <c r="U61" s="168" t="s">
        <v>56</v>
      </c>
      <c r="V61" s="163" t="s">
        <v>56</v>
      </c>
      <c r="W61" s="163" t="s">
        <v>56</v>
      </c>
      <c r="X61" s="163" t="s">
        <v>55</v>
      </c>
      <c r="Y61" s="163" t="s">
        <v>55</v>
      </c>
      <c r="Z61" s="163" t="s">
        <v>55</v>
      </c>
      <c r="AA61" s="163" t="s">
        <v>55</v>
      </c>
      <c r="AB61" s="160">
        <f>NETWORKDAYS(F61,O61)-3</f>
        <v>17</v>
      </c>
      <c r="AC61" s="162" t="str">
        <f t="shared" si="7"/>
        <v>No Oportuno</v>
      </c>
      <c r="AD61" s="169" t="s">
        <v>314</v>
      </c>
      <c r="AE61" s="67"/>
    </row>
    <row r="62" spans="1:31" ht="51" x14ac:dyDescent="0.2">
      <c r="A62" s="156">
        <v>1406</v>
      </c>
      <c r="B62" s="165">
        <v>44852</v>
      </c>
      <c r="C62" s="158" t="s">
        <v>25</v>
      </c>
      <c r="D62" s="159" t="s">
        <v>137</v>
      </c>
      <c r="E62" s="160">
        <v>15</v>
      </c>
      <c r="F62" s="161">
        <v>44852</v>
      </c>
      <c r="G62" s="161" t="s">
        <v>51</v>
      </c>
      <c r="H62" s="161" t="s">
        <v>133</v>
      </c>
      <c r="I62" s="163" t="s">
        <v>55</v>
      </c>
      <c r="J62" s="164" t="s">
        <v>149</v>
      </c>
      <c r="K62" s="159">
        <f t="shared" si="3"/>
        <v>0</v>
      </c>
      <c r="L62" s="161" t="str">
        <f t="shared" si="5"/>
        <v>Oportuno</v>
      </c>
      <c r="M62" s="164" t="s">
        <v>242</v>
      </c>
      <c r="N62" s="163" t="s">
        <v>56</v>
      </c>
      <c r="O62" s="161">
        <v>44858</v>
      </c>
      <c r="P62" s="161" t="s">
        <v>133</v>
      </c>
      <c r="Q62" s="161" t="s">
        <v>133</v>
      </c>
      <c r="R62" s="165" t="s">
        <v>92</v>
      </c>
      <c r="S62" s="165" t="s">
        <v>61</v>
      </c>
      <c r="T62" s="168" t="s">
        <v>56</v>
      </c>
      <c r="U62" s="168" t="s">
        <v>56</v>
      </c>
      <c r="V62" s="163" t="s">
        <v>56</v>
      </c>
      <c r="W62" s="163" t="s">
        <v>56</v>
      </c>
      <c r="X62" s="163" t="s">
        <v>55</v>
      </c>
      <c r="Y62" s="163" t="s">
        <v>55</v>
      </c>
      <c r="Z62" s="163" t="s">
        <v>55</v>
      </c>
      <c r="AA62" s="163" t="s">
        <v>55</v>
      </c>
      <c r="AB62" s="160">
        <f>NETWORKDAYS(F62,O62)-1</f>
        <v>4</v>
      </c>
      <c r="AC62" s="161" t="str">
        <f t="shared" si="7"/>
        <v>Oportuno</v>
      </c>
      <c r="AD62" s="173" t="s">
        <v>315</v>
      </c>
      <c r="AE62" s="67"/>
    </row>
    <row r="63" spans="1:31" ht="89.25" x14ac:dyDescent="0.2">
      <c r="A63" s="156">
        <v>1419</v>
      </c>
      <c r="B63" s="165">
        <v>44854</v>
      </c>
      <c r="C63" s="168" t="s">
        <v>25</v>
      </c>
      <c r="D63" s="159" t="s">
        <v>137</v>
      </c>
      <c r="E63" s="160">
        <v>12</v>
      </c>
      <c r="F63" s="161">
        <v>44853</v>
      </c>
      <c r="G63" s="161" t="s">
        <v>51</v>
      </c>
      <c r="H63" s="161" t="s">
        <v>133</v>
      </c>
      <c r="I63" s="163" t="s">
        <v>55</v>
      </c>
      <c r="J63" s="164" t="s">
        <v>601</v>
      </c>
      <c r="K63" s="159">
        <f t="shared" si="3"/>
        <v>1</v>
      </c>
      <c r="L63" s="161" t="str">
        <f t="shared" si="5"/>
        <v>Oportuno</v>
      </c>
      <c r="M63" s="164" t="s">
        <v>242</v>
      </c>
      <c r="N63" s="166" t="s">
        <v>55</v>
      </c>
      <c r="O63" s="161">
        <v>44889</v>
      </c>
      <c r="P63" s="165" t="s">
        <v>150</v>
      </c>
      <c r="Q63" s="165" t="s">
        <v>248</v>
      </c>
      <c r="R63" s="159" t="s">
        <v>542</v>
      </c>
      <c r="S63" s="159" t="s">
        <v>542</v>
      </c>
      <c r="T63" s="159" t="s">
        <v>542</v>
      </c>
      <c r="U63" s="159" t="s">
        <v>542</v>
      </c>
      <c r="V63" s="159" t="s">
        <v>542</v>
      </c>
      <c r="W63" s="159" t="s">
        <v>542</v>
      </c>
      <c r="X63" s="159" t="s">
        <v>542</v>
      </c>
      <c r="Y63" s="159" t="s">
        <v>542</v>
      </c>
      <c r="Z63" s="159" t="s">
        <v>542</v>
      </c>
      <c r="AA63" s="159" t="s">
        <v>542</v>
      </c>
      <c r="AB63" s="160">
        <f>NETWORKDAYS(F63,O63)-1</f>
        <v>26</v>
      </c>
      <c r="AC63" s="159" t="s">
        <v>542</v>
      </c>
      <c r="AD63" s="164" t="s">
        <v>340</v>
      </c>
      <c r="AE63" s="66">
        <f>NETWORKDAYS(F63,$AE$7)-1</f>
        <v>116</v>
      </c>
    </row>
    <row r="64" spans="1:31" ht="31.5" customHeight="1" x14ac:dyDescent="0.2">
      <c r="A64" s="156">
        <v>1420</v>
      </c>
      <c r="B64" s="165">
        <v>44854</v>
      </c>
      <c r="C64" s="168" t="s">
        <v>25</v>
      </c>
      <c r="D64" s="159" t="s">
        <v>137</v>
      </c>
      <c r="E64" s="160">
        <v>15</v>
      </c>
      <c r="F64" s="161">
        <v>44854</v>
      </c>
      <c r="G64" s="161" t="s">
        <v>51</v>
      </c>
      <c r="H64" s="161" t="s">
        <v>133</v>
      </c>
      <c r="I64" s="163" t="s">
        <v>55</v>
      </c>
      <c r="J64" s="164" t="s">
        <v>152</v>
      </c>
      <c r="K64" s="159">
        <f t="shared" si="3"/>
        <v>0</v>
      </c>
      <c r="L64" s="161" t="str">
        <f t="shared" si="5"/>
        <v>Oportuno</v>
      </c>
      <c r="M64" s="164" t="s">
        <v>242</v>
      </c>
      <c r="N64" s="163" t="s">
        <v>56</v>
      </c>
      <c r="O64" s="161">
        <v>44855</v>
      </c>
      <c r="P64" s="161" t="s">
        <v>133</v>
      </c>
      <c r="Q64" s="161" t="s">
        <v>133</v>
      </c>
      <c r="R64" s="165" t="s">
        <v>135</v>
      </c>
      <c r="S64" s="165" t="s">
        <v>153</v>
      </c>
      <c r="T64" s="168" t="s">
        <v>56</v>
      </c>
      <c r="U64" s="168" t="s">
        <v>56</v>
      </c>
      <c r="V64" s="163" t="s">
        <v>56</v>
      </c>
      <c r="W64" s="163" t="s">
        <v>56</v>
      </c>
      <c r="X64" s="163" t="s">
        <v>55</v>
      </c>
      <c r="Y64" s="163" t="s">
        <v>55</v>
      </c>
      <c r="Z64" s="163" t="s">
        <v>55</v>
      </c>
      <c r="AA64" s="163" t="s">
        <v>55</v>
      </c>
      <c r="AB64" s="160">
        <f>NETWORKDAYS(F64,O64)-1</f>
        <v>1</v>
      </c>
      <c r="AC64" s="161" t="str">
        <f>IF(AB64&gt;=E64,"No Oportuno","Oportuno")</f>
        <v>Oportuno</v>
      </c>
      <c r="AD64" s="174" t="s">
        <v>316</v>
      </c>
      <c r="AE64" s="67"/>
    </row>
    <row r="65" spans="1:31" ht="63.75" x14ac:dyDescent="0.2">
      <c r="A65" s="156">
        <v>1452</v>
      </c>
      <c r="B65" s="165">
        <v>44860</v>
      </c>
      <c r="C65" s="168" t="s">
        <v>25</v>
      </c>
      <c r="D65" s="159" t="s">
        <v>102</v>
      </c>
      <c r="E65" s="160">
        <v>10</v>
      </c>
      <c r="F65" s="161">
        <v>44859</v>
      </c>
      <c r="G65" s="161" t="s">
        <v>51</v>
      </c>
      <c r="H65" s="161" t="s">
        <v>133</v>
      </c>
      <c r="I65" s="163" t="s">
        <v>55</v>
      </c>
      <c r="J65" s="164" t="s">
        <v>156</v>
      </c>
      <c r="K65" s="159">
        <f t="shared" si="3"/>
        <v>1</v>
      </c>
      <c r="L65" s="161" t="str">
        <f t="shared" si="5"/>
        <v>Oportuno</v>
      </c>
      <c r="M65" s="164" t="s">
        <v>242</v>
      </c>
      <c r="N65" s="163" t="s">
        <v>56</v>
      </c>
      <c r="O65" s="161">
        <v>44860</v>
      </c>
      <c r="P65" s="161" t="s">
        <v>133</v>
      </c>
      <c r="Q65" s="161" t="s">
        <v>133</v>
      </c>
      <c r="R65" s="165" t="s">
        <v>154</v>
      </c>
      <c r="S65" s="165" t="s">
        <v>155</v>
      </c>
      <c r="T65" s="168" t="s">
        <v>56</v>
      </c>
      <c r="U65" s="168" t="s">
        <v>56</v>
      </c>
      <c r="V65" s="163" t="s">
        <v>56</v>
      </c>
      <c r="W65" s="163" t="s">
        <v>56</v>
      </c>
      <c r="X65" s="163" t="s">
        <v>55</v>
      </c>
      <c r="Y65" s="163" t="s">
        <v>55</v>
      </c>
      <c r="Z65" s="163" t="s">
        <v>55</v>
      </c>
      <c r="AA65" s="163" t="s">
        <v>55</v>
      </c>
      <c r="AB65" s="160">
        <f>NETWORKDAYS(F65,O65)-1</f>
        <v>1</v>
      </c>
      <c r="AC65" s="161" t="str">
        <f>IF(AB65&gt;=E65,"No Oportuno","Oportuno")</f>
        <v>Oportuno</v>
      </c>
      <c r="AD65" s="173" t="s">
        <v>316</v>
      </c>
      <c r="AE65" s="67"/>
    </row>
    <row r="66" spans="1:31" ht="25.5" x14ac:dyDescent="0.2">
      <c r="A66" s="156">
        <v>1458</v>
      </c>
      <c r="B66" s="165">
        <v>44861</v>
      </c>
      <c r="C66" s="168" t="s">
        <v>25</v>
      </c>
      <c r="D66" s="159" t="s">
        <v>102</v>
      </c>
      <c r="E66" s="160">
        <v>10</v>
      </c>
      <c r="F66" s="161">
        <v>44861</v>
      </c>
      <c r="G66" s="161" t="s">
        <v>51</v>
      </c>
      <c r="H66" s="161" t="s">
        <v>133</v>
      </c>
      <c r="I66" s="163" t="s">
        <v>55</v>
      </c>
      <c r="J66" s="164" t="s">
        <v>160</v>
      </c>
      <c r="K66" s="159">
        <f t="shared" si="3"/>
        <v>0</v>
      </c>
      <c r="L66" s="161" t="str">
        <f t="shared" si="5"/>
        <v>Oportuno</v>
      </c>
      <c r="M66" s="164" t="s">
        <v>242</v>
      </c>
      <c r="N66" s="163" t="s">
        <v>56</v>
      </c>
      <c r="O66" s="161">
        <v>44865</v>
      </c>
      <c r="P66" s="161" t="s">
        <v>110</v>
      </c>
      <c r="Q66" s="161" t="s">
        <v>133</v>
      </c>
      <c r="R66" s="165" t="s">
        <v>96</v>
      </c>
      <c r="S66" s="165" t="s">
        <v>145</v>
      </c>
      <c r="T66" s="168" t="s">
        <v>56</v>
      </c>
      <c r="U66" s="168" t="s">
        <v>56</v>
      </c>
      <c r="V66" s="163" t="s">
        <v>56</v>
      </c>
      <c r="W66" s="163" t="s">
        <v>56</v>
      </c>
      <c r="X66" s="163" t="s">
        <v>55</v>
      </c>
      <c r="Y66" s="163" t="s">
        <v>55</v>
      </c>
      <c r="Z66" s="163" t="s">
        <v>55</v>
      </c>
      <c r="AA66" s="163" t="s">
        <v>55</v>
      </c>
      <c r="AB66" s="160">
        <f>NETWORKDAYS(F66,O66)-1</f>
        <v>2</v>
      </c>
      <c r="AC66" s="161" t="str">
        <f>IF(AB66&gt;=E66,"No Oportuno","Oportuno")</f>
        <v>Oportuno</v>
      </c>
      <c r="AD66" s="173" t="s">
        <v>317</v>
      </c>
      <c r="AE66" s="67"/>
    </row>
    <row r="67" spans="1:31" x14ac:dyDescent="0.2">
      <c r="A67" s="156">
        <v>1465</v>
      </c>
      <c r="B67" s="165">
        <v>44862</v>
      </c>
      <c r="C67" s="168" t="s">
        <v>25</v>
      </c>
      <c r="D67" s="159" t="s">
        <v>158</v>
      </c>
      <c r="E67" s="160">
        <v>0</v>
      </c>
      <c r="F67" s="161">
        <v>44862</v>
      </c>
      <c r="G67" s="161" t="s">
        <v>110</v>
      </c>
      <c r="H67" s="161" t="s">
        <v>133</v>
      </c>
      <c r="I67" s="163" t="s">
        <v>55</v>
      </c>
      <c r="J67" s="164" t="s">
        <v>159</v>
      </c>
      <c r="K67" s="159">
        <f t="shared" si="3"/>
        <v>0</v>
      </c>
      <c r="L67" s="161" t="str">
        <f t="shared" si="5"/>
        <v>Oportuno</v>
      </c>
      <c r="M67" s="164" t="s">
        <v>241</v>
      </c>
      <c r="N67" s="163" t="s">
        <v>24</v>
      </c>
      <c r="O67" s="163" t="s">
        <v>129</v>
      </c>
      <c r="P67" s="163" t="s">
        <v>24</v>
      </c>
      <c r="Q67" s="163" t="s">
        <v>24</v>
      </c>
      <c r="R67" s="163" t="s">
        <v>24</v>
      </c>
      <c r="S67" s="163" t="s">
        <v>24</v>
      </c>
      <c r="T67" s="168" t="s">
        <v>24</v>
      </c>
      <c r="U67" s="168" t="s">
        <v>24</v>
      </c>
      <c r="V67" s="163" t="s">
        <v>24</v>
      </c>
      <c r="W67" s="163" t="s">
        <v>24</v>
      </c>
      <c r="X67" s="163" t="s">
        <v>24</v>
      </c>
      <c r="Y67" s="163" t="s">
        <v>24</v>
      </c>
      <c r="Z67" s="163" t="s">
        <v>24</v>
      </c>
      <c r="AA67" s="163" t="s">
        <v>24</v>
      </c>
      <c r="AB67" s="163" t="s">
        <v>24</v>
      </c>
      <c r="AC67" s="163" t="s">
        <v>24</v>
      </c>
      <c r="AD67" s="172" t="s">
        <v>245</v>
      </c>
      <c r="AE67" s="67"/>
    </row>
    <row r="68" spans="1:31" ht="38.25" x14ac:dyDescent="0.2">
      <c r="A68" s="156">
        <v>1474</v>
      </c>
      <c r="B68" s="165">
        <v>44865</v>
      </c>
      <c r="C68" s="168" t="s">
        <v>25</v>
      </c>
      <c r="D68" s="159" t="s">
        <v>137</v>
      </c>
      <c r="E68" s="160">
        <v>15</v>
      </c>
      <c r="F68" s="161">
        <v>44862</v>
      </c>
      <c r="G68" s="161" t="s">
        <v>110</v>
      </c>
      <c r="H68" s="161" t="s">
        <v>133</v>
      </c>
      <c r="I68" s="163" t="s">
        <v>55</v>
      </c>
      <c r="J68" s="164" t="s">
        <v>161</v>
      </c>
      <c r="K68" s="159">
        <f t="shared" ref="K68:K91" si="8">NETWORKDAYS(F68,B68)-1</f>
        <v>1</v>
      </c>
      <c r="L68" s="161" t="str">
        <f t="shared" si="5"/>
        <v>Oportuno</v>
      </c>
      <c r="M68" s="164" t="s">
        <v>286</v>
      </c>
      <c r="N68" s="163" t="s">
        <v>56</v>
      </c>
      <c r="O68" s="161">
        <v>44876</v>
      </c>
      <c r="P68" s="161" t="s">
        <v>110</v>
      </c>
      <c r="Q68" s="161" t="s">
        <v>133</v>
      </c>
      <c r="R68" s="165" t="s">
        <v>318</v>
      </c>
      <c r="S68" s="165" t="s">
        <v>319</v>
      </c>
      <c r="T68" s="168" t="s">
        <v>56</v>
      </c>
      <c r="U68" s="168" t="s">
        <v>56</v>
      </c>
      <c r="V68" s="163" t="s">
        <v>56</v>
      </c>
      <c r="W68" s="163" t="s">
        <v>56</v>
      </c>
      <c r="X68" s="163" t="s">
        <v>55</v>
      </c>
      <c r="Y68" s="163" t="s">
        <v>55</v>
      </c>
      <c r="Z68" s="163" t="s">
        <v>55</v>
      </c>
      <c r="AA68" s="163" t="s">
        <v>55</v>
      </c>
      <c r="AB68" s="160">
        <f t="shared" ref="AB68:AB75" si="9">NETWORKDAYS(F68,O68)-1</f>
        <v>10</v>
      </c>
      <c r="AC68" s="161" t="str">
        <f>IF(AB68&gt;=E68,"No Oportuno","Oportuno")</f>
        <v>Oportuno</v>
      </c>
      <c r="AD68" s="173" t="s">
        <v>320</v>
      </c>
      <c r="AE68" s="67"/>
    </row>
    <row r="69" spans="1:31" ht="186" customHeight="1" x14ac:dyDescent="0.2">
      <c r="A69" s="156">
        <v>1481</v>
      </c>
      <c r="B69" s="165">
        <v>44866</v>
      </c>
      <c r="C69" s="168" t="s">
        <v>25</v>
      </c>
      <c r="D69" s="159" t="s">
        <v>102</v>
      </c>
      <c r="E69" s="160">
        <v>10</v>
      </c>
      <c r="F69" s="161">
        <v>44865</v>
      </c>
      <c r="G69" s="161" t="s">
        <v>51</v>
      </c>
      <c r="H69" s="161" t="s">
        <v>133</v>
      </c>
      <c r="I69" s="163" t="s">
        <v>55</v>
      </c>
      <c r="J69" s="164" t="s">
        <v>339</v>
      </c>
      <c r="K69" s="159">
        <f t="shared" si="8"/>
        <v>1</v>
      </c>
      <c r="L69" s="161" t="str">
        <f t="shared" si="5"/>
        <v>Oportuno</v>
      </c>
      <c r="M69" s="164" t="s">
        <v>286</v>
      </c>
      <c r="N69" s="163" t="s">
        <v>56</v>
      </c>
      <c r="O69" s="161">
        <v>44876</v>
      </c>
      <c r="P69" s="161" t="s">
        <v>110</v>
      </c>
      <c r="Q69" s="161" t="s">
        <v>133</v>
      </c>
      <c r="R69" s="165" t="s">
        <v>318</v>
      </c>
      <c r="S69" s="165" t="s">
        <v>319</v>
      </c>
      <c r="T69" s="168" t="s">
        <v>56</v>
      </c>
      <c r="U69" s="168" t="s">
        <v>56</v>
      </c>
      <c r="V69" s="163" t="s">
        <v>56</v>
      </c>
      <c r="W69" s="163" t="s">
        <v>56</v>
      </c>
      <c r="X69" s="163" t="s">
        <v>55</v>
      </c>
      <c r="Y69" s="163" t="s">
        <v>55</v>
      </c>
      <c r="Z69" s="163" t="s">
        <v>55</v>
      </c>
      <c r="AA69" s="163" t="s">
        <v>55</v>
      </c>
      <c r="AB69" s="160">
        <f t="shared" si="9"/>
        <v>9</v>
      </c>
      <c r="AC69" s="161" t="str">
        <f>IF(AB69&gt;=E69,"No Oportuno","Oportuno")</f>
        <v>Oportuno</v>
      </c>
      <c r="AD69" s="164" t="s">
        <v>321</v>
      </c>
      <c r="AE69" s="67"/>
    </row>
    <row r="70" spans="1:31" ht="51" x14ac:dyDescent="0.2">
      <c r="A70" s="156">
        <v>1493</v>
      </c>
      <c r="B70" s="165">
        <v>44867</v>
      </c>
      <c r="C70" s="168" t="s">
        <v>25</v>
      </c>
      <c r="D70" s="159" t="s">
        <v>137</v>
      </c>
      <c r="E70" s="160">
        <v>15</v>
      </c>
      <c r="F70" s="161">
        <v>44867</v>
      </c>
      <c r="G70" s="161" t="s">
        <v>51</v>
      </c>
      <c r="H70" s="161" t="s">
        <v>133</v>
      </c>
      <c r="I70" s="163" t="s">
        <v>55</v>
      </c>
      <c r="J70" s="164" t="s">
        <v>162</v>
      </c>
      <c r="K70" s="159">
        <f t="shared" si="8"/>
        <v>0</v>
      </c>
      <c r="L70" s="161" t="str">
        <f t="shared" si="5"/>
        <v>Oportuno</v>
      </c>
      <c r="M70" s="164" t="s">
        <v>242</v>
      </c>
      <c r="N70" s="163" t="s">
        <v>56</v>
      </c>
      <c r="O70" s="161">
        <v>44880</v>
      </c>
      <c r="P70" s="161" t="s">
        <v>133</v>
      </c>
      <c r="Q70" s="161" t="s">
        <v>133</v>
      </c>
      <c r="R70" s="165" t="s">
        <v>123</v>
      </c>
      <c r="S70" s="165" t="s">
        <v>164</v>
      </c>
      <c r="T70" s="168" t="s">
        <v>56</v>
      </c>
      <c r="U70" s="168" t="s">
        <v>56</v>
      </c>
      <c r="V70" s="163" t="s">
        <v>56</v>
      </c>
      <c r="W70" s="163" t="s">
        <v>56</v>
      </c>
      <c r="X70" s="163" t="s">
        <v>55</v>
      </c>
      <c r="Y70" s="163" t="s">
        <v>55</v>
      </c>
      <c r="Z70" s="163" t="s">
        <v>55</v>
      </c>
      <c r="AA70" s="163" t="s">
        <v>55</v>
      </c>
      <c r="AB70" s="160">
        <f t="shared" si="9"/>
        <v>9</v>
      </c>
      <c r="AC70" s="161" t="str">
        <f>IF(AB70&gt;=E70,"No Oportuno","Oportuno")</f>
        <v>Oportuno</v>
      </c>
      <c r="AD70" s="173" t="s">
        <v>322</v>
      </c>
      <c r="AE70" s="67"/>
    </row>
    <row r="71" spans="1:31" ht="20.25" customHeight="1" x14ac:dyDescent="0.2">
      <c r="A71" s="156">
        <v>1500</v>
      </c>
      <c r="B71" s="165">
        <v>44868</v>
      </c>
      <c r="C71" s="168" t="s">
        <v>26</v>
      </c>
      <c r="D71" s="159" t="s">
        <v>165</v>
      </c>
      <c r="E71" s="160">
        <v>15</v>
      </c>
      <c r="F71" s="161">
        <v>44868</v>
      </c>
      <c r="G71" s="161" t="s">
        <v>166</v>
      </c>
      <c r="H71" s="161" t="s">
        <v>133</v>
      </c>
      <c r="I71" s="163" t="s">
        <v>55</v>
      </c>
      <c r="J71" s="164" t="s">
        <v>602</v>
      </c>
      <c r="K71" s="159">
        <f t="shared" si="8"/>
        <v>0</v>
      </c>
      <c r="L71" s="161" t="str">
        <f t="shared" si="5"/>
        <v>Oportuno</v>
      </c>
      <c r="M71" s="175" t="s">
        <v>167</v>
      </c>
      <c r="N71" s="163" t="s">
        <v>56</v>
      </c>
      <c r="O71" s="161">
        <v>44880</v>
      </c>
      <c r="P71" s="161" t="s">
        <v>133</v>
      </c>
      <c r="Q71" s="161" t="s">
        <v>133</v>
      </c>
      <c r="R71" s="165" t="s">
        <v>123</v>
      </c>
      <c r="S71" s="165" t="s">
        <v>163</v>
      </c>
      <c r="T71" s="168" t="s">
        <v>24</v>
      </c>
      <c r="U71" s="168" t="s">
        <v>24</v>
      </c>
      <c r="V71" s="163" t="s">
        <v>24</v>
      </c>
      <c r="W71" s="163" t="s">
        <v>24</v>
      </c>
      <c r="X71" s="163" t="s">
        <v>24</v>
      </c>
      <c r="Y71" s="163" t="s">
        <v>24</v>
      </c>
      <c r="Z71" s="163" t="s">
        <v>24</v>
      </c>
      <c r="AA71" s="163" t="s">
        <v>24</v>
      </c>
      <c r="AB71" s="160">
        <f t="shared" si="9"/>
        <v>8</v>
      </c>
      <c r="AC71" s="161" t="str">
        <f>IF(AB71&gt;=E71,"No Oportuno","Oportuno")</f>
        <v>Oportuno</v>
      </c>
      <c r="AD71" s="174" t="s">
        <v>257</v>
      </c>
      <c r="AE71" s="67"/>
    </row>
    <row r="72" spans="1:31" ht="38.25" x14ac:dyDescent="0.2">
      <c r="A72" s="156">
        <v>1502</v>
      </c>
      <c r="B72" s="165">
        <v>44869</v>
      </c>
      <c r="C72" s="168" t="s">
        <v>25</v>
      </c>
      <c r="D72" s="159" t="s">
        <v>137</v>
      </c>
      <c r="E72" s="160">
        <v>15</v>
      </c>
      <c r="F72" s="161">
        <v>44869</v>
      </c>
      <c r="G72" s="161" t="s">
        <v>51</v>
      </c>
      <c r="H72" s="161" t="s">
        <v>133</v>
      </c>
      <c r="I72" s="163" t="s">
        <v>55</v>
      </c>
      <c r="J72" s="164" t="s">
        <v>168</v>
      </c>
      <c r="K72" s="159">
        <f t="shared" si="8"/>
        <v>0</v>
      </c>
      <c r="L72" s="161" t="str">
        <f t="shared" si="5"/>
        <v>Oportuno</v>
      </c>
      <c r="M72" s="164" t="s">
        <v>242</v>
      </c>
      <c r="N72" s="163" t="s">
        <v>56</v>
      </c>
      <c r="O72" s="161">
        <v>44875</v>
      </c>
      <c r="P72" s="161" t="s">
        <v>133</v>
      </c>
      <c r="Q72" s="161" t="s">
        <v>133</v>
      </c>
      <c r="R72" s="165" t="s">
        <v>95</v>
      </c>
      <c r="S72" s="165" t="s">
        <v>97</v>
      </c>
      <c r="T72" s="168" t="s">
        <v>56</v>
      </c>
      <c r="U72" s="168" t="s">
        <v>56</v>
      </c>
      <c r="V72" s="163" t="s">
        <v>56</v>
      </c>
      <c r="W72" s="163" t="s">
        <v>56</v>
      </c>
      <c r="X72" s="163" t="s">
        <v>55</v>
      </c>
      <c r="Y72" s="163" t="s">
        <v>55</v>
      </c>
      <c r="Z72" s="163" t="s">
        <v>55</v>
      </c>
      <c r="AA72" s="163" t="s">
        <v>55</v>
      </c>
      <c r="AB72" s="160">
        <f t="shared" si="9"/>
        <v>4</v>
      </c>
      <c r="AC72" s="161" t="str">
        <f>IF(AB72&gt;=E72,"No Oportuno","Oportuno")</f>
        <v>Oportuno</v>
      </c>
      <c r="AD72" s="173" t="s">
        <v>322</v>
      </c>
      <c r="AE72" s="67"/>
    </row>
    <row r="73" spans="1:31" ht="51" x14ac:dyDescent="0.2">
      <c r="A73" s="156">
        <v>1510</v>
      </c>
      <c r="B73" s="165">
        <v>44873</v>
      </c>
      <c r="C73" s="168" t="s">
        <v>25</v>
      </c>
      <c r="D73" s="159" t="s">
        <v>137</v>
      </c>
      <c r="E73" s="160">
        <v>15</v>
      </c>
      <c r="F73" s="161">
        <v>44873</v>
      </c>
      <c r="G73" s="162" t="s">
        <v>51</v>
      </c>
      <c r="H73" s="161" t="s">
        <v>133</v>
      </c>
      <c r="I73" s="163" t="s">
        <v>55</v>
      </c>
      <c r="J73" s="164" t="s">
        <v>169</v>
      </c>
      <c r="K73" s="159">
        <f t="shared" si="8"/>
        <v>0</v>
      </c>
      <c r="L73" s="161" t="str">
        <f t="shared" si="5"/>
        <v>Oportuno</v>
      </c>
      <c r="M73" s="164" t="s">
        <v>221</v>
      </c>
      <c r="N73" s="166" t="s">
        <v>55</v>
      </c>
      <c r="O73" s="161">
        <v>44919</v>
      </c>
      <c r="P73" s="165" t="s">
        <v>150</v>
      </c>
      <c r="Q73" s="165" t="s">
        <v>248</v>
      </c>
      <c r="R73" s="159" t="s">
        <v>542</v>
      </c>
      <c r="S73" s="159" t="s">
        <v>542</v>
      </c>
      <c r="T73" s="159" t="s">
        <v>542</v>
      </c>
      <c r="U73" s="159" t="s">
        <v>542</v>
      </c>
      <c r="V73" s="159" t="s">
        <v>542</v>
      </c>
      <c r="W73" s="159" t="s">
        <v>542</v>
      </c>
      <c r="X73" s="159" t="s">
        <v>542</v>
      </c>
      <c r="Y73" s="159" t="s">
        <v>542</v>
      </c>
      <c r="Z73" s="159" t="s">
        <v>542</v>
      </c>
      <c r="AA73" s="159" t="s">
        <v>542</v>
      </c>
      <c r="AB73" s="160">
        <f t="shared" si="9"/>
        <v>33</v>
      </c>
      <c r="AC73" s="159" t="s">
        <v>542</v>
      </c>
      <c r="AD73" s="164" t="s">
        <v>323</v>
      </c>
      <c r="AE73" s="66">
        <f>NETWORKDAYS(F73,$AE$7)-1</f>
        <v>102</v>
      </c>
    </row>
    <row r="74" spans="1:31" ht="51" x14ac:dyDescent="0.2">
      <c r="A74" s="156">
        <v>1525</v>
      </c>
      <c r="B74" s="165">
        <v>44874</v>
      </c>
      <c r="C74" s="168" t="s">
        <v>25</v>
      </c>
      <c r="D74" s="159" t="s">
        <v>102</v>
      </c>
      <c r="E74" s="160">
        <v>10</v>
      </c>
      <c r="F74" s="161">
        <v>44874</v>
      </c>
      <c r="G74" s="162" t="s">
        <v>51</v>
      </c>
      <c r="H74" s="161" t="s">
        <v>133</v>
      </c>
      <c r="I74" s="163" t="s">
        <v>55</v>
      </c>
      <c r="J74" s="164" t="s">
        <v>170</v>
      </c>
      <c r="K74" s="159">
        <f t="shared" si="8"/>
        <v>0</v>
      </c>
      <c r="L74" s="161" t="str">
        <f t="shared" si="5"/>
        <v>Oportuno</v>
      </c>
      <c r="M74" s="164" t="s">
        <v>221</v>
      </c>
      <c r="N74" s="163" t="s">
        <v>56</v>
      </c>
      <c r="O74" s="161">
        <v>44881</v>
      </c>
      <c r="P74" s="161" t="s">
        <v>133</v>
      </c>
      <c r="Q74" s="161" t="s">
        <v>133</v>
      </c>
      <c r="R74" s="165" t="s">
        <v>67</v>
      </c>
      <c r="S74" s="165" t="s">
        <v>171</v>
      </c>
      <c r="T74" s="168" t="s">
        <v>56</v>
      </c>
      <c r="U74" s="168" t="s">
        <v>56</v>
      </c>
      <c r="V74" s="163" t="s">
        <v>56</v>
      </c>
      <c r="W74" s="163" t="s">
        <v>56</v>
      </c>
      <c r="X74" s="163" t="s">
        <v>55</v>
      </c>
      <c r="Y74" s="163" t="s">
        <v>55</v>
      </c>
      <c r="Z74" s="163" t="s">
        <v>55</v>
      </c>
      <c r="AA74" s="163" t="s">
        <v>55</v>
      </c>
      <c r="AB74" s="160">
        <f t="shared" si="9"/>
        <v>5</v>
      </c>
      <c r="AC74" s="161" t="str">
        <f>IF(AB74&gt;=E74,"No Oportuno","Oportuno")</f>
        <v>Oportuno</v>
      </c>
      <c r="AD74" s="173" t="s">
        <v>322</v>
      </c>
      <c r="AE74" s="67"/>
    </row>
    <row r="75" spans="1:31" ht="38.25" x14ac:dyDescent="0.2">
      <c r="A75" s="156">
        <v>1530</v>
      </c>
      <c r="B75" s="165">
        <v>44876</v>
      </c>
      <c r="C75" s="168" t="s">
        <v>25</v>
      </c>
      <c r="D75" s="159" t="s">
        <v>102</v>
      </c>
      <c r="E75" s="160">
        <v>10</v>
      </c>
      <c r="F75" s="161">
        <v>44876</v>
      </c>
      <c r="G75" s="161" t="s">
        <v>166</v>
      </c>
      <c r="H75" s="161" t="s">
        <v>133</v>
      </c>
      <c r="I75" s="163" t="s">
        <v>55</v>
      </c>
      <c r="J75" s="164" t="s">
        <v>172</v>
      </c>
      <c r="K75" s="159">
        <f t="shared" si="8"/>
        <v>0</v>
      </c>
      <c r="L75" s="161" t="str">
        <f t="shared" si="5"/>
        <v>Oportuno</v>
      </c>
      <c r="M75" s="164" t="s">
        <v>242</v>
      </c>
      <c r="N75" s="166" t="s">
        <v>55</v>
      </c>
      <c r="O75" s="161">
        <v>44901</v>
      </c>
      <c r="P75" s="165" t="s">
        <v>150</v>
      </c>
      <c r="Q75" s="165" t="s">
        <v>248</v>
      </c>
      <c r="R75" s="159" t="s">
        <v>542</v>
      </c>
      <c r="S75" s="159" t="s">
        <v>542</v>
      </c>
      <c r="T75" s="159" t="s">
        <v>542</v>
      </c>
      <c r="U75" s="159" t="s">
        <v>542</v>
      </c>
      <c r="V75" s="159" t="s">
        <v>542</v>
      </c>
      <c r="W75" s="159" t="s">
        <v>542</v>
      </c>
      <c r="X75" s="159" t="s">
        <v>542</v>
      </c>
      <c r="Y75" s="159" t="s">
        <v>542</v>
      </c>
      <c r="Z75" s="159" t="s">
        <v>542</v>
      </c>
      <c r="AA75" s="159" t="s">
        <v>542</v>
      </c>
      <c r="AB75" s="160">
        <f t="shared" si="9"/>
        <v>17</v>
      </c>
      <c r="AC75" s="159" t="s">
        <v>542</v>
      </c>
      <c r="AD75" s="164" t="s">
        <v>324</v>
      </c>
      <c r="AE75" s="66">
        <f>NETWORKDAYS(F75,$AE$7)-1</f>
        <v>99</v>
      </c>
    </row>
    <row r="76" spans="1:31" ht="114.75" x14ac:dyDescent="0.2">
      <c r="A76" s="156">
        <v>1537</v>
      </c>
      <c r="B76" s="165">
        <v>44876</v>
      </c>
      <c r="C76" s="168" t="s">
        <v>25</v>
      </c>
      <c r="D76" s="159" t="s">
        <v>102</v>
      </c>
      <c r="E76" s="160">
        <v>15</v>
      </c>
      <c r="F76" s="161">
        <v>44876</v>
      </c>
      <c r="G76" s="161" t="s">
        <v>166</v>
      </c>
      <c r="H76" s="161" t="s">
        <v>133</v>
      </c>
      <c r="I76" s="163" t="s">
        <v>55</v>
      </c>
      <c r="J76" s="164" t="s">
        <v>173</v>
      </c>
      <c r="K76" s="159">
        <f t="shared" si="8"/>
        <v>0</v>
      </c>
      <c r="L76" s="161" t="str">
        <f t="shared" si="5"/>
        <v>Oportuno</v>
      </c>
      <c r="M76" s="164" t="s">
        <v>242</v>
      </c>
      <c r="N76" s="163" t="s">
        <v>56</v>
      </c>
      <c r="O76" s="161">
        <v>44900</v>
      </c>
      <c r="P76" s="161" t="s">
        <v>133</v>
      </c>
      <c r="Q76" s="161" t="s">
        <v>133</v>
      </c>
      <c r="R76" s="165" t="s">
        <v>95</v>
      </c>
      <c r="S76" s="165" t="s">
        <v>97</v>
      </c>
      <c r="T76" s="170" t="s">
        <v>55</v>
      </c>
      <c r="U76" s="170" t="s">
        <v>55</v>
      </c>
      <c r="V76" s="166" t="s">
        <v>55</v>
      </c>
      <c r="W76" s="163" t="s">
        <v>56</v>
      </c>
      <c r="X76" s="163" t="s">
        <v>55</v>
      </c>
      <c r="Y76" s="163" t="s">
        <v>55</v>
      </c>
      <c r="Z76" s="163" t="s">
        <v>55</v>
      </c>
      <c r="AA76" s="163" t="s">
        <v>55</v>
      </c>
      <c r="AB76" s="160">
        <f>NETWORKDAYS(F76,O76)-2</f>
        <v>15</v>
      </c>
      <c r="AC76" s="161" t="str">
        <f>IF(AB76&gt;E76,"No Oportuno","Oportuno")</f>
        <v>Oportuno</v>
      </c>
      <c r="AD76" s="164" t="s">
        <v>603</v>
      </c>
      <c r="AE76" s="67"/>
    </row>
    <row r="77" spans="1:31" ht="45.75" customHeight="1" x14ac:dyDescent="0.2">
      <c r="A77" s="156">
        <v>1539</v>
      </c>
      <c r="B77" s="165">
        <v>44880</v>
      </c>
      <c r="C77" s="168" t="s">
        <v>25</v>
      </c>
      <c r="D77" s="159" t="s">
        <v>137</v>
      </c>
      <c r="E77" s="160">
        <v>15</v>
      </c>
      <c r="F77" s="161">
        <v>44880</v>
      </c>
      <c r="G77" s="162" t="s">
        <v>51</v>
      </c>
      <c r="H77" s="161" t="s">
        <v>133</v>
      </c>
      <c r="I77" s="163" t="s">
        <v>55</v>
      </c>
      <c r="J77" s="164" t="s">
        <v>238</v>
      </c>
      <c r="K77" s="159">
        <f t="shared" si="8"/>
        <v>0</v>
      </c>
      <c r="L77" s="161" t="str">
        <f t="shared" si="5"/>
        <v>Oportuno</v>
      </c>
      <c r="M77" s="164" t="s">
        <v>221</v>
      </c>
      <c r="N77" s="163" t="s">
        <v>56</v>
      </c>
      <c r="O77" s="161">
        <v>44883</v>
      </c>
      <c r="P77" s="161" t="s">
        <v>133</v>
      </c>
      <c r="Q77" s="161" t="s">
        <v>133</v>
      </c>
      <c r="R77" s="165" t="s">
        <v>92</v>
      </c>
      <c r="S77" s="165" t="s">
        <v>307</v>
      </c>
      <c r="T77" s="168" t="s">
        <v>56</v>
      </c>
      <c r="U77" s="168" t="s">
        <v>56</v>
      </c>
      <c r="V77" s="163" t="s">
        <v>56</v>
      </c>
      <c r="W77" s="163" t="s">
        <v>56</v>
      </c>
      <c r="X77" s="163" t="s">
        <v>55</v>
      </c>
      <c r="Y77" s="163" t="s">
        <v>55</v>
      </c>
      <c r="Z77" s="163" t="s">
        <v>55</v>
      </c>
      <c r="AA77" s="163" t="s">
        <v>56</v>
      </c>
      <c r="AB77" s="160">
        <f>NETWORKDAYS(F77,O77)-1</f>
        <v>3</v>
      </c>
      <c r="AC77" s="161" t="str">
        <f>IF(AB77&gt;=E77,"No Oportuno","Oportuno")</f>
        <v>Oportuno</v>
      </c>
      <c r="AD77" s="169" t="s">
        <v>325</v>
      </c>
      <c r="AE77" s="67"/>
    </row>
    <row r="78" spans="1:31" ht="45" customHeight="1" x14ac:dyDescent="0.2">
      <c r="A78" s="156">
        <v>1544</v>
      </c>
      <c r="B78" s="165">
        <v>44880</v>
      </c>
      <c r="C78" s="168" t="s">
        <v>25</v>
      </c>
      <c r="D78" s="159" t="s">
        <v>137</v>
      </c>
      <c r="E78" s="160">
        <v>10</v>
      </c>
      <c r="F78" s="161">
        <v>44879</v>
      </c>
      <c r="G78" s="161" t="s">
        <v>51</v>
      </c>
      <c r="H78" s="161" t="s">
        <v>133</v>
      </c>
      <c r="I78" s="163" t="s">
        <v>55</v>
      </c>
      <c r="J78" s="164" t="s">
        <v>239</v>
      </c>
      <c r="K78" s="159">
        <f t="shared" si="8"/>
        <v>1</v>
      </c>
      <c r="L78" s="161" t="str">
        <f t="shared" si="5"/>
        <v>Oportuno</v>
      </c>
      <c r="M78" s="164" t="s">
        <v>286</v>
      </c>
      <c r="N78" s="163" t="s">
        <v>56</v>
      </c>
      <c r="O78" s="161">
        <v>44880</v>
      </c>
      <c r="P78" s="161" t="s">
        <v>133</v>
      </c>
      <c r="Q78" s="161" t="s">
        <v>133</v>
      </c>
      <c r="R78" s="165" t="s">
        <v>92</v>
      </c>
      <c r="S78" s="165" t="s">
        <v>307</v>
      </c>
      <c r="T78" s="168" t="s">
        <v>56</v>
      </c>
      <c r="U78" s="168" t="s">
        <v>56</v>
      </c>
      <c r="V78" s="163" t="s">
        <v>56</v>
      </c>
      <c r="W78" s="163" t="s">
        <v>56</v>
      </c>
      <c r="X78" s="163" t="s">
        <v>55</v>
      </c>
      <c r="Y78" s="163" t="s">
        <v>55</v>
      </c>
      <c r="Z78" s="163" t="s">
        <v>55</v>
      </c>
      <c r="AA78" s="163" t="s">
        <v>56</v>
      </c>
      <c r="AB78" s="160">
        <f>NETWORKDAYS(F78,O78)-1</f>
        <v>1</v>
      </c>
      <c r="AC78" s="161" t="str">
        <f>IF(AB78&gt;=E78,"No Oportuno","Oportuno")</f>
        <v>Oportuno</v>
      </c>
      <c r="AD78" s="173" t="s">
        <v>322</v>
      </c>
      <c r="AE78" s="67"/>
    </row>
    <row r="79" spans="1:31" ht="38.25" x14ac:dyDescent="0.2">
      <c r="A79" s="156">
        <v>1553</v>
      </c>
      <c r="B79" s="165">
        <v>44881</v>
      </c>
      <c r="C79" s="168" t="s">
        <v>25</v>
      </c>
      <c r="D79" s="159" t="s">
        <v>137</v>
      </c>
      <c r="E79" s="160">
        <v>6</v>
      </c>
      <c r="F79" s="161">
        <v>44880</v>
      </c>
      <c r="G79" s="161" t="s">
        <v>51</v>
      </c>
      <c r="H79" s="161" t="s">
        <v>133</v>
      </c>
      <c r="I79" s="163" t="s">
        <v>55</v>
      </c>
      <c r="J79" s="164" t="s">
        <v>174</v>
      </c>
      <c r="K79" s="159">
        <f t="shared" si="8"/>
        <v>1</v>
      </c>
      <c r="L79" s="161" t="str">
        <f t="shared" si="5"/>
        <v>Oportuno</v>
      </c>
      <c r="M79" s="164" t="s">
        <v>286</v>
      </c>
      <c r="N79" s="163" t="s">
        <v>56</v>
      </c>
      <c r="O79" s="161">
        <v>44881</v>
      </c>
      <c r="P79" s="161" t="s">
        <v>133</v>
      </c>
      <c r="Q79" s="161" t="s">
        <v>133</v>
      </c>
      <c r="R79" s="165" t="s">
        <v>95</v>
      </c>
      <c r="S79" s="165" t="s">
        <v>97</v>
      </c>
      <c r="T79" s="168" t="s">
        <v>56</v>
      </c>
      <c r="U79" s="168" t="s">
        <v>56</v>
      </c>
      <c r="V79" s="163" t="s">
        <v>56</v>
      </c>
      <c r="W79" s="163" t="s">
        <v>56</v>
      </c>
      <c r="X79" s="163" t="s">
        <v>55</v>
      </c>
      <c r="Y79" s="163" t="s">
        <v>55</v>
      </c>
      <c r="Z79" s="163" t="s">
        <v>55</v>
      </c>
      <c r="AA79" s="163" t="s">
        <v>56</v>
      </c>
      <c r="AB79" s="160">
        <f>NETWORKDAYS(F79,O79)-1</f>
        <v>1</v>
      </c>
      <c r="AC79" s="161" t="str">
        <f>IF(AB79&gt;=E79,"No Oportuno","Oportuno")</f>
        <v>Oportuno</v>
      </c>
      <c r="AD79" s="173" t="s">
        <v>326</v>
      </c>
      <c r="AE79" s="67"/>
    </row>
    <row r="80" spans="1:31" ht="51" x14ac:dyDescent="0.2">
      <c r="A80" s="156">
        <v>1606</v>
      </c>
      <c r="B80" s="165">
        <v>44890</v>
      </c>
      <c r="C80" s="168" t="s">
        <v>25</v>
      </c>
      <c r="D80" s="159" t="s">
        <v>137</v>
      </c>
      <c r="E80" s="160">
        <v>15</v>
      </c>
      <c r="F80" s="161">
        <v>44890</v>
      </c>
      <c r="G80" s="161" t="s">
        <v>110</v>
      </c>
      <c r="H80" s="161" t="s">
        <v>133</v>
      </c>
      <c r="I80" s="163" t="s">
        <v>55</v>
      </c>
      <c r="J80" s="164" t="s">
        <v>175</v>
      </c>
      <c r="K80" s="159">
        <f t="shared" si="8"/>
        <v>0</v>
      </c>
      <c r="L80" s="161" t="str">
        <f t="shared" si="5"/>
        <v>Oportuno</v>
      </c>
      <c r="M80" s="164" t="s">
        <v>242</v>
      </c>
      <c r="N80" s="163" t="s">
        <v>56</v>
      </c>
      <c r="O80" s="161">
        <v>44923</v>
      </c>
      <c r="P80" s="161" t="s">
        <v>110</v>
      </c>
      <c r="Q80" s="161" t="s">
        <v>133</v>
      </c>
      <c r="R80" s="165" t="s">
        <v>95</v>
      </c>
      <c r="S80" s="165" t="s">
        <v>97</v>
      </c>
      <c r="T80" s="168" t="s">
        <v>56</v>
      </c>
      <c r="U80" s="168" t="s">
        <v>56</v>
      </c>
      <c r="V80" s="163" t="s">
        <v>56</v>
      </c>
      <c r="W80" s="163" t="s">
        <v>56</v>
      </c>
      <c r="X80" s="163" t="s">
        <v>55</v>
      </c>
      <c r="Y80" s="163" t="s">
        <v>55</v>
      </c>
      <c r="Z80" s="163" t="s">
        <v>55</v>
      </c>
      <c r="AA80" s="163" t="s">
        <v>55</v>
      </c>
      <c r="AB80" s="160">
        <f>NETWORKDAYS(F80,O80)-2</f>
        <v>22</v>
      </c>
      <c r="AC80" s="162" t="str">
        <f>IF(AB80&gt;=E80,"No Oportuno","Oportuno")</f>
        <v>No Oportuno</v>
      </c>
      <c r="AD80" s="173" t="s">
        <v>327</v>
      </c>
      <c r="AE80" s="67"/>
    </row>
    <row r="81" spans="1:31" ht="63.75" x14ac:dyDescent="0.2">
      <c r="A81" s="156">
        <v>1616</v>
      </c>
      <c r="B81" s="165">
        <v>44893</v>
      </c>
      <c r="C81" s="168" t="s">
        <v>26</v>
      </c>
      <c r="D81" s="159" t="s">
        <v>165</v>
      </c>
      <c r="E81" s="160">
        <v>15</v>
      </c>
      <c r="F81" s="161">
        <v>44893</v>
      </c>
      <c r="G81" s="161" t="s">
        <v>51</v>
      </c>
      <c r="H81" s="161" t="s">
        <v>133</v>
      </c>
      <c r="I81" s="163" t="s">
        <v>55</v>
      </c>
      <c r="J81" s="164" t="s">
        <v>208</v>
      </c>
      <c r="K81" s="159">
        <f t="shared" si="8"/>
        <v>0</v>
      </c>
      <c r="L81" s="161" t="str">
        <f t="shared" si="5"/>
        <v>Oportuno</v>
      </c>
      <c r="M81" s="164" t="s">
        <v>242</v>
      </c>
      <c r="N81" s="163" t="s">
        <v>56</v>
      </c>
      <c r="O81" s="161">
        <v>44908</v>
      </c>
      <c r="P81" s="161" t="s">
        <v>133</v>
      </c>
      <c r="Q81" s="161" t="s">
        <v>133</v>
      </c>
      <c r="R81" s="165" t="s">
        <v>105</v>
      </c>
      <c r="S81" s="165" t="s">
        <v>209</v>
      </c>
      <c r="T81" s="168" t="s">
        <v>56</v>
      </c>
      <c r="U81" s="168" t="s">
        <v>56</v>
      </c>
      <c r="V81" s="163" t="s">
        <v>56</v>
      </c>
      <c r="W81" s="163" t="s">
        <v>56</v>
      </c>
      <c r="X81" s="163" t="s">
        <v>55</v>
      </c>
      <c r="Y81" s="163" t="s">
        <v>55</v>
      </c>
      <c r="Z81" s="163" t="s">
        <v>55</v>
      </c>
      <c r="AA81" s="163" t="s">
        <v>55</v>
      </c>
      <c r="AB81" s="160">
        <f t="shared" ref="AB81:AB91" si="10">NETWORKDAYS(F81,O81)-1</f>
        <v>11</v>
      </c>
      <c r="AC81" s="161" t="str">
        <f>IF(AB81&gt;=E81,"No Oportuno","Oportuno")</f>
        <v>Oportuno</v>
      </c>
      <c r="AD81" s="169" t="s">
        <v>210</v>
      </c>
      <c r="AE81" s="67"/>
    </row>
    <row r="82" spans="1:31" ht="267.75" x14ac:dyDescent="0.2">
      <c r="A82" s="156">
        <v>1643</v>
      </c>
      <c r="B82" s="165">
        <v>44897</v>
      </c>
      <c r="C82" s="168" t="s">
        <v>26</v>
      </c>
      <c r="D82" s="159" t="s">
        <v>165</v>
      </c>
      <c r="E82" s="160">
        <v>15</v>
      </c>
      <c r="F82" s="161">
        <v>44897</v>
      </c>
      <c r="G82" s="161" t="s">
        <v>166</v>
      </c>
      <c r="H82" s="161" t="s">
        <v>133</v>
      </c>
      <c r="I82" s="163" t="s">
        <v>55</v>
      </c>
      <c r="J82" s="164" t="s">
        <v>211</v>
      </c>
      <c r="K82" s="159">
        <f t="shared" si="8"/>
        <v>0</v>
      </c>
      <c r="L82" s="161" t="str">
        <f t="shared" ref="L82:L91" si="11">IF(K82&gt;3,"No Oportuno","Oportuno")</f>
        <v>Oportuno</v>
      </c>
      <c r="M82" s="164" t="s">
        <v>242</v>
      </c>
      <c r="N82" s="166" t="s">
        <v>55</v>
      </c>
      <c r="O82" s="161">
        <v>44922</v>
      </c>
      <c r="P82" s="165" t="s">
        <v>150</v>
      </c>
      <c r="Q82" s="165" t="s">
        <v>248</v>
      </c>
      <c r="R82" s="159" t="s">
        <v>542</v>
      </c>
      <c r="S82" s="159" t="s">
        <v>542</v>
      </c>
      <c r="T82" s="159" t="s">
        <v>542</v>
      </c>
      <c r="U82" s="159" t="s">
        <v>542</v>
      </c>
      <c r="V82" s="159" t="s">
        <v>542</v>
      </c>
      <c r="W82" s="159" t="s">
        <v>542</v>
      </c>
      <c r="X82" s="159" t="s">
        <v>542</v>
      </c>
      <c r="Y82" s="159" t="s">
        <v>542</v>
      </c>
      <c r="Z82" s="159" t="s">
        <v>542</v>
      </c>
      <c r="AA82" s="159" t="s">
        <v>542</v>
      </c>
      <c r="AB82" s="160">
        <f t="shared" si="10"/>
        <v>17</v>
      </c>
      <c r="AC82" s="159" t="s">
        <v>542</v>
      </c>
      <c r="AD82" s="173" t="s">
        <v>328</v>
      </c>
      <c r="AE82" s="66">
        <f>NETWORKDAYS(F82,$AE$7)-1</f>
        <v>84</v>
      </c>
    </row>
    <row r="83" spans="1:31" ht="25.5" x14ac:dyDescent="0.2">
      <c r="A83" s="156">
        <v>1676</v>
      </c>
      <c r="B83" s="165">
        <v>44908</v>
      </c>
      <c r="C83" s="168" t="s">
        <v>27</v>
      </c>
      <c r="D83" s="159" t="s">
        <v>212</v>
      </c>
      <c r="E83" s="160">
        <v>15</v>
      </c>
      <c r="F83" s="161">
        <v>44907</v>
      </c>
      <c r="G83" s="161" t="s">
        <v>166</v>
      </c>
      <c r="H83" s="161" t="s">
        <v>133</v>
      </c>
      <c r="I83" s="163" t="s">
        <v>55</v>
      </c>
      <c r="J83" s="164" t="s">
        <v>240</v>
      </c>
      <c r="K83" s="159">
        <f t="shared" si="8"/>
        <v>1</v>
      </c>
      <c r="L83" s="161" t="str">
        <f t="shared" si="11"/>
        <v>Oportuno</v>
      </c>
      <c r="M83" s="164" t="s">
        <v>242</v>
      </c>
      <c r="N83" s="163" t="s">
        <v>56</v>
      </c>
      <c r="O83" s="161">
        <v>44924</v>
      </c>
      <c r="P83" s="161" t="s">
        <v>110</v>
      </c>
      <c r="Q83" s="161" t="s">
        <v>133</v>
      </c>
      <c r="R83" s="165" t="s">
        <v>95</v>
      </c>
      <c r="S83" s="165" t="s">
        <v>97</v>
      </c>
      <c r="T83" s="168" t="s">
        <v>56</v>
      </c>
      <c r="U83" s="168" t="s">
        <v>56</v>
      </c>
      <c r="V83" s="163" t="s">
        <v>56</v>
      </c>
      <c r="W83" s="163" t="s">
        <v>56</v>
      </c>
      <c r="X83" s="163" t="s">
        <v>55</v>
      </c>
      <c r="Y83" s="163" t="s">
        <v>55</v>
      </c>
      <c r="Z83" s="163" t="s">
        <v>55</v>
      </c>
      <c r="AA83" s="163" t="s">
        <v>55</v>
      </c>
      <c r="AB83" s="160">
        <f t="shared" si="10"/>
        <v>13</v>
      </c>
      <c r="AC83" s="161" t="str">
        <f>IF(AB83&gt;=E83,"No Oportuno","Oportuno")</f>
        <v>Oportuno</v>
      </c>
      <c r="AD83" s="173" t="s">
        <v>93</v>
      </c>
      <c r="AE83" s="67"/>
    </row>
    <row r="84" spans="1:31" ht="51" x14ac:dyDescent="0.2">
      <c r="A84" s="156">
        <v>1686</v>
      </c>
      <c r="B84" s="165">
        <v>44908</v>
      </c>
      <c r="C84" s="168" t="s">
        <v>25</v>
      </c>
      <c r="D84" s="159" t="s">
        <v>137</v>
      </c>
      <c r="E84" s="160">
        <v>15</v>
      </c>
      <c r="F84" s="161">
        <v>44908</v>
      </c>
      <c r="G84" s="162" t="s">
        <v>51</v>
      </c>
      <c r="H84" s="161" t="s">
        <v>133</v>
      </c>
      <c r="I84" s="163" t="s">
        <v>55</v>
      </c>
      <c r="J84" s="164" t="s">
        <v>213</v>
      </c>
      <c r="K84" s="159">
        <f t="shared" si="8"/>
        <v>0</v>
      </c>
      <c r="L84" s="161" t="str">
        <f t="shared" si="11"/>
        <v>Oportuno</v>
      </c>
      <c r="M84" s="164" t="s">
        <v>221</v>
      </c>
      <c r="N84" s="163" t="s">
        <v>56</v>
      </c>
      <c r="O84" s="161">
        <v>44911</v>
      </c>
      <c r="P84" s="161" t="s">
        <v>133</v>
      </c>
      <c r="Q84" s="161" t="s">
        <v>133</v>
      </c>
      <c r="R84" s="165" t="s">
        <v>96</v>
      </c>
      <c r="S84" s="165" t="s">
        <v>145</v>
      </c>
      <c r="T84" s="168" t="s">
        <v>56</v>
      </c>
      <c r="U84" s="168" t="s">
        <v>56</v>
      </c>
      <c r="V84" s="163" t="s">
        <v>56</v>
      </c>
      <c r="W84" s="163" t="s">
        <v>56</v>
      </c>
      <c r="X84" s="163" t="s">
        <v>55</v>
      </c>
      <c r="Y84" s="163" t="s">
        <v>55</v>
      </c>
      <c r="Z84" s="163" t="s">
        <v>55</v>
      </c>
      <c r="AA84" s="163" t="s">
        <v>55</v>
      </c>
      <c r="AB84" s="160">
        <f t="shared" si="10"/>
        <v>3</v>
      </c>
      <c r="AC84" s="161" t="str">
        <f>IF(AB84&gt;=E84,"No Oportuno","Oportuno")</f>
        <v>Oportuno</v>
      </c>
      <c r="AD84" s="173" t="s">
        <v>93</v>
      </c>
      <c r="AE84" s="67"/>
    </row>
    <row r="85" spans="1:31" ht="82.5" customHeight="1" x14ac:dyDescent="0.2">
      <c r="A85" s="156">
        <v>1713</v>
      </c>
      <c r="B85" s="165">
        <v>44914</v>
      </c>
      <c r="C85" s="168" t="s">
        <v>190</v>
      </c>
      <c r="D85" s="214" t="s">
        <v>620</v>
      </c>
      <c r="E85" s="160">
        <v>15</v>
      </c>
      <c r="F85" s="161">
        <v>44914</v>
      </c>
      <c r="G85" s="161" t="s">
        <v>166</v>
      </c>
      <c r="H85" s="161" t="s">
        <v>133</v>
      </c>
      <c r="I85" s="163" t="s">
        <v>55</v>
      </c>
      <c r="J85" s="164" t="s">
        <v>621</v>
      </c>
      <c r="K85" s="159">
        <f t="shared" si="8"/>
        <v>0</v>
      </c>
      <c r="L85" s="161" t="str">
        <f t="shared" ref="L85" si="12">IF(K85&gt;3,"No Oportuno","Oportuno")</f>
        <v>Oportuno</v>
      </c>
      <c r="M85" s="164" t="s">
        <v>622</v>
      </c>
      <c r="N85" s="166" t="s">
        <v>55</v>
      </c>
      <c r="O85" s="161">
        <v>44937</v>
      </c>
      <c r="P85" s="165" t="s">
        <v>150</v>
      </c>
      <c r="Q85" s="165" t="s">
        <v>248</v>
      </c>
      <c r="R85" s="159" t="s">
        <v>542</v>
      </c>
      <c r="S85" s="159" t="s">
        <v>542</v>
      </c>
      <c r="T85" s="159" t="s">
        <v>542</v>
      </c>
      <c r="U85" s="159" t="s">
        <v>542</v>
      </c>
      <c r="V85" s="159" t="s">
        <v>542</v>
      </c>
      <c r="W85" s="159" t="s">
        <v>542</v>
      </c>
      <c r="X85" s="159" t="s">
        <v>542</v>
      </c>
      <c r="Y85" s="159" t="s">
        <v>542</v>
      </c>
      <c r="Z85" s="159" t="s">
        <v>542</v>
      </c>
      <c r="AA85" s="159" t="s">
        <v>542</v>
      </c>
      <c r="AB85" s="160">
        <f t="shared" si="10"/>
        <v>17</v>
      </c>
      <c r="AC85" s="159" t="s">
        <v>542</v>
      </c>
      <c r="AD85" s="164" t="s">
        <v>623</v>
      </c>
      <c r="AE85" s="66">
        <f>NETWORKDAYS(F85,$AE$7)-1</f>
        <v>73</v>
      </c>
    </row>
    <row r="86" spans="1:31" ht="63" customHeight="1" x14ac:dyDescent="0.2">
      <c r="A86" s="156">
        <v>1730</v>
      </c>
      <c r="B86" s="165">
        <v>44915</v>
      </c>
      <c r="C86" s="168" t="s">
        <v>25</v>
      </c>
      <c r="D86" s="159" t="s">
        <v>102</v>
      </c>
      <c r="E86" s="160">
        <v>10</v>
      </c>
      <c r="F86" s="161">
        <v>44915</v>
      </c>
      <c r="G86" s="161" t="s">
        <v>166</v>
      </c>
      <c r="H86" s="161" t="s">
        <v>133</v>
      </c>
      <c r="I86" s="163" t="s">
        <v>55</v>
      </c>
      <c r="J86" s="164" t="s">
        <v>214</v>
      </c>
      <c r="K86" s="159">
        <f t="shared" si="8"/>
        <v>0</v>
      </c>
      <c r="L86" s="161" t="str">
        <f t="shared" si="11"/>
        <v>Oportuno</v>
      </c>
      <c r="M86" s="164" t="s">
        <v>242</v>
      </c>
      <c r="N86" s="163" t="s">
        <v>56</v>
      </c>
      <c r="O86" s="161">
        <v>44923</v>
      </c>
      <c r="P86" s="161" t="s">
        <v>133</v>
      </c>
      <c r="Q86" s="161" t="s">
        <v>133</v>
      </c>
      <c r="R86" s="165" t="s">
        <v>67</v>
      </c>
      <c r="S86" s="165" t="s">
        <v>329</v>
      </c>
      <c r="T86" s="168" t="s">
        <v>56</v>
      </c>
      <c r="U86" s="168" t="s">
        <v>56</v>
      </c>
      <c r="V86" s="163" t="s">
        <v>56</v>
      </c>
      <c r="W86" s="163" t="s">
        <v>56</v>
      </c>
      <c r="X86" s="163" t="s">
        <v>55</v>
      </c>
      <c r="Y86" s="163" t="s">
        <v>55</v>
      </c>
      <c r="Z86" s="163" t="s">
        <v>55</v>
      </c>
      <c r="AA86" s="163" t="s">
        <v>55</v>
      </c>
      <c r="AB86" s="160">
        <f t="shared" si="10"/>
        <v>6</v>
      </c>
      <c r="AC86" s="161" t="str">
        <f t="shared" ref="AC86:AC91" si="13">IF(AB86&gt;=E86,"No Oportuno","Oportuno")</f>
        <v>Oportuno</v>
      </c>
      <c r="AD86" s="173" t="s">
        <v>93</v>
      </c>
      <c r="AE86" s="67"/>
    </row>
    <row r="87" spans="1:31" ht="45" customHeight="1" x14ac:dyDescent="0.2">
      <c r="A87" s="156">
        <v>1736</v>
      </c>
      <c r="B87" s="165">
        <v>44915</v>
      </c>
      <c r="C87" s="168" t="s">
        <v>25</v>
      </c>
      <c r="D87" s="159" t="s">
        <v>137</v>
      </c>
      <c r="E87" s="160">
        <v>15</v>
      </c>
      <c r="F87" s="161">
        <v>44915</v>
      </c>
      <c r="G87" s="162" t="s">
        <v>51</v>
      </c>
      <c r="H87" s="161" t="s">
        <v>133</v>
      </c>
      <c r="I87" s="163" t="s">
        <v>55</v>
      </c>
      <c r="J87" s="164" t="s">
        <v>215</v>
      </c>
      <c r="K87" s="159">
        <f t="shared" si="8"/>
        <v>0</v>
      </c>
      <c r="L87" s="161" t="str">
        <f t="shared" si="11"/>
        <v>Oportuno</v>
      </c>
      <c r="M87" s="164" t="s">
        <v>221</v>
      </c>
      <c r="N87" s="163" t="s">
        <v>56</v>
      </c>
      <c r="O87" s="161">
        <v>44921</v>
      </c>
      <c r="P87" s="161" t="s">
        <v>133</v>
      </c>
      <c r="Q87" s="161" t="s">
        <v>133</v>
      </c>
      <c r="R87" s="165" t="s">
        <v>95</v>
      </c>
      <c r="S87" s="165" t="s">
        <v>97</v>
      </c>
      <c r="T87" s="168" t="s">
        <v>56</v>
      </c>
      <c r="U87" s="168" t="s">
        <v>56</v>
      </c>
      <c r="V87" s="163" t="s">
        <v>56</v>
      </c>
      <c r="W87" s="163" t="s">
        <v>56</v>
      </c>
      <c r="X87" s="163" t="s">
        <v>55</v>
      </c>
      <c r="Y87" s="163" t="s">
        <v>55</v>
      </c>
      <c r="Z87" s="163" t="s">
        <v>55</v>
      </c>
      <c r="AA87" s="163" t="s">
        <v>55</v>
      </c>
      <c r="AB87" s="160">
        <f t="shared" si="10"/>
        <v>4</v>
      </c>
      <c r="AC87" s="161" t="str">
        <f t="shared" si="13"/>
        <v>Oportuno</v>
      </c>
      <c r="AD87" s="173" t="s">
        <v>93</v>
      </c>
      <c r="AE87" s="67"/>
    </row>
    <row r="88" spans="1:31" ht="44.25" customHeight="1" x14ac:dyDescent="0.2">
      <c r="A88" s="156">
        <v>1748</v>
      </c>
      <c r="B88" s="165">
        <v>44918</v>
      </c>
      <c r="C88" s="168" t="s">
        <v>25</v>
      </c>
      <c r="D88" s="159" t="s">
        <v>137</v>
      </c>
      <c r="E88" s="160">
        <v>10</v>
      </c>
      <c r="F88" s="161">
        <v>44918</v>
      </c>
      <c r="G88" s="162" t="s">
        <v>51</v>
      </c>
      <c r="H88" s="161" t="s">
        <v>133</v>
      </c>
      <c r="I88" s="163" t="s">
        <v>55</v>
      </c>
      <c r="J88" s="164" t="s">
        <v>216</v>
      </c>
      <c r="K88" s="159">
        <f t="shared" si="8"/>
        <v>0</v>
      </c>
      <c r="L88" s="161" t="str">
        <f t="shared" si="11"/>
        <v>Oportuno</v>
      </c>
      <c r="M88" s="164" t="s">
        <v>221</v>
      </c>
      <c r="N88" s="163" t="s">
        <v>56</v>
      </c>
      <c r="O88" s="161">
        <v>44928</v>
      </c>
      <c r="P88" s="161" t="s">
        <v>133</v>
      </c>
      <c r="Q88" s="161" t="s">
        <v>133</v>
      </c>
      <c r="R88" s="165" t="s">
        <v>96</v>
      </c>
      <c r="S88" s="165" t="s">
        <v>145</v>
      </c>
      <c r="T88" s="168" t="s">
        <v>56</v>
      </c>
      <c r="U88" s="168" t="s">
        <v>56</v>
      </c>
      <c r="V88" s="163" t="s">
        <v>56</v>
      </c>
      <c r="W88" s="163" t="s">
        <v>56</v>
      </c>
      <c r="X88" s="163" t="s">
        <v>55</v>
      </c>
      <c r="Y88" s="163" t="s">
        <v>55</v>
      </c>
      <c r="Z88" s="163" t="s">
        <v>55</v>
      </c>
      <c r="AA88" s="163" t="s">
        <v>55</v>
      </c>
      <c r="AB88" s="160">
        <f t="shared" si="10"/>
        <v>6</v>
      </c>
      <c r="AC88" s="161" t="str">
        <f t="shared" si="13"/>
        <v>Oportuno</v>
      </c>
      <c r="AD88" s="173" t="s">
        <v>93</v>
      </c>
      <c r="AE88" s="67"/>
    </row>
    <row r="89" spans="1:31" ht="48" customHeight="1" x14ac:dyDescent="0.2">
      <c r="A89" s="156">
        <v>1758</v>
      </c>
      <c r="B89" s="165">
        <v>44921</v>
      </c>
      <c r="C89" s="168" t="s">
        <v>25</v>
      </c>
      <c r="D89" s="159" t="s">
        <v>137</v>
      </c>
      <c r="E89" s="160">
        <v>10</v>
      </c>
      <c r="F89" s="161">
        <v>44921</v>
      </c>
      <c r="G89" s="162" t="s">
        <v>51</v>
      </c>
      <c r="H89" s="161" t="s">
        <v>133</v>
      </c>
      <c r="I89" s="163" t="s">
        <v>55</v>
      </c>
      <c r="J89" s="164" t="s">
        <v>217</v>
      </c>
      <c r="K89" s="159">
        <f t="shared" si="8"/>
        <v>0</v>
      </c>
      <c r="L89" s="161" t="str">
        <f t="shared" si="11"/>
        <v>Oportuno</v>
      </c>
      <c r="M89" s="164" t="s">
        <v>221</v>
      </c>
      <c r="N89" s="163" t="s">
        <v>56</v>
      </c>
      <c r="O89" s="161">
        <v>44936</v>
      </c>
      <c r="P89" s="161" t="s">
        <v>133</v>
      </c>
      <c r="Q89" s="161" t="s">
        <v>133</v>
      </c>
      <c r="R89" s="165" t="s">
        <v>92</v>
      </c>
      <c r="S89" s="165" t="s">
        <v>61</v>
      </c>
      <c r="T89" s="168" t="s">
        <v>56</v>
      </c>
      <c r="U89" s="168" t="s">
        <v>56</v>
      </c>
      <c r="V89" s="163" t="s">
        <v>56</v>
      </c>
      <c r="W89" s="163" t="s">
        <v>56</v>
      </c>
      <c r="X89" s="163" t="s">
        <v>55</v>
      </c>
      <c r="Y89" s="163" t="s">
        <v>55</v>
      </c>
      <c r="Z89" s="163" t="s">
        <v>55</v>
      </c>
      <c r="AA89" s="163" t="s">
        <v>55</v>
      </c>
      <c r="AB89" s="160">
        <f t="shared" si="10"/>
        <v>11</v>
      </c>
      <c r="AC89" s="162" t="str">
        <f t="shared" si="13"/>
        <v>No Oportuno</v>
      </c>
      <c r="AD89" s="173" t="s">
        <v>264</v>
      </c>
      <c r="AE89" s="67"/>
    </row>
    <row r="90" spans="1:31" ht="54" customHeight="1" x14ac:dyDescent="0.2">
      <c r="A90" s="156">
        <v>1765</v>
      </c>
      <c r="B90" s="165">
        <v>44923</v>
      </c>
      <c r="C90" s="168" t="s">
        <v>25</v>
      </c>
      <c r="D90" s="159" t="s">
        <v>137</v>
      </c>
      <c r="E90" s="160">
        <v>15</v>
      </c>
      <c r="F90" s="161">
        <v>44923</v>
      </c>
      <c r="G90" s="161" t="s">
        <v>166</v>
      </c>
      <c r="H90" s="161" t="s">
        <v>133</v>
      </c>
      <c r="I90" s="163" t="s">
        <v>55</v>
      </c>
      <c r="J90" s="164" t="s">
        <v>218</v>
      </c>
      <c r="K90" s="159">
        <f t="shared" si="8"/>
        <v>0</v>
      </c>
      <c r="L90" s="161" t="str">
        <f t="shared" si="11"/>
        <v>Oportuno</v>
      </c>
      <c r="M90" s="164" t="s">
        <v>242</v>
      </c>
      <c r="N90" s="163" t="s">
        <v>56</v>
      </c>
      <c r="O90" s="161">
        <v>44932</v>
      </c>
      <c r="P90" s="161" t="s">
        <v>157</v>
      </c>
      <c r="Q90" s="161" t="s">
        <v>133</v>
      </c>
      <c r="R90" s="165" t="s">
        <v>151</v>
      </c>
      <c r="S90" s="165" t="s">
        <v>330</v>
      </c>
      <c r="T90" s="168" t="s">
        <v>56</v>
      </c>
      <c r="U90" s="168" t="s">
        <v>56</v>
      </c>
      <c r="V90" s="163" t="s">
        <v>56</v>
      </c>
      <c r="W90" s="163" t="s">
        <v>56</v>
      </c>
      <c r="X90" s="163" t="s">
        <v>55</v>
      </c>
      <c r="Y90" s="163" t="s">
        <v>55</v>
      </c>
      <c r="Z90" s="163" t="s">
        <v>55</v>
      </c>
      <c r="AA90" s="163" t="s">
        <v>55</v>
      </c>
      <c r="AB90" s="160">
        <f t="shared" si="10"/>
        <v>7</v>
      </c>
      <c r="AC90" s="161" t="str">
        <f t="shared" si="13"/>
        <v>Oportuno</v>
      </c>
      <c r="AD90" s="173" t="s">
        <v>331</v>
      </c>
      <c r="AE90" s="67"/>
    </row>
    <row r="91" spans="1:31" ht="45.75" customHeight="1" x14ac:dyDescent="0.2">
      <c r="A91" s="156">
        <v>1771</v>
      </c>
      <c r="B91" s="165">
        <v>44923</v>
      </c>
      <c r="C91" s="168" t="s">
        <v>25</v>
      </c>
      <c r="D91" s="159" t="s">
        <v>137</v>
      </c>
      <c r="E91" s="160">
        <v>10</v>
      </c>
      <c r="F91" s="161">
        <v>44923</v>
      </c>
      <c r="G91" s="161" t="s">
        <v>51</v>
      </c>
      <c r="H91" s="161" t="s">
        <v>133</v>
      </c>
      <c r="I91" s="163" t="s">
        <v>55</v>
      </c>
      <c r="J91" s="164" t="s">
        <v>219</v>
      </c>
      <c r="K91" s="159">
        <f t="shared" si="8"/>
        <v>0</v>
      </c>
      <c r="L91" s="161" t="str">
        <f t="shared" si="11"/>
        <v>Oportuno</v>
      </c>
      <c r="M91" s="164" t="s">
        <v>242</v>
      </c>
      <c r="N91" s="163" t="s">
        <v>56</v>
      </c>
      <c r="O91" s="176">
        <v>44936</v>
      </c>
      <c r="P91" s="161" t="s">
        <v>133</v>
      </c>
      <c r="Q91" s="161" t="s">
        <v>133</v>
      </c>
      <c r="R91" s="165" t="s">
        <v>92</v>
      </c>
      <c r="S91" s="165" t="s">
        <v>61</v>
      </c>
      <c r="T91" s="168" t="s">
        <v>56</v>
      </c>
      <c r="U91" s="168" t="s">
        <v>56</v>
      </c>
      <c r="V91" s="163" t="s">
        <v>56</v>
      </c>
      <c r="W91" s="163" t="s">
        <v>56</v>
      </c>
      <c r="X91" s="163" t="s">
        <v>55</v>
      </c>
      <c r="Y91" s="163" t="s">
        <v>55</v>
      </c>
      <c r="Z91" s="163" t="s">
        <v>55</v>
      </c>
      <c r="AA91" s="163" t="s">
        <v>55</v>
      </c>
      <c r="AB91" s="160">
        <f t="shared" si="10"/>
        <v>9</v>
      </c>
      <c r="AC91" s="161" t="str">
        <f t="shared" si="13"/>
        <v>Oportuno</v>
      </c>
      <c r="AD91" s="173" t="s">
        <v>93</v>
      </c>
      <c r="AE91" s="67"/>
    </row>
    <row r="92" spans="1:31" ht="2.25" customHeight="1" x14ac:dyDescent="0.2">
      <c r="A92" s="68"/>
      <c r="N92" s="55"/>
    </row>
    <row r="93" spans="1:31" x14ac:dyDescent="0.2">
      <c r="A93" s="69">
        <v>82</v>
      </c>
      <c r="F93" s="69">
        <v>3</v>
      </c>
      <c r="G93" s="69">
        <v>13</v>
      </c>
      <c r="H93" s="70" t="s">
        <v>224</v>
      </c>
      <c r="I93" s="69">
        <v>0</v>
      </c>
      <c r="L93" s="69">
        <v>3</v>
      </c>
      <c r="N93" s="69">
        <v>19</v>
      </c>
      <c r="P93" s="69">
        <v>19</v>
      </c>
      <c r="Q93" s="69">
        <v>8</v>
      </c>
      <c r="T93" s="71">
        <v>11</v>
      </c>
      <c r="U93" s="71">
        <v>11</v>
      </c>
      <c r="W93" s="69">
        <v>3</v>
      </c>
      <c r="AC93" s="69">
        <v>7</v>
      </c>
    </row>
    <row r="94" spans="1:31" x14ac:dyDescent="0.2">
      <c r="N94" s="55"/>
    </row>
    <row r="95" spans="1:31" x14ac:dyDescent="0.2">
      <c r="N95" s="55"/>
    </row>
    <row r="96" spans="1:31" x14ac:dyDescent="0.2">
      <c r="N96" s="55"/>
    </row>
    <row r="97" spans="14:14" x14ac:dyDescent="0.2">
      <c r="N97" s="55"/>
    </row>
    <row r="98" spans="14:14" x14ac:dyDescent="0.2">
      <c r="N98" s="55"/>
    </row>
    <row r="99" spans="14:14" x14ac:dyDescent="0.2">
      <c r="N99" s="55"/>
    </row>
    <row r="100" spans="14:14" x14ac:dyDescent="0.2">
      <c r="N100" s="55"/>
    </row>
    <row r="101" spans="14:14" x14ac:dyDescent="0.2">
      <c r="N101" s="55"/>
    </row>
    <row r="102" spans="14:14" x14ac:dyDescent="0.2">
      <c r="N102" s="55"/>
    </row>
    <row r="103" spans="14:14" x14ac:dyDescent="0.2">
      <c r="N103" s="55"/>
    </row>
    <row r="104" spans="14:14" x14ac:dyDescent="0.2">
      <c r="N104" s="55"/>
    </row>
    <row r="105" spans="14:14" x14ac:dyDescent="0.2">
      <c r="N105" s="55"/>
    </row>
    <row r="106" spans="14:14" x14ac:dyDescent="0.2">
      <c r="N106" s="55"/>
    </row>
    <row r="107" spans="14:14" x14ac:dyDescent="0.2">
      <c r="N107" s="55"/>
    </row>
    <row r="108" spans="14:14" x14ac:dyDescent="0.2">
      <c r="N108" s="55"/>
    </row>
    <row r="109" spans="14:14" x14ac:dyDescent="0.2">
      <c r="N109" s="55"/>
    </row>
    <row r="110" spans="14:14" x14ac:dyDescent="0.2">
      <c r="N110" s="55"/>
    </row>
    <row r="111" spans="14:14" x14ac:dyDescent="0.2">
      <c r="N111" s="55"/>
    </row>
    <row r="112" spans="14:14" x14ac:dyDescent="0.2">
      <c r="N112" s="55"/>
    </row>
    <row r="113" spans="14:14" x14ac:dyDescent="0.2">
      <c r="N113" s="55"/>
    </row>
    <row r="114" spans="14:14" x14ac:dyDescent="0.2">
      <c r="N114" s="55"/>
    </row>
    <row r="115" spans="14:14" x14ac:dyDescent="0.2">
      <c r="N115" s="55"/>
    </row>
    <row r="116" spans="14:14" x14ac:dyDescent="0.2">
      <c r="N116" s="55"/>
    </row>
    <row r="117" spans="14:14" x14ac:dyDescent="0.2">
      <c r="N117" s="55"/>
    </row>
    <row r="118" spans="14:14" x14ac:dyDescent="0.2">
      <c r="N118" s="55"/>
    </row>
    <row r="119" spans="14:14" x14ac:dyDescent="0.2">
      <c r="N119" s="55"/>
    </row>
    <row r="120" spans="14:14" x14ac:dyDescent="0.2">
      <c r="N120" s="55"/>
    </row>
    <row r="121" spans="14:14" x14ac:dyDescent="0.2">
      <c r="N121" s="55"/>
    </row>
    <row r="122" spans="14:14" x14ac:dyDescent="0.2">
      <c r="N122" s="55"/>
    </row>
    <row r="123" spans="14:14" x14ac:dyDescent="0.2">
      <c r="N123" s="55"/>
    </row>
    <row r="124" spans="14:14" x14ac:dyDescent="0.2">
      <c r="N124" s="55"/>
    </row>
    <row r="125" spans="14:14" x14ac:dyDescent="0.2">
      <c r="N125" s="55"/>
    </row>
  </sheetData>
  <autoFilter ref="A8:AE91" xr:uid="{00000000-0001-0000-0400-000000000000}"/>
  <mergeCells count="6">
    <mergeCell ref="A1:M1"/>
    <mergeCell ref="A2:M2"/>
    <mergeCell ref="A3:M3"/>
    <mergeCell ref="F7:M7"/>
    <mergeCell ref="N7:AD7"/>
    <mergeCell ref="A7:E7"/>
  </mergeCells>
  <conditionalFormatting sqref="A9:A91">
    <cfRule type="duplicateValues" dxfId="3" priority="1"/>
  </conditionalFormatting>
  <dataValidations count="2">
    <dataValidation allowBlank="1" showInputMessage="1" showErrorMessage="1" promptTitle="FECHA DE RADICADO" prompt="Diligencie la fecha de radicado en formato día/mes/año" sqref="B8" xr:uid="{00000000-0002-0000-0400-000000000000}"/>
    <dataValidation showDropDown="1" showInputMessage="1" showErrorMessage="1" promptTitle="CLASIFICACIÓN TRD" prompt="Seleccione la opción correspondiente de la lista desplegable." sqref="C8" xr:uid="{00000000-0002-0000-0400-000001000000}"/>
  </dataValidations>
  <hyperlinks>
    <hyperlink ref="N1" location="INICIO" display="Regresar" xr:uid="{457A52BD-87C5-4364-9241-5EFA1B41A9CA}"/>
  </hyperlink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822F-5964-46D0-83B1-C93441078356}">
  <dimension ref="A1:H28"/>
  <sheetViews>
    <sheetView zoomScale="106" zoomScaleNormal="106" workbookViewId="0">
      <selection activeCell="J8" sqref="J8"/>
    </sheetView>
  </sheetViews>
  <sheetFormatPr baseColWidth="10" defaultRowHeight="16.5" x14ac:dyDescent="0.3"/>
  <cols>
    <col min="1" max="1" width="5.7109375" style="4" customWidth="1"/>
    <col min="2" max="4" width="11.42578125" style="4"/>
    <col min="5" max="5" width="14.28515625" style="4" customWidth="1"/>
    <col min="6" max="6" width="60.28515625" style="4" customWidth="1"/>
    <col min="7" max="7" width="6.5703125" style="4" customWidth="1"/>
    <col min="8" max="16384" width="11.42578125" style="4"/>
  </cols>
  <sheetData>
    <row r="1" spans="1:8" x14ac:dyDescent="0.3">
      <c r="A1" s="217" t="s">
        <v>335</v>
      </c>
      <c r="B1" s="217"/>
      <c r="C1" s="217"/>
      <c r="D1" s="217"/>
      <c r="E1" s="217"/>
      <c r="F1" s="217"/>
      <c r="G1" s="217"/>
      <c r="H1" s="3" t="s">
        <v>561</v>
      </c>
    </row>
    <row r="2" spans="1:8" x14ac:dyDescent="0.3">
      <c r="A2" s="217" t="s">
        <v>479</v>
      </c>
      <c r="B2" s="217"/>
      <c r="C2" s="217"/>
      <c r="D2" s="217"/>
      <c r="E2" s="217"/>
      <c r="F2" s="217"/>
      <c r="G2" s="217"/>
    </row>
    <row r="3" spans="1:8" x14ac:dyDescent="0.3">
      <c r="A3" s="217" t="s">
        <v>336</v>
      </c>
      <c r="B3" s="217"/>
      <c r="C3" s="217"/>
      <c r="D3" s="217"/>
      <c r="E3" s="217"/>
      <c r="F3" s="217"/>
      <c r="G3" s="217"/>
    </row>
    <row r="6" spans="1:8" x14ac:dyDescent="0.3">
      <c r="B6" s="226" t="s">
        <v>466</v>
      </c>
      <c r="C6" s="226"/>
      <c r="D6" s="226"/>
      <c r="E6" s="226"/>
      <c r="F6" s="226"/>
    </row>
    <row r="7" spans="1:8" ht="33" x14ac:dyDescent="0.3">
      <c r="B7" s="143" t="s">
        <v>267</v>
      </c>
      <c r="C7" s="143" t="s">
        <v>465</v>
      </c>
      <c r="D7" s="144" t="s">
        <v>480</v>
      </c>
      <c r="E7" s="144" t="s">
        <v>50</v>
      </c>
      <c r="F7" s="144" t="s">
        <v>57</v>
      </c>
    </row>
    <row r="8" spans="1:8" ht="32.25" customHeight="1" x14ac:dyDescent="0.3">
      <c r="B8" s="208">
        <v>699</v>
      </c>
      <c r="C8" s="145">
        <v>44715</v>
      </c>
      <c r="D8" s="146" t="s">
        <v>469</v>
      </c>
      <c r="E8" s="147" t="s">
        <v>51</v>
      </c>
      <c r="F8" s="148" t="s">
        <v>463</v>
      </c>
    </row>
    <row r="9" spans="1:8" ht="40.5" customHeight="1" x14ac:dyDescent="0.3">
      <c r="B9" s="208">
        <v>715</v>
      </c>
      <c r="C9" s="145">
        <v>44718</v>
      </c>
      <c r="D9" s="146" t="s">
        <v>469</v>
      </c>
      <c r="E9" s="147" t="s">
        <v>51</v>
      </c>
      <c r="F9" s="148" t="s">
        <v>226</v>
      </c>
    </row>
    <row r="10" spans="1:8" ht="33" customHeight="1" x14ac:dyDescent="0.3">
      <c r="B10" s="208">
        <v>803</v>
      </c>
      <c r="C10" s="147">
        <v>44735</v>
      </c>
      <c r="D10" s="146" t="s">
        <v>469</v>
      </c>
      <c r="E10" s="147" t="s">
        <v>51</v>
      </c>
      <c r="F10" s="148" t="s">
        <v>464</v>
      </c>
    </row>
    <row r="11" spans="1:8" ht="33.75" customHeight="1" x14ac:dyDescent="0.3">
      <c r="B11" s="208">
        <v>864</v>
      </c>
      <c r="C11" s="147">
        <v>44753</v>
      </c>
      <c r="D11" s="146" t="s">
        <v>469</v>
      </c>
      <c r="E11" s="147" t="s">
        <v>51</v>
      </c>
      <c r="F11" s="148" t="s">
        <v>100</v>
      </c>
    </row>
    <row r="12" spans="1:8" ht="70.5" customHeight="1" x14ac:dyDescent="0.3">
      <c r="B12" s="208">
        <v>866</v>
      </c>
      <c r="C12" s="147">
        <v>44753</v>
      </c>
      <c r="D12" s="146" t="s">
        <v>469</v>
      </c>
      <c r="E12" s="147" t="s">
        <v>51</v>
      </c>
      <c r="F12" s="148" t="s">
        <v>230</v>
      </c>
    </row>
    <row r="13" spans="1:8" ht="93" customHeight="1" x14ac:dyDescent="0.3">
      <c r="B13" s="208">
        <v>936</v>
      </c>
      <c r="C13" s="147">
        <v>44764</v>
      </c>
      <c r="D13" s="146" t="s">
        <v>469</v>
      </c>
      <c r="E13" s="147" t="s">
        <v>110</v>
      </c>
      <c r="F13" s="148" t="s">
        <v>111</v>
      </c>
    </row>
    <row r="14" spans="1:8" ht="25.5" x14ac:dyDescent="0.3">
      <c r="B14" s="208">
        <v>955</v>
      </c>
      <c r="C14" s="147">
        <v>44768</v>
      </c>
      <c r="D14" s="146" t="s">
        <v>469</v>
      </c>
      <c r="E14" s="147" t="s">
        <v>51</v>
      </c>
      <c r="F14" s="148" t="s">
        <v>231</v>
      </c>
    </row>
    <row r="15" spans="1:8" ht="38.25" x14ac:dyDescent="0.3">
      <c r="B15" s="208">
        <v>990</v>
      </c>
      <c r="C15" s="147">
        <v>44775</v>
      </c>
      <c r="D15" s="146" t="s">
        <v>469</v>
      </c>
      <c r="E15" s="147" t="s">
        <v>51</v>
      </c>
      <c r="F15" s="148" t="s">
        <v>117</v>
      </c>
    </row>
    <row r="16" spans="1:8" ht="76.5" x14ac:dyDescent="0.3">
      <c r="B16" s="208">
        <v>1004</v>
      </c>
      <c r="C16" s="147">
        <v>44777</v>
      </c>
      <c r="D16" s="146" t="s">
        <v>469</v>
      </c>
      <c r="E16" s="147" t="s">
        <v>51</v>
      </c>
      <c r="F16" s="148" t="s">
        <v>119</v>
      </c>
    </row>
    <row r="17" spans="2:6" ht="25.5" x14ac:dyDescent="0.3">
      <c r="B17" s="208">
        <v>1021</v>
      </c>
      <c r="C17" s="147">
        <v>44781</v>
      </c>
      <c r="D17" s="146" t="s">
        <v>469</v>
      </c>
      <c r="E17" s="147" t="s">
        <v>51</v>
      </c>
      <c r="F17" s="150" t="s">
        <v>232</v>
      </c>
    </row>
    <row r="18" spans="2:6" ht="25.5" x14ac:dyDescent="0.3">
      <c r="B18" s="208">
        <v>1028</v>
      </c>
      <c r="C18" s="147">
        <v>44781</v>
      </c>
      <c r="D18" s="146" t="s">
        <v>469</v>
      </c>
      <c r="E18" s="147" t="s">
        <v>51</v>
      </c>
      <c r="F18" s="150" t="s">
        <v>231</v>
      </c>
    </row>
    <row r="19" spans="2:6" ht="57" customHeight="1" x14ac:dyDescent="0.3">
      <c r="B19" s="208">
        <v>1086</v>
      </c>
      <c r="C19" s="147">
        <v>44790</v>
      </c>
      <c r="D19" s="146" t="s">
        <v>469</v>
      </c>
      <c r="E19" s="147" t="s">
        <v>51</v>
      </c>
      <c r="F19" s="148" t="s">
        <v>337</v>
      </c>
    </row>
    <row r="20" spans="2:6" ht="27.75" customHeight="1" x14ac:dyDescent="0.3">
      <c r="B20" s="208">
        <v>1097</v>
      </c>
      <c r="C20" s="147">
        <v>44792</v>
      </c>
      <c r="D20" s="146" t="s">
        <v>469</v>
      </c>
      <c r="E20" s="147" t="s">
        <v>51</v>
      </c>
      <c r="F20" s="148" t="s">
        <v>234</v>
      </c>
    </row>
    <row r="21" spans="2:6" ht="61.5" customHeight="1" x14ac:dyDescent="0.3">
      <c r="B21" s="208">
        <v>1290</v>
      </c>
      <c r="C21" s="147">
        <v>44827</v>
      </c>
      <c r="D21" s="146" t="s">
        <v>469</v>
      </c>
      <c r="E21" s="147" t="s">
        <v>110</v>
      </c>
      <c r="F21" s="148" t="s">
        <v>134</v>
      </c>
    </row>
    <row r="22" spans="2:6" ht="51" x14ac:dyDescent="0.3">
      <c r="B22" s="208">
        <v>1302</v>
      </c>
      <c r="C22" s="147">
        <v>44830</v>
      </c>
      <c r="D22" s="146" t="s">
        <v>469</v>
      </c>
      <c r="E22" s="147" t="s">
        <v>51</v>
      </c>
      <c r="F22" s="148" t="s">
        <v>338</v>
      </c>
    </row>
    <row r="23" spans="2:6" ht="42.75" customHeight="1" x14ac:dyDescent="0.3">
      <c r="B23" s="208">
        <v>1419</v>
      </c>
      <c r="C23" s="147">
        <v>44854</v>
      </c>
      <c r="D23" s="146" t="s">
        <v>469</v>
      </c>
      <c r="E23" s="147" t="s">
        <v>51</v>
      </c>
      <c r="F23" s="148" t="s">
        <v>601</v>
      </c>
    </row>
    <row r="24" spans="2:6" ht="43.5" customHeight="1" x14ac:dyDescent="0.3">
      <c r="B24" s="208">
        <v>1510</v>
      </c>
      <c r="C24" s="147">
        <v>44873</v>
      </c>
      <c r="D24" s="146" t="s">
        <v>469</v>
      </c>
      <c r="E24" s="147" t="s">
        <v>51</v>
      </c>
      <c r="F24" s="148" t="s">
        <v>169</v>
      </c>
    </row>
    <row r="25" spans="2:6" ht="38.25" x14ac:dyDescent="0.3">
      <c r="B25" s="208">
        <v>1530</v>
      </c>
      <c r="C25" s="147">
        <v>44876</v>
      </c>
      <c r="D25" s="146" t="s">
        <v>469</v>
      </c>
      <c r="E25" s="147" t="s">
        <v>166</v>
      </c>
      <c r="F25" s="148" t="s">
        <v>172</v>
      </c>
    </row>
    <row r="26" spans="2:6" ht="255" x14ac:dyDescent="0.3">
      <c r="B26" s="208">
        <v>1643</v>
      </c>
      <c r="C26" s="147">
        <v>44897</v>
      </c>
      <c r="D26" s="151" t="s">
        <v>165</v>
      </c>
      <c r="E26" s="147" t="s">
        <v>166</v>
      </c>
      <c r="F26" s="148" t="s">
        <v>211</v>
      </c>
    </row>
    <row r="27" spans="2:6" ht="63.75" x14ac:dyDescent="0.3">
      <c r="B27" s="208">
        <v>1713</v>
      </c>
      <c r="C27" s="165">
        <v>44914</v>
      </c>
      <c r="D27" s="214" t="s">
        <v>620</v>
      </c>
      <c r="E27" s="161" t="s">
        <v>166</v>
      </c>
      <c r="F27" s="164" t="s">
        <v>621</v>
      </c>
    </row>
    <row r="28" spans="2:6" x14ac:dyDescent="0.3">
      <c r="B28" s="77">
        <v>20</v>
      </c>
    </row>
  </sheetData>
  <autoFilter ref="B7:F26" xr:uid="{54DB822F-5964-46D0-83B1-C93441078356}"/>
  <mergeCells count="4">
    <mergeCell ref="B6:F6"/>
    <mergeCell ref="A1:G1"/>
    <mergeCell ref="A2:G2"/>
    <mergeCell ref="A3:G3"/>
  </mergeCells>
  <conditionalFormatting sqref="B8:B27">
    <cfRule type="duplicateValues" dxfId="2" priority="2"/>
  </conditionalFormatting>
  <dataValidations count="2">
    <dataValidation showDropDown="1" showInputMessage="1" showErrorMessage="1" promptTitle="CLASIFICACIÓN TRD" prompt="Seleccione la opción correspondiente de la lista desplegable." sqref="D7" xr:uid="{70543764-AF11-4393-8226-0696AEB05E8C}"/>
    <dataValidation allowBlank="1" showInputMessage="1" showErrorMessage="1" promptTitle="FECHA DE RADICADO" prompt="Diligencie la fecha de radicado en formato día/mes/año" sqref="C7" xr:uid="{CFB34EBF-7F59-4233-A2C8-91723A42A37B}"/>
  </dataValidations>
  <hyperlinks>
    <hyperlink ref="H1" location="INICIO" display="Regresar" xr:uid="{A20BEE44-5748-4718-B75E-3075178E1BA9}"/>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45"/>
  <sheetViews>
    <sheetView zoomScale="91" zoomScaleNormal="91" workbookViewId="0">
      <selection activeCell="C46" sqref="C46"/>
    </sheetView>
  </sheetViews>
  <sheetFormatPr baseColWidth="10" defaultRowHeight="16.5" x14ac:dyDescent="0.3"/>
  <cols>
    <col min="1" max="1" width="6.28515625" style="4" customWidth="1"/>
    <col min="2" max="2" width="33.28515625" style="4" customWidth="1"/>
    <col min="3" max="3" width="83.28515625" style="4" customWidth="1"/>
    <col min="4" max="4" width="18.5703125" style="4" customWidth="1"/>
    <col min="5" max="5" width="46" style="4" customWidth="1"/>
    <col min="6" max="16384" width="11.42578125" style="4"/>
  </cols>
  <sheetData>
    <row r="1" spans="1:16" ht="18.75" x14ac:dyDescent="0.3">
      <c r="A1" s="217" t="s">
        <v>335</v>
      </c>
      <c r="B1" s="217"/>
      <c r="C1" s="217"/>
      <c r="D1" s="217"/>
      <c r="E1" s="217"/>
      <c r="F1" s="217"/>
      <c r="G1" s="72" t="s">
        <v>561</v>
      </c>
      <c r="H1" s="10"/>
      <c r="I1" s="10"/>
      <c r="J1" s="10"/>
      <c r="K1" s="10"/>
      <c r="L1" s="10"/>
      <c r="M1" s="10"/>
      <c r="N1" s="10"/>
      <c r="O1" s="10"/>
      <c r="P1" s="10"/>
    </row>
    <row r="2" spans="1:16" ht="18.75" x14ac:dyDescent="0.3">
      <c r="A2" s="217" t="s">
        <v>391</v>
      </c>
      <c r="B2" s="217"/>
      <c r="C2" s="217"/>
      <c r="D2" s="217"/>
      <c r="E2" s="217"/>
      <c r="F2" s="217"/>
      <c r="G2" s="10"/>
      <c r="H2" s="10"/>
      <c r="I2" s="10"/>
      <c r="J2" s="10"/>
      <c r="K2" s="10"/>
      <c r="L2" s="10"/>
      <c r="M2" s="10"/>
      <c r="N2" s="10"/>
      <c r="O2" s="10"/>
      <c r="P2" s="10"/>
    </row>
    <row r="3" spans="1:16" ht="18.75" x14ac:dyDescent="0.3">
      <c r="A3" s="217" t="s">
        <v>336</v>
      </c>
      <c r="B3" s="217"/>
      <c r="C3" s="217"/>
      <c r="D3" s="217"/>
      <c r="E3" s="217"/>
      <c r="F3" s="217"/>
      <c r="G3" s="10"/>
      <c r="H3" s="10"/>
      <c r="I3" s="10"/>
      <c r="J3" s="10"/>
      <c r="K3" s="10"/>
      <c r="L3" s="10"/>
      <c r="M3" s="10"/>
      <c r="N3" s="10"/>
      <c r="O3" s="10"/>
      <c r="P3" s="10"/>
    </row>
    <row r="6" spans="1:16" ht="18.75" x14ac:dyDescent="0.3">
      <c r="B6" s="236" t="s">
        <v>392</v>
      </c>
      <c r="C6" s="236"/>
      <c r="D6" s="236"/>
      <c r="E6" s="236"/>
    </row>
    <row r="7" spans="1:16" ht="24" customHeight="1" x14ac:dyDescent="0.3">
      <c r="B7" s="120" t="s">
        <v>400</v>
      </c>
      <c r="C7" s="121" t="s">
        <v>407</v>
      </c>
      <c r="D7" s="120" t="s">
        <v>368</v>
      </c>
      <c r="E7" s="120" t="s">
        <v>382</v>
      </c>
    </row>
    <row r="8" spans="1:16" ht="49.5" x14ac:dyDescent="0.3">
      <c r="B8" s="235" t="s">
        <v>384</v>
      </c>
      <c r="C8" s="133" t="s">
        <v>401</v>
      </c>
      <c r="D8" s="134" t="s">
        <v>385</v>
      </c>
      <c r="E8" s="135" t="s">
        <v>386</v>
      </c>
    </row>
    <row r="9" spans="1:16" ht="33" x14ac:dyDescent="0.3">
      <c r="B9" s="235"/>
      <c r="C9" s="133" t="s">
        <v>402</v>
      </c>
      <c r="D9" s="134">
        <v>2</v>
      </c>
      <c r="E9" s="133" t="s">
        <v>387</v>
      </c>
    </row>
    <row r="10" spans="1:16" x14ac:dyDescent="0.3">
      <c r="B10" s="235"/>
      <c r="C10" s="133" t="s">
        <v>403</v>
      </c>
      <c r="D10" s="134" t="s">
        <v>381</v>
      </c>
      <c r="E10" s="133" t="s">
        <v>537</v>
      </c>
    </row>
    <row r="11" spans="1:16" ht="33" x14ac:dyDescent="0.3">
      <c r="B11" s="235"/>
      <c r="C11" s="133" t="s">
        <v>404</v>
      </c>
      <c r="D11" s="134">
        <v>0</v>
      </c>
      <c r="E11" s="133" t="s">
        <v>388</v>
      </c>
    </row>
    <row r="12" spans="1:16" ht="66" x14ac:dyDescent="0.3">
      <c r="B12" s="235"/>
      <c r="C12" s="133" t="s">
        <v>405</v>
      </c>
      <c r="D12" s="134" t="s">
        <v>56</v>
      </c>
      <c r="E12" s="133" t="s">
        <v>390</v>
      </c>
    </row>
    <row r="13" spans="1:16" x14ac:dyDescent="0.3">
      <c r="B13" s="235"/>
      <c r="C13" s="133" t="s">
        <v>406</v>
      </c>
      <c r="D13" s="134" t="s">
        <v>389</v>
      </c>
      <c r="E13" s="135" t="s">
        <v>484</v>
      </c>
    </row>
    <row r="14" spans="1:16" ht="33" x14ac:dyDescent="0.3">
      <c r="B14" s="235"/>
      <c r="C14" s="133" t="s">
        <v>408</v>
      </c>
      <c r="D14" s="134" t="s">
        <v>531</v>
      </c>
      <c r="E14" s="135" t="s">
        <v>532</v>
      </c>
    </row>
    <row r="15" spans="1:16" ht="123.75" customHeight="1" x14ac:dyDescent="0.3">
      <c r="B15" s="235"/>
      <c r="C15" s="133" t="s">
        <v>409</v>
      </c>
      <c r="D15" s="136" t="s">
        <v>55</v>
      </c>
      <c r="E15" s="133" t="s">
        <v>604</v>
      </c>
    </row>
    <row r="16" spans="1:16" ht="49.5" x14ac:dyDescent="0.3">
      <c r="B16" s="235"/>
      <c r="C16" s="133" t="s">
        <v>410</v>
      </c>
      <c r="D16" s="136" t="s">
        <v>55</v>
      </c>
      <c r="E16" s="133" t="s">
        <v>462</v>
      </c>
    </row>
    <row r="17" spans="2:5" ht="75" customHeight="1" x14ac:dyDescent="0.3">
      <c r="B17" s="235"/>
      <c r="C17" s="133" t="s">
        <v>411</v>
      </c>
      <c r="D17" s="134" t="s">
        <v>56</v>
      </c>
      <c r="E17" s="133" t="s">
        <v>535</v>
      </c>
    </row>
    <row r="21" spans="2:5" ht="18.75" x14ac:dyDescent="0.3">
      <c r="B21" s="236" t="s">
        <v>393</v>
      </c>
      <c r="C21" s="236"/>
      <c r="D21" s="236"/>
      <c r="E21" s="236"/>
    </row>
    <row r="22" spans="2:5" x14ac:dyDescent="0.3">
      <c r="B22" s="120" t="s">
        <v>383</v>
      </c>
      <c r="C22" s="121" t="s">
        <v>407</v>
      </c>
      <c r="D22" s="120" t="s">
        <v>368</v>
      </c>
      <c r="E22" s="120" t="s">
        <v>382</v>
      </c>
    </row>
    <row r="23" spans="2:5" ht="34.5" customHeight="1" x14ac:dyDescent="0.3">
      <c r="B23" s="235" t="s">
        <v>413</v>
      </c>
      <c r="C23" s="133" t="s">
        <v>401</v>
      </c>
      <c r="D23" s="137" t="s">
        <v>482</v>
      </c>
      <c r="E23" s="133" t="s">
        <v>481</v>
      </c>
    </row>
    <row r="24" spans="2:5" ht="33" x14ac:dyDescent="0.3">
      <c r="B24" s="235"/>
      <c r="C24" s="133" t="s">
        <v>402</v>
      </c>
      <c r="D24" s="134">
        <v>0</v>
      </c>
      <c r="E24" s="133" t="s">
        <v>414</v>
      </c>
    </row>
    <row r="25" spans="2:5" x14ac:dyDescent="0.3">
      <c r="B25" s="235"/>
      <c r="C25" s="133" t="s">
        <v>403</v>
      </c>
      <c r="D25" s="134" t="s">
        <v>416</v>
      </c>
      <c r="E25" s="133" t="s">
        <v>415</v>
      </c>
    </row>
    <row r="26" spans="2:5" ht="33" x14ac:dyDescent="0.3">
      <c r="B26" s="235"/>
      <c r="C26" s="133" t="s">
        <v>404</v>
      </c>
      <c r="D26" s="134">
        <v>0</v>
      </c>
      <c r="E26" s="133" t="s">
        <v>388</v>
      </c>
    </row>
    <row r="27" spans="2:5" ht="66" x14ac:dyDescent="0.3">
      <c r="B27" s="235"/>
      <c r="C27" s="133" t="s">
        <v>405</v>
      </c>
      <c r="D27" s="134" t="s">
        <v>56</v>
      </c>
      <c r="E27" s="133" t="s">
        <v>390</v>
      </c>
    </row>
    <row r="28" spans="2:5" x14ac:dyDescent="0.3">
      <c r="B28" s="235"/>
      <c r="C28" s="133" t="s">
        <v>406</v>
      </c>
      <c r="D28" s="134" t="s">
        <v>389</v>
      </c>
      <c r="E28" s="135" t="s">
        <v>483</v>
      </c>
    </row>
    <row r="29" spans="2:5" ht="33" x14ac:dyDescent="0.3">
      <c r="B29" s="235"/>
      <c r="C29" s="133" t="s">
        <v>408</v>
      </c>
      <c r="D29" s="136" t="s">
        <v>55</v>
      </c>
      <c r="E29" s="135" t="s">
        <v>533</v>
      </c>
    </row>
    <row r="30" spans="2:5" ht="115.5" x14ac:dyDescent="0.3">
      <c r="B30" s="235"/>
      <c r="C30" s="133" t="s">
        <v>409</v>
      </c>
      <c r="D30" s="136" t="s">
        <v>55</v>
      </c>
      <c r="E30" s="133" t="s">
        <v>604</v>
      </c>
    </row>
    <row r="31" spans="2:5" ht="63.75" customHeight="1" x14ac:dyDescent="0.3">
      <c r="B31" s="235"/>
      <c r="C31" s="133" t="s">
        <v>410</v>
      </c>
      <c r="D31" s="136" t="s">
        <v>55</v>
      </c>
      <c r="E31" s="133" t="s">
        <v>462</v>
      </c>
    </row>
    <row r="32" spans="2:5" ht="73.5" customHeight="1" x14ac:dyDescent="0.3">
      <c r="B32" s="235"/>
      <c r="C32" s="133" t="s">
        <v>411</v>
      </c>
      <c r="D32" s="134" t="s">
        <v>56</v>
      </c>
      <c r="E32" s="133" t="s">
        <v>535</v>
      </c>
    </row>
    <row r="37" spans="2:4" ht="18.75" x14ac:dyDescent="0.3">
      <c r="B37" s="25" t="s">
        <v>394</v>
      </c>
    </row>
    <row r="39" spans="2:4" x14ac:dyDescent="0.3">
      <c r="B39" s="138" t="s">
        <v>366</v>
      </c>
      <c r="C39" s="138" t="s">
        <v>367</v>
      </c>
      <c r="D39" s="138" t="s">
        <v>395</v>
      </c>
    </row>
    <row r="40" spans="2:4" ht="115.5" x14ac:dyDescent="0.3">
      <c r="B40" s="139" t="s">
        <v>485</v>
      </c>
      <c r="C40" s="140" t="s">
        <v>605</v>
      </c>
      <c r="D40" s="141" t="s">
        <v>396</v>
      </c>
    </row>
    <row r="41" spans="2:4" ht="274.5" customHeight="1" x14ac:dyDescent="0.3">
      <c r="B41" s="139" t="s">
        <v>365</v>
      </c>
      <c r="C41" s="140" t="s">
        <v>606</v>
      </c>
      <c r="D41" s="132" t="s">
        <v>397</v>
      </c>
    </row>
    <row r="42" spans="2:4" ht="143.25" customHeight="1" x14ac:dyDescent="0.3">
      <c r="B42" s="139" t="s">
        <v>377</v>
      </c>
      <c r="C42" s="140" t="s">
        <v>607</v>
      </c>
      <c r="D42" s="132" t="s">
        <v>398</v>
      </c>
    </row>
    <row r="43" spans="2:4" ht="294" customHeight="1" x14ac:dyDescent="0.3">
      <c r="B43" s="139" t="s">
        <v>376</v>
      </c>
      <c r="C43" s="142" t="s">
        <v>608</v>
      </c>
      <c r="D43" s="132" t="s">
        <v>399</v>
      </c>
    </row>
    <row r="44" spans="2:4" x14ac:dyDescent="0.3">
      <c r="B44" s="73" t="s">
        <v>378</v>
      </c>
    </row>
    <row r="45" spans="2:4" x14ac:dyDescent="0.3">
      <c r="B45" s="74" t="s">
        <v>379</v>
      </c>
      <c r="C45" s="4" t="s">
        <v>380</v>
      </c>
    </row>
  </sheetData>
  <mergeCells count="7">
    <mergeCell ref="B23:B32"/>
    <mergeCell ref="A1:F1"/>
    <mergeCell ref="A2:F2"/>
    <mergeCell ref="A3:F3"/>
    <mergeCell ref="B6:E6"/>
    <mergeCell ref="B21:E21"/>
    <mergeCell ref="B8:B17"/>
  </mergeCells>
  <hyperlinks>
    <hyperlink ref="B8" r:id="rId1" xr:uid="{00000000-0004-0000-0500-000000000000}"/>
    <hyperlink ref="D40" r:id="rId2" display="https://www.funcionpublica.gov.co/eva/gestornormativo/norma.php?i=56882" xr:uid="{00000000-0004-0000-0500-000001000000}"/>
    <hyperlink ref="D41" r:id="rId3" xr:uid="{00000000-0004-0000-0500-000002000000}"/>
    <hyperlink ref="D42" r:id="rId4" xr:uid="{00000000-0004-0000-0500-000003000000}"/>
    <hyperlink ref="D43" r:id="rId5" xr:uid="{00000000-0004-0000-0500-000004000000}"/>
    <hyperlink ref="B23" r:id="rId6" xr:uid="{00000000-0004-0000-0500-000005000000}"/>
    <hyperlink ref="G1" location="INICIO" display="Regresar" xr:uid="{1A6B645F-AA1E-44B4-B389-69484607EC22}"/>
  </hyperlinks>
  <pageMargins left="0.7" right="0.7" top="0.75" bottom="0.75" header="0.3" footer="0.3"/>
  <pageSetup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6"/>
  <sheetViews>
    <sheetView workbookViewId="0">
      <selection activeCell="G17" sqref="G17"/>
    </sheetView>
  </sheetViews>
  <sheetFormatPr baseColWidth="10" defaultRowHeight="16.5" x14ac:dyDescent="0.3"/>
  <cols>
    <col min="1" max="1" width="9.140625" style="4" customWidth="1"/>
    <col min="2" max="2" width="16.85546875" style="4" customWidth="1"/>
    <col min="3" max="3" width="12.5703125" style="4" customWidth="1"/>
    <col min="4" max="4" width="13.5703125" style="4" customWidth="1"/>
    <col min="5" max="5" width="12.7109375" style="4" customWidth="1"/>
    <col min="6" max="6" width="31.140625" style="4" customWidth="1"/>
    <col min="7" max="7" width="31.5703125" style="4" customWidth="1"/>
    <col min="8" max="8" width="22.42578125" style="4" customWidth="1"/>
    <col min="9" max="9" width="15.85546875" style="4" customWidth="1"/>
    <col min="10" max="16384" width="11.42578125" style="4"/>
  </cols>
  <sheetData>
    <row r="1" spans="1:15" ht="18.75" x14ac:dyDescent="0.3">
      <c r="A1" s="217" t="s">
        <v>335</v>
      </c>
      <c r="B1" s="217"/>
      <c r="C1" s="217"/>
      <c r="D1" s="217"/>
      <c r="E1" s="217"/>
      <c r="F1" s="217"/>
      <c r="G1" s="217"/>
      <c r="H1" s="217"/>
      <c r="I1" s="217"/>
      <c r="J1" s="217"/>
      <c r="K1" s="72" t="s">
        <v>561</v>
      </c>
      <c r="L1" s="10"/>
      <c r="M1" s="10"/>
      <c r="N1" s="10"/>
      <c r="O1" s="10"/>
    </row>
    <row r="2" spans="1:15" ht="18.75" x14ac:dyDescent="0.3">
      <c r="A2" s="217" t="s">
        <v>364</v>
      </c>
      <c r="B2" s="217"/>
      <c r="C2" s="217"/>
      <c r="D2" s="217"/>
      <c r="E2" s="217"/>
      <c r="F2" s="217"/>
      <c r="G2" s="217"/>
      <c r="H2" s="217"/>
      <c r="I2" s="217"/>
      <c r="J2" s="217"/>
      <c r="K2" s="10"/>
      <c r="L2" s="10"/>
      <c r="M2" s="10"/>
      <c r="N2" s="10"/>
      <c r="O2" s="10"/>
    </row>
    <row r="3" spans="1:15" ht="18.75" x14ac:dyDescent="0.3">
      <c r="A3" s="217" t="s">
        <v>336</v>
      </c>
      <c r="B3" s="217"/>
      <c r="C3" s="217"/>
      <c r="D3" s="217"/>
      <c r="E3" s="217"/>
      <c r="F3" s="217"/>
      <c r="G3" s="217"/>
      <c r="H3" s="217"/>
      <c r="I3" s="217"/>
      <c r="J3" s="217"/>
      <c r="K3" s="10"/>
      <c r="L3" s="10"/>
      <c r="M3" s="10"/>
      <c r="N3" s="10"/>
      <c r="O3" s="10"/>
    </row>
    <row r="6" spans="1:15" x14ac:dyDescent="0.3">
      <c r="B6" s="237" t="s">
        <v>486</v>
      </c>
      <c r="C6" s="237"/>
      <c r="D6" s="237"/>
      <c r="E6" s="237"/>
      <c r="F6" s="237"/>
      <c r="G6" s="237"/>
      <c r="H6" s="237"/>
      <c r="I6" s="237"/>
    </row>
    <row r="7" spans="1:15" ht="31.5" x14ac:dyDescent="0.3">
      <c r="B7" s="121" t="s">
        <v>344</v>
      </c>
      <c r="C7" s="121" t="s">
        <v>345</v>
      </c>
      <c r="D7" s="121" t="s">
        <v>346</v>
      </c>
      <c r="E7" s="121" t="s">
        <v>347</v>
      </c>
      <c r="F7" s="121" t="s">
        <v>348</v>
      </c>
      <c r="G7" s="121" t="s">
        <v>349</v>
      </c>
      <c r="H7" s="121" t="s">
        <v>350</v>
      </c>
      <c r="I7" s="121" t="s">
        <v>351</v>
      </c>
    </row>
    <row r="8" spans="1:15" ht="25.5" x14ac:dyDescent="0.3">
      <c r="B8" s="126">
        <v>20220000181651</v>
      </c>
      <c r="C8" s="127">
        <v>44845</v>
      </c>
      <c r="D8" s="127">
        <v>44867</v>
      </c>
      <c r="E8" s="128" t="s">
        <v>352</v>
      </c>
      <c r="F8" s="128" t="s">
        <v>353</v>
      </c>
      <c r="G8" s="128" t="s">
        <v>354</v>
      </c>
      <c r="H8" s="128" t="s">
        <v>1</v>
      </c>
      <c r="I8" s="128" t="s">
        <v>355</v>
      </c>
    </row>
    <row r="9" spans="1:15" x14ac:dyDescent="0.3">
      <c r="B9" s="129">
        <v>20230000007263</v>
      </c>
      <c r="C9" s="130">
        <v>44946</v>
      </c>
      <c r="D9" s="130">
        <v>44967</v>
      </c>
      <c r="E9" s="131" t="s">
        <v>356</v>
      </c>
      <c r="F9" s="131" t="s">
        <v>357</v>
      </c>
      <c r="G9" s="131" t="s">
        <v>1</v>
      </c>
      <c r="H9" s="131" t="s">
        <v>1</v>
      </c>
      <c r="I9" s="131" t="s">
        <v>358</v>
      </c>
    </row>
    <row r="10" spans="1:15" x14ac:dyDescent="0.3">
      <c r="B10" s="129">
        <v>20230000007576</v>
      </c>
      <c r="C10" s="130">
        <v>44949</v>
      </c>
      <c r="D10" s="130">
        <v>44970</v>
      </c>
      <c r="E10" s="131" t="s">
        <v>359</v>
      </c>
      <c r="F10" s="131" t="s">
        <v>360</v>
      </c>
      <c r="G10" s="131" t="s">
        <v>1</v>
      </c>
      <c r="H10" s="131" t="s">
        <v>1</v>
      </c>
      <c r="I10" s="131" t="s">
        <v>361</v>
      </c>
    </row>
    <row r="11" spans="1:15" x14ac:dyDescent="0.3">
      <c r="B11" s="129">
        <v>20230000010898</v>
      </c>
      <c r="C11" s="130">
        <v>44953</v>
      </c>
      <c r="D11" s="130">
        <v>44974</v>
      </c>
      <c r="E11" s="131" t="s">
        <v>362</v>
      </c>
      <c r="F11" s="131" t="s">
        <v>363</v>
      </c>
      <c r="G11" s="131" t="s">
        <v>1</v>
      </c>
      <c r="H11" s="131" t="s">
        <v>1</v>
      </c>
      <c r="I11" s="131" t="s">
        <v>361</v>
      </c>
    </row>
    <row r="12" spans="1:15" x14ac:dyDescent="0.3">
      <c r="B12" s="75" t="s">
        <v>443</v>
      </c>
    </row>
    <row r="16" spans="1:15" x14ac:dyDescent="0.3">
      <c r="D16" s="76"/>
    </row>
  </sheetData>
  <mergeCells count="4">
    <mergeCell ref="B6:I6"/>
    <mergeCell ref="A1:J1"/>
    <mergeCell ref="A2:J2"/>
    <mergeCell ref="A3:J3"/>
  </mergeCells>
  <hyperlinks>
    <hyperlink ref="K1" location="INICIO" display="Regresar" xr:uid="{76C09521-E6DE-4890-BAF1-F8F748AAE5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
  <sheetViews>
    <sheetView zoomScale="91" zoomScaleNormal="91" workbookViewId="0">
      <selection activeCell="I10" sqref="I10"/>
    </sheetView>
  </sheetViews>
  <sheetFormatPr baseColWidth="10" defaultRowHeight="16.5" x14ac:dyDescent="0.3"/>
  <cols>
    <col min="1" max="1" width="11.42578125" style="4"/>
    <col min="2" max="2" width="22.28515625" style="4" customWidth="1"/>
    <col min="3" max="3" width="44.140625" style="4" customWidth="1"/>
    <col min="4" max="4" width="19" style="4" customWidth="1"/>
    <col min="5" max="5" width="16.5703125" style="4" customWidth="1"/>
    <col min="6" max="6" width="42.7109375" style="4" customWidth="1"/>
    <col min="7" max="16384" width="11.42578125" style="4"/>
  </cols>
  <sheetData>
    <row r="1" spans="1:10" ht="18.75" x14ac:dyDescent="0.3">
      <c r="A1" s="217" t="s">
        <v>335</v>
      </c>
      <c r="B1" s="217"/>
      <c r="C1" s="217"/>
      <c r="D1" s="217"/>
      <c r="E1" s="217"/>
      <c r="F1" s="217"/>
      <c r="G1" s="217"/>
      <c r="H1" s="72" t="s">
        <v>561</v>
      </c>
      <c r="I1" s="10"/>
      <c r="J1" s="10"/>
    </row>
    <row r="2" spans="1:10" ht="18.75" x14ac:dyDescent="0.3">
      <c r="A2" s="217" t="s">
        <v>435</v>
      </c>
      <c r="B2" s="217"/>
      <c r="C2" s="217"/>
      <c r="D2" s="217"/>
      <c r="E2" s="217"/>
      <c r="F2" s="217"/>
      <c r="G2" s="217"/>
      <c r="H2" s="10"/>
      <c r="I2" s="10"/>
      <c r="J2" s="10"/>
    </row>
    <row r="3" spans="1:10" ht="18.75" x14ac:dyDescent="0.3">
      <c r="A3" s="217" t="s">
        <v>336</v>
      </c>
      <c r="B3" s="217"/>
      <c r="C3" s="217"/>
      <c r="D3" s="217"/>
      <c r="E3" s="217"/>
      <c r="F3" s="217"/>
      <c r="G3" s="217"/>
      <c r="H3" s="10"/>
      <c r="I3" s="10"/>
      <c r="J3" s="10"/>
    </row>
    <row r="6" spans="1:10" x14ac:dyDescent="0.3">
      <c r="B6" s="238" t="s">
        <v>436</v>
      </c>
      <c r="C6" s="238"/>
      <c r="D6" s="238"/>
      <c r="E6" s="238"/>
      <c r="F6" s="238"/>
    </row>
    <row r="7" spans="1:10" x14ac:dyDescent="0.3">
      <c r="B7" s="121" t="s">
        <v>422</v>
      </c>
      <c r="C7" s="121" t="s">
        <v>423</v>
      </c>
      <c r="D7" s="121" t="s">
        <v>26</v>
      </c>
      <c r="E7" s="121" t="s">
        <v>424</v>
      </c>
      <c r="F7" s="121" t="s">
        <v>425</v>
      </c>
    </row>
    <row r="8" spans="1:10" ht="74.25" customHeight="1" x14ac:dyDescent="0.3">
      <c r="B8" s="122" t="s">
        <v>433</v>
      </c>
      <c r="C8" s="123" t="s">
        <v>426</v>
      </c>
      <c r="D8" s="124" t="s">
        <v>427</v>
      </c>
      <c r="E8" s="124"/>
      <c r="F8" s="124" t="s">
        <v>438</v>
      </c>
    </row>
    <row r="9" spans="1:10" ht="33" x14ac:dyDescent="0.3">
      <c r="B9" s="122" t="s">
        <v>428</v>
      </c>
      <c r="C9" s="123" t="s">
        <v>439</v>
      </c>
      <c r="D9" s="124" t="s">
        <v>427</v>
      </c>
      <c r="E9" s="124"/>
      <c r="F9" s="124" t="s">
        <v>434</v>
      </c>
    </row>
    <row r="10" spans="1:10" ht="103.5" customHeight="1" x14ac:dyDescent="0.3">
      <c r="B10" s="125" t="s">
        <v>428</v>
      </c>
      <c r="C10" s="123" t="s">
        <v>429</v>
      </c>
      <c r="D10" s="124" t="s">
        <v>427</v>
      </c>
      <c r="E10" s="124"/>
      <c r="F10" s="124" t="s">
        <v>440</v>
      </c>
    </row>
    <row r="11" spans="1:10" ht="60" customHeight="1" x14ac:dyDescent="0.3">
      <c r="B11" s="122" t="s">
        <v>428</v>
      </c>
      <c r="C11" s="123" t="s">
        <v>430</v>
      </c>
      <c r="D11" s="124"/>
      <c r="E11" s="124" t="s">
        <v>427</v>
      </c>
      <c r="F11" s="124" t="s">
        <v>441</v>
      </c>
    </row>
    <row r="12" spans="1:10" ht="69" customHeight="1" x14ac:dyDescent="0.3">
      <c r="B12" s="122" t="s">
        <v>431</v>
      </c>
      <c r="C12" s="123" t="s">
        <v>538</v>
      </c>
      <c r="D12" s="124" t="s">
        <v>427</v>
      </c>
      <c r="E12" s="124"/>
      <c r="F12" s="124" t="s">
        <v>432</v>
      </c>
    </row>
    <row r="13" spans="1:10" x14ac:dyDescent="0.3">
      <c r="B13" s="4" t="s">
        <v>437</v>
      </c>
    </row>
  </sheetData>
  <mergeCells count="4">
    <mergeCell ref="A3:G3"/>
    <mergeCell ref="B6:F6"/>
    <mergeCell ref="A1:G1"/>
    <mergeCell ref="A2:G2"/>
  </mergeCells>
  <hyperlinks>
    <hyperlink ref="H1" location="INICIO" display="Regresar" xr:uid="{12C86DCC-50C0-4D7F-9171-CF9F6694CF6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Inicio</vt:lpstr>
      <vt:lpstr>Referentes</vt:lpstr>
      <vt:lpstr>Criterios</vt:lpstr>
      <vt:lpstr>Estadísticas</vt:lpstr>
      <vt:lpstr>PT Muestra</vt:lpstr>
      <vt:lpstr>PQRSd sin respuesta</vt:lpstr>
      <vt:lpstr>Inf. Trimestrales</vt:lpstr>
      <vt:lpstr>Cetil</vt:lpstr>
      <vt:lpstr>Control Disciplinario</vt:lpstr>
      <vt:lpstr>Oportunidades de mejora</vt:lpstr>
      <vt:lpstr>Recomendaciones</vt:lpstr>
      <vt:lpstr>Cálculo muestra</vt:lpstr>
      <vt:lpstr>Hoja1</vt:lpstr>
      <vt:lpstr>CALCULO</vt:lpstr>
      <vt:lpstr>categoria</vt:lpstr>
      <vt:lpstr>CETIL</vt:lpstr>
      <vt:lpstr>Criterios</vt:lpstr>
      <vt:lpstr>DISCIPLINARIO</vt:lpstr>
      <vt:lpstr>ESTADISTICA</vt:lpstr>
      <vt:lpstr>imagen</vt:lpstr>
      <vt:lpstr>INFORMES</vt:lpstr>
      <vt:lpstr>INICIO</vt:lpstr>
      <vt:lpstr>MUESTRA</vt:lpstr>
      <vt:lpstr>OPORTUNIDADES</vt:lpstr>
      <vt:lpstr>RECOMENDACIONES</vt:lpstr>
      <vt:lpstr>REFERENTES</vt:lpstr>
      <vt:lpstr>SINRTA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 Nathaly Chaves Manrique</dc:creator>
  <cp:keywords/>
  <dc:description/>
  <cp:lastModifiedBy>Ange Nathaly Chaves Manrique</cp:lastModifiedBy>
  <cp:revision/>
  <cp:lastPrinted>2023-04-12T16:54:40Z</cp:lastPrinted>
  <dcterms:created xsi:type="dcterms:W3CDTF">2023-01-30T14:20:44Z</dcterms:created>
  <dcterms:modified xsi:type="dcterms:W3CDTF">2023-04-14T13:06:32Z</dcterms:modified>
  <cp:category/>
  <cp:contentStatus/>
</cp:coreProperties>
</file>