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caroycuervo-my.sharepoint.com/personal/jose_quilaguy_caroycuervo_gov_co/Documents/Escritorio/"/>
    </mc:Choice>
  </mc:AlternateContent>
  <xr:revisionPtr revIDLastSave="2" documentId="13_ncr:1_{C2EBE8E3-07BC-4750-AA41-77716F52E7EB}" xr6:coauthVersionLast="47" xr6:coauthVersionMax="47" xr10:uidLastSave="{119B9C23-1758-4E27-9C1F-3834BE88152C}"/>
  <bookViews>
    <workbookView xWindow="-120" yWindow="-120" windowWidth="29040" windowHeight="15720" xr2:uid="{ACD702CB-040C-4392-9F73-FDC427A0F746}"/>
  </bookViews>
  <sheets>
    <sheet name="SeguimientoPAAC" sheetId="2" r:id="rId1"/>
    <sheet name="PAAC_V3" sheetId="1" r:id="rId2"/>
    <sheet name="Tratamiento-Recomendaciones" sheetId="8" r:id="rId3"/>
    <sheet name="Riesgos-Corrupción" sheetId="7" r:id="rId4"/>
  </sheets>
  <externalReferences>
    <externalReference r:id="rId5"/>
    <externalReference r:id="rId6"/>
  </externalReferences>
  <definedNames>
    <definedName name="_xlnm._FilterDatabase" localSheetId="1" hidden="1">PAAC_V3!$A$3:$AE$61</definedName>
    <definedName name="_xlnm._FilterDatabase" localSheetId="3" hidden="1">'Riesgos-Corrupción'!$A$5:$BL$107</definedName>
    <definedName name="Cargos">[1]Formulas!$B$2:$B$18</definedName>
    <definedName name="Opciones">[1]Formulas!$A$2:$A$18</definedName>
    <definedName name="Proceso">[2]LISTAS!$B$3:$B$15</definedName>
    <definedName name="X">[1]Formulas!$B$13</definedName>
  </definedNames>
  <calcPr calcId="191029"/>
  <pivotCaches>
    <pivotCache cacheId="0" r:id="rId7"/>
    <pivotCache cacheId="1"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12" i="1" l="1"/>
  <c r="X8" i="1"/>
  <c r="X18" i="1"/>
  <c r="T46" i="1"/>
  <c r="X46" i="1"/>
  <c r="AB63" i="1" l="1"/>
  <c r="X5" i="1"/>
  <c r="X6" i="1"/>
  <c r="X7" i="1"/>
  <c r="X9" i="1"/>
  <c r="X10" i="1"/>
  <c r="X11" i="1"/>
  <c r="X13" i="1"/>
  <c r="X14" i="1"/>
  <c r="X15" i="1"/>
  <c r="X16" i="1"/>
  <c r="X17" i="1"/>
  <c r="X19" i="1"/>
  <c r="X20" i="1"/>
  <c r="X21" i="1"/>
  <c r="X22" i="1"/>
  <c r="X23" i="1"/>
  <c r="X24" i="1"/>
  <c r="X25" i="1"/>
  <c r="X26" i="1"/>
  <c r="X27" i="1"/>
  <c r="X28" i="1"/>
  <c r="X29" i="1"/>
  <c r="X30" i="1"/>
  <c r="X31" i="1"/>
  <c r="X32" i="1"/>
  <c r="X33" i="1"/>
  <c r="X34" i="1"/>
  <c r="X35" i="1"/>
  <c r="X36" i="1"/>
  <c r="X37" i="1"/>
  <c r="X38" i="1"/>
  <c r="X39" i="1"/>
  <c r="X40" i="1"/>
  <c r="X41" i="1"/>
  <c r="X42" i="1"/>
  <c r="X43" i="1"/>
  <c r="X44" i="1"/>
  <c r="X45" i="1"/>
  <c r="X47" i="1"/>
  <c r="X48" i="1"/>
  <c r="X49" i="1"/>
  <c r="X50" i="1"/>
  <c r="X51" i="1"/>
  <c r="X52" i="1"/>
  <c r="X53" i="1"/>
  <c r="X54" i="1"/>
  <c r="X55" i="1"/>
  <c r="X56" i="1"/>
  <c r="X57" i="1"/>
  <c r="X58" i="1"/>
  <c r="X59" i="1"/>
  <c r="X60" i="1"/>
  <c r="X61" i="1"/>
  <c r="X4" i="1"/>
  <c r="I63" i="1"/>
  <c r="J63" i="1"/>
  <c r="K63" i="1"/>
  <c r="L63" i="1"/>
  <c r="M63" i="1"/>
  <c r="N63" i="1"/>
  <c r="O63" i="1"/>
  <c r="P63" i="1"/>
  <c r="Q63" i="1"/>
  <c r="R63" i="1"/>
  <c r="S63" i="1"/>
  <c r="H63" i="1"/>
  <c r="T63" i="1" l="1"/>
  <c r="X63" i="1"/>
  <c r="Y2" i="1" s="1"/>
  <c r="Y14" i="1" s="1"/>
  <c r="L64" i="1"/>
  <c r="H64" i="1"/>
  <c r="P64" i="1"/>
  <c r="Y24" i="1" l="1"/>
  <c r="Y46" i="1"/>
  <c r="Z46" i="1" s="1"/>
  <c r="AA46" i="1" s="1"/>
  <c r="Y11" i="1"/>
  <c r="Y7" i="1"/>
  <c r="Y16" i="1"/>
  <c r="Y61" i="1"/>
  <c r="Y59" i="1"/>
  <c r="Y33" i="1"/>
  <c r="Y42" i="1"/>
  <c r="Y15" i="1"/>
  <c r="Y47" i="1"/>
  <c r="Y44" i="1"/>
  <c r="Y54" i="1"/>
  <c r="Y10" i="1"/>
  <c r="Y23" i="1"/>
  <c r="Y5" i="1"/>
  <c r="Y13" i="1"/>
  <c r="Y12" i="1"/>
  <c r="Y21" i="1"/>
  <c r="Y32" i="1"/>
  <c r="Y43" i="1"/>
  <c r="Y48" i="1"/>
  <c r="Y30" i="1"/>
  <c r="Y41" i="1"/>
  <c r="Y53" i="1"/>
  <c r="Y52" i="1"/>
  <c r="Y51" i="1"/>
  <c r="Y35" i="1"/>
  <c r="Y60" i="1"/>
  <c r="Y49" i="1"/>
  <c r="Y34" i="1"/>
  <c r="Y58" i="1"/>
  <c r="Y9" i="1"/>
  <c r="Y20" i="1"/>
  <c r="Y31" i="1"/>
  <c r="Y56" i="1"/>
  <c r="Y18" i="1"/>
  <c r="Y29" i="1"/>
  <c r="Y40" i="1"/>
  <c r="Y39" i="1"/>
  <c r="Y38" i="1"/>
  <c r="Y4" i="1"/>
  <c r="Y50" i="1"/>
  <c r="Y36" i="1"/>
  <c r="Y22" i="1"/>
  <c r="Y45" i="1"/>
  <c r="Y57" i="1"/>
  <c r="Y8" i="1"/>
  <c r="Y19" i="1"/>
  <c r="Y55" i="1"/>
  <c r="Y6" i="1"/>
  <c r="Y17" i="1"/>
  <c r="Y28" i="1"/>
  <c r="Y27" i="1"/>
  <c r="Y26" i="1"/>
  <c r="Y37" i="1"/>
  <c r="Y25" i="1"/>
  <c r="T5" i="1"/>
  <c r="T6" i="1"/>
  <c r="T7" i="1"/>
  <c r="T8" i="1"/>
  <c r="T9" i="1"/>
  <c r="T10" i="1"/>
  <c r="T11" i="1"/>
  <c r="T12" i="1"/>
  <c r="T13" i="1"/>
  <c r="T14" i="1"/>
  <c r="Z14" i="1" s="1"/>
  <c r="AA14" i="1" s="1"/>
  <c r="T15" i="1"/>
  <c r="T16" i="1"/>
  <c r="T17" i="1"/>
  <c r="T18" i="1"/>
  <c r="T19" i="1"/>
  <c r="T20" i="1"/>
  <c r="T21" i="1"/>
  <c r="T22" i="1"/>
  <c r="T23" i="1"/>
  <c r="T24" i="1"/>
  <c r="Z24" i="1" s="1"/>
  <c r="T25" i="1"/>
  <c r="T26" i="1"/>
  <c r="T27" i="1"/>
  <c r="T28" i="1"/>
  <c r="T29" i="1"/>
  <c r="T30" i="1"/>
  <c r="T31" i="1"/>
  <c r="T32" i="1"/>
  <c r="T33" i="1"/>
  <c r="T34" i="1"/>
  <c r="T35" i="1"/>
  <c r="T36" i="1"/>
  <c r="T37" i="1"/>
  <c r="T38" i="1"/>
  <c r="T39" i="1"/>
  <c r="T40" i="1"/>
  <c r="T41" i="1"/>
  <c r="T42" i="1"/>
  <c r="T43" i="1"/>
  <c r="T44" i="1"/>
  <c r="T45" i="1"/>
  <c r="T47" i="1"/>
  <c r="T48" i="1"/>
  <c r="T49" i="1"/>
  <c r="T50" i="1"/>
  <c r="T51" i="1"/>
  <c r="T52" i="1"/>
  <c r="T53" i="1"/>
  <c r="T54" i="1"/>
  <c r="T55" i="1"/>
  <c r="T56" i="1"/>
  <c r="T57" i="1"/>
  <c r="T58" i="1"/>
  <c r="T59" i="1"/>
  <c r="T60" i="1"/>
  <c r="T61" i="1"/>
  <c r="T4" i="1"/>
  <c r="Z4" i="1" s="1"/>
  <c r="AA4" i="1" s="1"/>
  <c r="AC24" i="1" l="1"/>
  <c r="AA24" i="1"/>
  <c r="Z25" i="1"/>
  <c r="Z22" i="1"/>
  <c r="Z38" i="1"/>
  <c r="Z60" i="1"/>
  <c r="Z43" i="1"/>
  <c r="Z13" i="1"/>
  <c r="AC46" i="1"/>
  <c r="Z37" i="1"/>
  <c r="Z36" i="1"/>
  <c r="Z58" i="1"/>
  <c r="Z32" i="1"/>
  <c r="Z57" i="1"/>
  <c r="Z44" i="1"/>
  <c r="Z20" i="1"/>
  <c r="Z49" i="1"/>
  <c r="Z12" i="1"/>
  <c r="Z59" i="1"/>
  <c r="Z11" i="1"/>
  <c r="Z35" i="1"/>
  <c r="Z33" i="1"/>
  <c r="Z16" i="1"/>
  <c r="Z31" i="1"/>
  <c r="Z23" i="1"/>
  <c r="Z7" i="1"/>
  <c r="Z55" i="1"/>
  <c r="Z47" i="1"/>
  <c r="Z34" i="1"/>
  <c r="Z26" i="1"/>
  <c r="Z50" i="1"/>
  <c r="Z21" i="1"/>
  <c r="Z40" i="1"/>
  <c r="Z51" i="1"/>
  <c r="Z30" i="1"/>
  <c r="Z10" i="1"/>
  <c r="Z42" i="1"/>
  <c r="Z54" i="1"/>
  <c r="Z41" i="1"/>
  <c r="Z5" i="1"/>
  <c r="Z6" i="1"/>
  <c r="Z17" i="1"/>
  <c r="Z61" i="1"/>
  <c r="Z15" i="1"/>
  <c r="Z18" i="1"/>
  <c r="Y63" i="1"/>
  <c r="Z53" i="1"/>
  <c r="Z28" i="1"/>
  <c r="Z9" i="1"/>
  <c r="Z56" i="1"/>
  <c r="Z39" i="1"/>
  <c r="Z19" i="1"/>
  <c r="Z8" i="1"/>
  <c r="Z52" i="1"/>
  <c r="Z48" i="1"/>
  <c r="Z27" i="1"/>
  <c r="Z45" i="1"/>
  <c r="Z29" i="1"/>
  <c r="AC4" i="1"/>
  <c r="AD4" i="1" s="1"/>
  <c r="AD24" i="1" l="1"/>
  <c r="AC29" i="1"/>
  <c r="AA29" i="1"/>
  <c r="AC52" i="1"/>
  <c r="AA52" i="1"/>
  <c r="AC56" i="1"/>
  <c r="AA56" i="1"/>
  <c r="AC17" i="1"/>
  <c r="AA17" i="1"/>
  <c r="AC54" i="1"/>
  <c r="AA54" i="1"/>
  <c r="AC51" i="1"/>
  <c r="AD51" i="1" s="1"/>
  <c r="AA51" i="1"/>
  <c r="AC26" i="1"/>
  <c r="AA26" i="1"/>
  <c r="AC7" i="1"/>
  <c r="AA7" i="1"/>
  <c r="AC33" i="1"/>
  <c r="AA33" i="1"/>
  <c r="AC12" i="1"/>
  <c r="AA12" i="1"/>
  <c r="AC57" i="1"/>
  <c r="AA57" i="1"/>
  <c r="AC37" i="1"/>
  <c r="AA37" i="1"/>
  <c r="AC43" i="1"/>
  <c r="AA43" i="1"/>
  <c r="AC25" i="1"/>
  <c r="AA25" i="1"/>
  <c r="AC45" i="1"/>
  <c r="AA45" i="1"/>
  <c r="AC8" i="1"/>
  <c r="AA8" i="1"/>
  <c r="AC9" i="1"/>
  <c r="AA9" i="1"/>
  <c r="AC18" i="1"/>
  <c r="AA18" i="1"/>
  <c r="AC6" i="1"/>
  <c r="AA6" i="1"/>
  <c r="AC42" i="1"/>
  <c r="AA42" i="1"/>
  <c r="AC40" i="1"/>
  <c r="AA40" i="1"/>
  <c r="AC34" i="1"/>
  <c r="AA34" i="1"/>
  <c r="AC23" i="1"/>
  <c r="AA23" i="1"/>
  <c r="AC35" i="1"/>
  <c r="AA35" i="1"/>
  <c r="AC49" i="1"/>
  <c r="AA49" i="1"/>
  <c r="AC32" i="1"/>
  <c r="AA32" i="1"/>
  <c r="AC60" i="1"/>
  <c r="AA60" i="1"/>
  <c r="AC27" i="1"/>
  <c r="AA27" i="1"/>
  <c r="AC19" i="1"/>
  <c r="AA19" i="1"/>
  <c r="AC28" i="1"/>
  <c r="AA28" i="1"/>
  <c r="AC15" i="1"/>
  <c r="AA15" i="1"/>
  <c r="AC5" i="1"/>
  <c r="AA5" i="1"/>
  <c r="AC10" i="1"/>
  <c r="AA10" i="1"/>
  <c r="AC21" i="1"/>
  <c r="AA21" i="1"/>
  <c r="AC47" i="1"/>
  <c r="AA47" i="1"/>
  <c r="AC31" i="1"/>
  <c r="AA31" i="1"/>
  <c r="AC11" i="1"/>
  <c r="AA11" i="1"/>
  <c r="AC20" i="1"/>
  <c r="AA20" i="1"/>
  <c r="AC58" i="1"/>
  <c r="AA58" i="1"/>
  <c r="AC14" i="1"/>
  <c r="AD14" i="1" s="1"/>
  <c r="AC38" i="1"/>
  <c r="AA38" i="1"/>
  <c r="AC48" i="1"/>
  <c r="AA48" i="1"/>
  <c r="AC39" i="1"/>
  <c r="AA39" i="1"/>
  <c r="AC53" i="1"/>
  <c r="AA53" i="1"/>
  <c r="AC61" i="1"/>
  <c r="AA61" i="1"/>
  <c r="AC41" i="1"/>
  <c r="AA41" i="1"/>
  <c r="AC30" i="1"/>
  <c r="AA30" i="1"/>
  <c r="AC50" i="1"/>
  <c r="AA50" i="1"/>
  <c r="AC55" i="1"/>
  <c r="AA55" i="1"/>
  <c r="AC16" i="1"/>
  <c r="AA16" i="1"/>
  <c r="AC59" i="1"/>
  <c r="AA59" i="1"/>
  <c r="AC44" i="1"/>
  <c r="AA44" i="1"/>
  <c r="AC36" i="1"/>
  <c r="AA36" i="1"/>
  <c r="AC13" i="1"/>
  <c r="AA13" i="1"/>
  <c r="AC22" i="1"/>
  <c r="AA22" i="1"/>
  <c r="AD46" i="1"/>
  <c r="AD33" i="1" l="1"/>
  <c r="AD56" i="1"/>
  <c r="AD19" i="1"/>
  <c r="AD50" i="1"/>
  <c r="AD48" i="1"/>
  <c r="AD16" i="1"/>
  <c r="AD53" i="1"/>
  <c r="AD26" i="1"/>
  <c r="AD34" i="1"/>
  <c r="AD23" i="1"/>
  <c r="AD49" i="1"/>
  <c r="AD58" i="1"/>
  <c r="AD55" i="1"/>
  <c r="AD43" i="1"/>
  <c r="AC63" i="1"/>
  <c r="AD47" i="1"/>
  <c r="AD10" i="1"/>
  <c r="AD40" i="1"/>
  <c r="AD45" i="1"/>
  <c r="AD57" i="1"/>
  <c r="AD29" i="1"/>
  <c r="AD59" i="1"/>
  <c r="AD11" i="1"/>
  <c r="AD44" i="1"/>
  <c r="AD20" i="1"/>
  <c r="AD31" i="1"/>
  <c r="AD21" i="1"/>
  <c r="AD28" i="1"/>
  <c r="AD32" i="1"/>
  <c r="AD42" i="1"/>
  <c r="AD18" i="1"/>
  <c r="AD8" i="1"/>
  <c r="AD7" i="1"/>
  <c r="AD52" i="1"/>
  <c r="AD36" i="1"/>
  <c r="AD30" i="1"/>
  <c r="AD61" i="1"/>
  <c r="AD39" i="1"/>
  <c r="AD38" i="1"/>
  <c r="AD15" i="1"/>
  <c r="AD60" i="1"/>
  <c r="AD6" i="1"/>
  <c r="AD9" i="1"/>
  <c r="AD54" i="1"/>
  <c r="AD22" i="1"/>
  <c r="AD13" i="1"/>
  <c r="AD41" i="1"/>
  <c r="AD27" i="1"/>
  <c r="AD35" i="1"/>
  <c r="AD12" i="1"/>
  <c r="AD17" i="1"/>
  <c r="AD5" i="1"/>
  <c r="AD25" i="1"/>
  <c r="AD37" i="1"/>
  <c r="AA63" i="1"/>
</calcChain>
</file>

<file path=xl/sharedStrings.xml><?xml version="1.0" encoding="utf-8"?>
<sst xmlns="http://schemas.openxmlformats.org/spreadsheetml/2006/main" count="3139" uniqueCount="983">
  <si>
    <t>Componente</t>
  </si>
  <si>
    <t>Subcomponente</t>
  </si>
  <si>
    <t>Actividad</t>
  </si>
  <si>
    <t>Entregable</t>
  </si>
  <si>
    <t>Programación mensual</t>
  </si>
  <si>
    <t>Proceso responsable</t>
  </si>
  <si>
    <t>Dependencia o equipo de trabajo responsable</t>
  </si>
  <si>
    <t>Cargo o rol del responsable</t>
  </si>
  <si>
    <t>Meta Total</t>
  </si>
  <si>
    <t>1.1</t>
  </si>
  <si>
    <t>SUBCOMPONENTE 1
POLÍTICA DE ADMINISTRACIÓN DE RIESGOS</t>
  </si>
  <si>
    <t>Revisar la política de administración de riesgos en la segunda línea de control.</t>
  </si>
  <si>
    <t>Política de riesgos revisada por la segunda línea de control.</t>
  </si>
  <si>
    <t>Grupo de Planeación</t>
  </si>
  <si>
    <t>Profesional especializado 2028-17</t>
  </si>
  <si>
    <t>1.2</t>
  </si>
  <si>
    <t>Socializar y divulgar a los integrantes de la primera y segunda línea de control, sobre la política, metodología y herramientas para la administración de riesgos.</t>
  </si>
  <si>
    <t>Dos (2) acciones de socialización y una (1) de divulgación</t>
  </si>
  <si>
    <t>1.3</t>
  </si>
  <si>
    <t>SUBCOMPONENTE 2
CONSTRUCCIÓN DEL MAPA DE RIESGOS DE CORRUPCIÓN</t>
  </si>
  <si>
    <t>Realizar la revisión y ajuste de los riesgos de corrupción documentados de los procesos susceptibles de estos riesgos</t>
  </si>
  <si>
    <t>Mapa de Riesgos de Corrupción actualizado</t>
  </si>
  <si>
    <t>1.4</t>
  </si>
  <si>
    <t>SUBCOMPONENTE 3
CONSULTA Y DIVULGACIÓN</t>
  </si>
  <si>
    <t>Publicar las propuestas del Mapa de Riesgo de Fraude y Corrupción para consulta ciudadana y de la comunidad interna del ICC</t>
  </si>
  <si>
    <t>Dos (2) publicaciones en la página web del ICC y dos (2) boletines informativos del Mapa de Riesgos de Fraude y Corrupción</t>
  </si>
  <si>
    <t>1.5</t>
  </si>
  <si>
    <t>Divulgar las actualizaciones aprobadas del Mapa de Riesgos de Corrupción a los servidores públicos de la entidad.</t>
  </si>
  <si>
    <t>Comunicaciones internas que informen la actualización del Mapa de Riesgos de Corrupción</t>
  </si>
  <si>
    <t>1.6</t>
  </si>
  <si>
    <t>SUBCOMPONENTE 4
MONITOREO Y REVISIÓN</t>
  </si>
  <si>
    <t>Socializar los informes de monitoreo de riesgos de corrupción a la primera y segunda línea de control y al Comité Institucional de Gestión y Desempeño - CIGD</t>
  </si>
  <si>
    <t>Informes de monitoreo de riesgo de corrupción socializados</t>
  </si>
  <si>
    <t>1.7</t>
  </si>
  <si>
    <t>Diseñar reporte para el control de riesgos materializados</t>
  </si>
  <si>
    <t>Informes sobre reportes para el control de riesgos materializados</t>
  </si>
  <si>
    <t>1.8</t>
  </si>
  <si>
    <t>Realizar revisión a las Funciones de Aseguramiento o actividades de control establecidas en el Mapa de Aseguramiento para verificación de la confiabilidad de la segunda línea de control</t>
  </si>
  <si>
    <t>Mapa de Aseguramiento divulgado al interior de Instituto</t>
  </si>
  <si>
    <t>1.9</t>
  </si>
  <si>
    <t>SUBCOMPONENTE 5
SEGUIMIENTO</t>
  </si>
  <si>
    <t>Realizar los informes de seguimiento cuatrimensuales a la administración del riesgo de corrupción; plazos: 16 de enero, 15 de mayo y 14 de septiembre de 2023</t>
  </si>
  <si>
    <t>Informes cuatrimensuales</t>
  </si>
  <si>
    <t>Evaluación_Independiente</t>
  </si>
  <si>
    <t>DIRECCIÓN GENERAL -  Unidad de Control Interno</t>
  </si>
  <si>
    <t>2.1</t>
  </si>
  <si>
    <t>No aplica</t>
  </si>
  <si>
    <t>Solicitar acompañamiento al Departamento Administrativo de la Función Pública para identificar los trámites a racionalizar en la vigencia</t>
  </si>
  <si>
    <t>Listado de asistencia a la reunión
Formato de inscripción de trámites en el SUIT</t>
  </si>
  <si>
    <t>Direccionamiento_estratégico</t>
  </si>
  <si>
    <t>Grupo de planeación</t>
  </si>
  <si>
    <t>Evidencia</t>
  </si>
  <si>
    <t>3.1</t>
  </si>
  <si>
    <t>Realizar y socializar el informe de gestión de la vigencia 2022 en el cual se incluye la información sobre el cumplimiento de metas y acciones de gestión desarrolladas</t>
  </si>
  <si>
    <t>Informe de gestión de la vigencia 2022 publicado en la página web institucional</t>
  </si>
  <si>
    <t xml:space="preserve">Profesional especializado 2028-17 </t>
  </si>
  <si>
    <t>3.2</t>
  </si>
  <si>
    <t>Divulgar los estados financieros de la entidad por medio de un video con lenguaje claro y de acceso a la ciudadanía</t>
  </si>
  <si>
    <t xml:space="preserve">Divulgación de los estados financieros del Instituto Caro y Cuervo </t>
  </si>
  <si>
    <t>Contabilidad_y_Presupuesto</t>
  </si>
  <si>
    <t>Grupo de gestión financiera</t>
  </si>
  <si>
    <t>3.3</t>
  </si>
  <si>
    <t>Generar piezas comunicativas para publicar información de la gestión institucional a través de redes sociales y página web institucional</t>
  </si>
  <si>
    <t>Piezas comunicativas con información de la gestión institucional divulgadas</t>
  </si>
  <si>
    <t>Información_y_Comunicación</t>
  </si>
  <si>
    <t>SUBDIRECCIÓN ACADÉMICA - Equipo de comunicaciones y prensa</t>
  </si>
  <si>
    <t>Profesional especializado 2028-17 del Grupo de Planeación y rol encargado de coordinar el Equipo de Comunicaciones y Prensa</t>
  </si>
  <si>
    <t>3.4</t>
  </si>
  <si>
    <t xml:space="preserve">Realizar acciones de información dirigidas a:
* Estudiantes de la entidad
* Grupo de interés misional </t>
  </si>
  <si>
    <t>Actividades de divulgación de información</t>
  </si>
  <si>
    <t>3.5</t>
  </si>
  <si>
    <t>Poner en consulta de la ciudadanía el Plan Anticorrupción y de Atención al Ciudadano con sus 6 componentes: 
* Gestión del Riesgo de Corrupción
* Racionalización de Trámites
* Estrategia de Rendición de Cuentas (contiene acciones de mejora de los resultados del Informe de Rendición de Cuentas 2022 y el autodiagnóstico)
* Mecanismos para Mejorar la Atención al Ciudadano
* Mecanismos para la Transparencia y Acceso a la Información
* Iniciativas adicionales: Integridad y Conflictos de interés</t>
  </si>
  <si>
    <t>Plan Anticorrupción y de Atención al Ciudadano divulgado en la página web para consulta ciudadana</t>
  </si>
  <si>
    <t>3.6</t>
  </si>
  <si>
    <t>3.7</t>
  </si>
  <si>
    <t>Implementar espacios virtuales o presenciales con grupos poblacionales diversos: afroamericanos, indígenas, jóvenes, población LGBTIQ+, niños, entre otros</t>
  </si>
  <si>
    <t>Actividades desarrolladas con enfoque a grupos poblaciones diversos</t>
  </si>
  <si>
    <t>3.8</t>
  </si>
  <si>
    <t>Realizar acciones de diálogo
* Dos espacios dirigidos a Grupos de interés misional
* Audiencia pública</t>
  </si>
  <si>
    <t>Acciones de diálogo con los Grupos de interés misional</t>
  </si>
  <si>
    <t>3.9</t>
  </si>
  <si>
    <t>Realizar acciones de diálogo para la interacción con la ciudadanía en eventos institucionales</t>
  </si>
  <si>
    <t>Informes ejecutivos de eventos realizados en donde se cuenta con la presencia del público valor y hay interacción de diálogo (Ejemplos: FILBO, Lenguas Nativas, ferias de servicio)</t>
  </si>
  <si>
    <t>3.10</t>
  </si>
  <si>
    <t>Dar a conocer a la ciudadanía los 6 componentes del Plan Anticorrupción y de Atención al Ciudadano:
* Gestión del Riesgo de Corrupción
* Racionalización de Trámites
* Estrategia de Rendición de Cuentas (contiene acciones de mejora de los resultados del Informe de Rendición de Cuentas 2022 y el autodiagnóstico)
* Mecanismos para Mejorar la Atención al Ciudadano
* Mecanismos para la Transparencia y Acceso a la Información
* Iniciativas adicionales: Integridad y Conflictos de interés</t>
  </si>
  <si>
    <t>Plan Anticorrupción y de Atención al Ciudadano publicado en la página web</t>
  </si>
  <si>
    <t>3.11</t>
  </si>
  <si>
    <t>Gestionar la realización de acciones de rendición de cuentas en el marco del nodo sectorial</t>
  </si>
  <si>
    <t>Solicitud de activación del nodo a MinCultura</t>
  </si>
  <si>
    <t>3.12</t>
  </si>
  <si>
    <t>Actualizar y socializar autodiagnóstico de rendición de cuentas MIPG</t>
  </si>
  <si>
    <t>Autodiagnóstico de Rendición de Cuentas actualizado y socializado</t>
  </si>
  <si>
    <t>3.13</t>
  </si>
  <si>
    <t>Conformar y capacitar un equipo de trabajo que lidere el proceso de planeación e implementación de los ejercicios de rendición de cuentas y participación ciudadana</t>
  </si>
  <si>
    <t>Creación del equipo líder en  rendición de cuentas y participación ciudadana; y una (1) acción de socialización de implementación de estrategias y buenas prácticas en el proceso del equipo</t>
  </si>
  <si>
    <t>3.14</t>
  </si>
  <si>
    <t>Definir los lineamientos internos para implementar la ruta (antes, durante y después) a seguir para el desarrollo de los espacios en la rendición de cuentas. Se identificará responsables del seguimiento al cumplimiento de los compromisos adquiridos en los espacios de diálogo.</t>
  </si>
  <si>
    <t>Manual de participación ciudadana y rendición de cuentas que incluya política, roles y responsables</t>
  </si>
  <si>
    <t>3.15</t>
  </si>
  <si>
    <t>Estandarizar formatos internos de reporte de las actividades de rendición de cuentas que se realizarán en toda la entidad que como mínimo contenga: Actividades realizadas, grupos de valor involucrados, aportes, resultados, observaciones, propuestas y recomendaciones ciudadanas.</t>
  </si>
  <si>
    <t xml:space="preserve">Formato interno de reporte de las actividades de rendición de cuentas </t>
  </si>
  <si>
    <t>3.16</t>
  </si>
  <si>
    <t xml:space="preserve">Realizar acción pedagógica al interior de la entidad sobre rendición de cuentas </t>
  </si>
  <si>
    <t xml:space="preserve">Acción pedagógica al interior de la entidad sobre rendición de cuentas </t>
  </si>
  <si>
    <t>3.17</t>
  </si>
  <si>
    <t>Aplicar encuesta de evaluación y retroalimentación sobre informe de rendición de cuentas</t>
  </si>
  <si>
    <t>Encuesta aplicada en la Audiencia Pública de Rendición de Cuentas y enlace a encuesta en espacio del Menú Participe</t>
  </si>
  <si>
    <t>3.18</t>
  </si>
  <si>
    <t>Analizar la implementación de la estrategia de rendición de cuentas, y el resultado de los espacios de diálogo desarrollados, con base en la consolidación de los formatos internos de reporte aportados por las áreas misionales y de apoyo, para identificar:
A. La estrategia .
B. El resultado de los espacios que como mínimo contemple:
1. Número de espacios de participación adelantados 
2. Grupos de valor involucrados.
3.Metas institucionales priorizadas sobre las que se rindió cuentas
4. Evaluación y recomendaciones de cada espacio de rendición de cuentas
5. Estado actual de los compromisos asumidos de cara a la ciudadanía.
6. Nivel de cumplimiento de las actividades establecidas en toda la estrategia de rendición de cuentas.
C. Buenas prácticas</t>
  </si>
  <si>
    <t>Informe de evaluación de los resultados de implementación de la estrategia y de los espacios de rendición de cuentas</t>
  </si>
  <si>
    <t>INFORMACIÓN : Informar avances y resultados de la gestión con calidad y en lenguaje compresible</t>
  </si>
  <si>
    <t>DIÁLOGO: Desarrollar escenarios de diálogo de doble vía con la ciudadanía y sus organizaciones</t>
  </si>
  <si>
    <t>RESPONSABILIDAD: Responder a compromisos propuestos, evaluación y retroalimentación en los ejercicios de rendición de cuentas con acciones correctivas para mejora</t>
  </si>
  <si>
    <t>4.1</t>
  </si>
  <si>
    <t>Subcomponente 1. Planeación estratégica del servicio al ciudadano</t>
  </si>
  <si>
    <t>Aplicar los lineamientos de lenguaje claro en los informes de gestión institucional</t>
  </si>
  <si>
    <t>Informe de gestión de la vigencia 2022 publicado en la página web institucional, con las directrices de accesibilidad y lenguaje claro</t>
  </si>
  <si>
    <t>4.2</t>
  </si>
  <si>
    <t>Actualizar autodiagnóstico de Servicio al Ciudadano</t>
  </si>
  <si>
    <t>Documento autodiagnóstico actualizado y enviado al coordinador del área</t>
  </si>
  <si>
    <t>4.3</t>
  </si>
  <si>
    <t>Caracterizar los grupos de valor identificando:
1) Las principales demandas, necesidades o preferencias de información por parte de los grupos de valor en el marco de la gestión institucional.
2) Los canales de publicación y difusión de información consultada por los grupos de valor</t>
  </si>
  <si>
    <t xml:space="preserve">Documento de caracterización actualizado </t>
  </si>
  <si>
    <t>4.4</t>
  </si>
  <si>
    <t>Presentar al CIGD un documento de análisis con la necesidad de realizar los cambios necesarios de acuerdo con el artículo 17 de la Ley 2052 de 2020 con el fin de identificar el equipo necesario para conformar una oficina del estado por relacionamiento con el ciudadano</t>
  </si>
  <si>
    <t>Socialización al CIGD del documento</t>
  </si>
  <si>
    <t>4.5</t>
  </si>
  <si>
    <t>Realizar socializaciones a los funcionarios y contratistas del ICC con el objetivo de desarrollar habilidades claves en la atención al público</t>
  </si>
  <si>
    <r>
      <t>Socializaciones realizadas</t>
    </r>
    <r>
      <rPr>
        <sz val="12"/>
        <color rgb="FFFF0000"/>
        <rFont val="Arial Narrow"/>
        <family val="2"/>
      </rPr>
      <t xml:space="preserve"> </t>
    </r>
  </si>
  <si>
    <t>4.6</t>
  </si>
  <si>
    <t>Subcomponente 2. Fortalecimiento del talento humano al servicio del ciudadano</t>
  </si>
  <si>
    <t>Actualizar las competencias en servicio al ciudadano de los servidores de la entidad</t>
  </si>
  <si>
    <t>Gestión_del_Talento_humano</t>
  </si>
  <si>
    <t>Grupo de Talento humano</t>
  </si>
  <si>
    <t>4.7</t>
  </si>
  <si>
    <t xml:space="preserve">Realizar capacitación en atención incluyente / cultura inclusiva </t>
  </si>
  <si>
    <t>Listado de asistencia</t>
  </si>
  <si>
    <t>4.8</t>
  </si>
  <si>
    <t>Elaborar resolución de incentivos en la que se reconoce el servicio al ciudadano</t>
  </si>
  <si>
    <t>Resolución de incentivos actualizada</t>
  </si>
  <si>
    <t>4.9</t>
  </si>
  <si>
    <t>Subcomponente 3. Gestión de relacionamiento con los ciudadanos (procesos y procedimientos, canales, certidumbre)</t>
  </si>
  <si>
    <t>Incentivar la aplicación de la guía de lenguaje claro para servidores públicos en los diferentes documentos institucionales</t>
  </si>
  <si>
    <t>4.10</t>
  </si>
  <si>
    <t>Socializar los instrumentos internos documentados en el SIG relacionados con el servicio al ciudadano 
* Manual de Servicio al Ciudadano
* Manual política para el tratamiento de datos personales</t>
  </si>
  <si>
    <r>
      <t>Socialización de los instrumentos de gestión r</t>
    </r>
    <r>
      <rPr>
        <sz val="12"/>
        <rFont val="Arial Narrow"/>
        <family val="2"/>
      </rPr>
      <t>elacionados con el servicio al ciudadano</t>
    </r>
  </si>
  <si>
    <t>4.11</t>
  </si>
  <si>
    <t>Estrategia de fortalecimiento de canal virtual de atención</t>
  </si>
  <si>
    <t>Formulario PQRSD actualizado según lo definido en el alcance</t>
  </si>
  <si>
    <t>Grupo de tecnologías de la Información</t>
  </si>
  <si>
    <t>Profesional especializado 2028-13</t>
  </si>
  <si>
    <t>4.12</t>
  </si>
  <si>
    <t>Subcomponente 4. Conocimiento al servicio al ciudadano</t>
  </si>
  <si>
    <t>Documentar el desarrollo de actividades realizadas en escenarios alternativos</t>
  </si>
  <si>
    <t>4.13</t>
  </si>
  <si>
    <t>Subcomponente 5. Evaluación de gestión y medición de la percepción ciudadana</t>
  </si>
  <si>
    <t>Realizar seguimiento a la implementación del plan de trabajo y la estrategia de servicio al ciudadano</t>
  </si>
  <si>
    <t>Informes trimestrales de seguimiento a Planes Institucionales / Informe PAAC/ Componente 4</t>
  </si>
  <si>
    <t>4.14</t>
  </si>
  <si>
    <t>Efectuar la medición de la percepción del ciudadano y grupos de interés</t>
  </si>
  <si>
    <t>Informes trimestrales de seguimiento a PQRSD</t>
  </si>
  <si>
    <t>5.1</t>
  </si>
  <si>
    <t>Subcomponente 1. Transparencia activa</t>
  </si>
  <si>
    <t>Realizar reporte ITA según el plazo que defina la PGN</t>
  </si>
  <si>
    <t>Reporte en el aplicativo ITA</t>
  </si>
  <si>
    <t>5.2</t>
  </si>
  <si>
    <t xml:space="preserve">Socializar internamente el formulario de PQRSD al ciudadano </t>
  </si>
  <si>
    <t>Socialización sobre el modelo de respuestas a la ciudadanía, dirigida a los funcionarios que atienden PQRSD</t>
  </si>
  <si>
    <t>5.3</t>
  </si>
  <si>
    <t>Subcomponente 2. Transparencia pasiva</t>
  </si>
  <si>
    <t>Mantener actualizados los canales de comunicación de la entidad como redes sociales, página web institucional, micrositios, intranet, entre otros</t>
  </si>
  <si>
    <t>Estrategia de comunicaciones e informe final de la implementación de la estrategia</t>
  </si>
  <si>
    <t>Subdirector Académico</t>
  </si>
  <si>
    <t>5.4</t>
  </si>
  <si>
    <t>Subcomponente 3. Instrumentos de gestión de la información</t>
  </si>
  <si>
    <t>Actualizar el índice de información reservada y/o clasificada</t>
  </si>
  <si>
    <t>Índice de información clasificada y reservada actualizado y aprobado</t>
  </si>
  <si>
    <t>5.5</t>
  </si>
  <si>
    <t>Actualizar el esquema de publicaciones</t>
  </si>
  <si>
    <t>Esquema de publicaciones actualizado</t>
  </si>
  <si>
    <t>5.6</t>
  </si>
  <si>
    <t>Subcomponente 4. Criterio diferencial de accesibilidad</t>
  </si>
  <si>
    <t>5.7</t>
  </si>
  <si>
    <t>Subcomponente 5. Monitoreo del acceso a
la información pública</t>
  </si>
  <si>
    <t>Realizar el seguimiento a la gestión de PQRSD cierre 2022 y las de 2023, identificando las peticiones con temas más frecuentes</t>
  </si>
  <si>
    <t>Informes de seguimiento a la gestión de PQRSD</t>
  </si>
  <si>
    <t>6.1</t>
  </si>
  <si>
    <t>Subcomponente 1. Fortalecimiento a la supervisión de contratos</t>
  </si>
  <si>
    <t>Sensibilización a los supervisores y a las personas que apoyan en esta labor con el fin de recordar la importancia de la supervisión de contratos de personas naturales y jurídicas</t>
  </si>
  <si>
    <t>Sensibilización presencial o virtual realizada</t>
  </si>
  <si>
    <t>Adquisiciones</t>
  </si>
  <si>
    <t>Grupo de Gestión contractual</t>
  </si>
  <si>
    <t>6.2</t>
  </si>
  <si>
    <t>Subcomponente 2. Principios de contratación y administración pública</t>
  </si>
  <si>
    <t>Sensibilización a los supervisores y a las personas que los apoyan en esta labor, para ponerlos al tanto de las reformas más importantes efectuadas al manual de contratación</t>
  </si>
  <si>
    <t>6.3</t>
  </si>
  <si>
    <r>
      <t>Sensibilización al cuerpo dir</t>
    </r>
    <r>
      <rPr>
        <sz val="12"/>
        <rFont val="Arial Narrow"/>
        <family val="2"/>
      </rPr>
      <t xml:space="preserve">ectivo y </t>
    </r>
    <r>
      <rPr>
        <sz val="12"/>
        <color theme="1"/>
        <rFont val="Arial Narrow"/>
        <family val="2"/>
      </rPr>
      <t>coordinadores sobre instrumentos de planeación</t>
    </r>
  </si>
  <si>
    <t>6.4</t>
  </si>
  <si>
    <t>Subcomponente 3. Estrategia para gestión del conflicto de interés</t>
  </si>
  <si>
    <t>Seguimiento y monitoreo al registro de conflictos de intereses que han surtido trámite dentro del Instituto</t>
  </si>
  <si>
    <t>Presentación realizada al CIGD</t>
  </si>
  <si>
    <t>6.5</t>
  </si>
  <si>
    <t xml:space="preserve">Informe que identifique el número de funcionarios que cuentan con el curso de integridad y conflicto de intereses </t>
  </si>
  <si>
    <t>Informe de seguimiento</t>
  </si>
  <si>
    <t>6.6</t>
  </si>
  <si>
    <t>Subcomponente 4. Código de ética y código de buen gobierno</t>
  </si>
  <si>
    <t>Socializar el Código de Buen Gobierno e Integridad entre funcionarios y colaboradores</t>
  </si>
  <si>
    <t>Actividad de socialización del código de ética realizada a funcionarios y contratistas</t>
  </si>
  <si>
    <t>6.7</t>
  </si>
  <si>
    <t xml:space="preserve">Desarrollar acciones relacionadas con la implementación, difusión y apropiación del código de integridad: 
1. Campaña de prevención de conductas irregulares (personaje Integrito) (5) 
2. Informe final </t>
  </si>
  <si>
    <t>Cinco (5) publicaciones de comunicaciones con campañas y un (1)  informe final</t>
  </si>
  <si>
    <t>6.8</t>
  </si>
  <si>
    <t>Acciones relacionadas con el seguimiento a la divulgación proactiva de información (Aplicativo por la Integridad - Ley 2013 de 2019): Informes de seguimiento frente al diligenciamiento de formulario de declaración de bienes y rentas; e informe de seguimiento frente al diligenciamiento de la declaración de renta y conflictos de intereses</t>
  </si>
  <si>
    <t>Un (1) informe de seguimiento frente al diligenciamiento de formulario de declaración de bienes y rentas
Un (1) informe de seguimiento frente al diligenciamiento de la declaración de renta y conflictos de intereses</t>
  </si>
  <si>
    <t>ene</t>
  </si>
  <si>
    <t>feb</t>
  </si>
  <si>
    <t>mar</t>
  </si>
  <si>
    <t>abr</t>
  </si>
  <si>
    <t>may</t>
  </si>
  <si>
    <t>jun</t>
  </si>
  <si>
    <t>jul</t>
  </si>
  <si>
    <t>ago</t>
  </si>
  <si>
    <t>sep</t>
  </si>
  <si>
    <t>oct</t>
  </si>
  <si>
    <t>nov</t>
  </si>
  <si>
    <t>dic</t>
  </si>
  <si>
    <t>ID</t>
  </si>
  <si>
    <t>ID_S</t>
  </si>
  <si>
    <t>Avance programado</t>
  </si>
  <si>
    <t>Observaciones</t>
  </si>
  <si>
    <t>Entregables evidenciados</t>
  </si>
  <si>
    <t>Avance con evidencia</t>
  </si>
  <si>
    <t>Peso Actividad</t>
  </si>
  <si>
    <t>Peso Entregable</t>
  </si>
  <si>
    <t>Eficacia</t>
  </si>
  <si>
    <t>N/A</t>
  </si>
  <si>
    <t>Sin evidencias</t>
  </si>
  <si>
    <t>No se evidencia socialización sino publicación en portal web</t>
  </si>
  <si>
    <t>Es la misma actividad 3.5</t>
  </si>
  <si>
    <t>Total general</t>
  </si>
  <si>
    <t>Suma de Avance programado</t>
  </si>
  <si>
    <t>Suma de Avance con evidencia</t>
  </si>
  <si>
    <t>Promedio de Eficacia</t>
  </si>
  <si>
    <t>COMPONENTES</t>
  </si>
  <si>
    <t>1. Gestión del riesgo de corrupción</t>
  </si>
  <si>
    <t>3. Estrategia de rendición de cuentas</t>
  </si>
  <si>
    <t>4. Mecanismos para mejorar la atención al ciudadano</t>
  </si>
  <si>
    <t>5. Mecanismos para la transparencia y acceso a la información pública</t>
  </si>
  <si>
    <t>6. Integridad y conflictos de interés</t>
  </si>
  <si>
    <t>2. Racionalización de trámites</t>
  </si>
  <si>
    <t>MAPA DE RIESGO DE FRAUDE Y CORRUPCIÓN</t>
  </si>
  <si>
    <t>MAPA DE RIESGO DE FRAUDE CORRUPCIÓN</t>
  </si>
  <si>
    <t>1. Identificación del riesgo</t>
  </si>
  <si>
    <t>2. Análisis del riesgo inherente</t>
  </si>
  <si>
    <t>3. Diseño, análisis y evaluación de controles</t>
  </si>
  <si>
    <t>5. Estrategias para administración del riesgo</t>
  </si>
  <si>
    <t>6. Monitoreo de la administración del riesgo</t>
  </si>
  <si>
    <t>7. Seguimiento a la administración del riesgo</t>
  </si>
  <si>
    <t>1.1 Redacción</t>
  </si>
  <si>
    <t>1.2 Análisis causas</t>
  </si>
  <si>
    <t>1.3 Análisis consecuencias</t>
  </si>
  <si>
    <t>3.1 Descriptores del control</t>
  </si>
  <si>
    <t>3.2 Atributos de eficiencia</t>
  </si>
  <si>
    <t>3.3 Eficiencia del control</t>
  </si>
  <si>
    <t>3.4 Atributos informativos</t>
  </si>
  <si>
    <t>5.1 Estrategias</t>
  </si>
  <si>
    <t>6.1 Monitoreo del plan de reducción</t>
  </si>
  <si>
    <t>6.2 Monitoreo del control</t>
  </si>
  <si>
    <t>Proceso</t>
  </si>
  <si>
    <t xml:space="preserve">Referencia </t>
  </si>
  <si>
    <t>Causas</t>
  </si>
  <si>
    <t>Unidad de medida de la actividad que origina el riesgo</t>
  </si>
  <si>
    <t>Incumplimiento</t>
  </si>
  <si>
    <t>Daños o pérdidas</t>
  </si>
  <si>
    <t>Intervenciones o sanciones</t>
  </si>
  <si>
    <t>Reputación</t>
  </si>
  <si>
    <t>Pi %</t>
  </si>
  <si>
    <t>Ii %</t>
  </si>
  <si>
    <t>Responsable de ejecutar el control</t>
  </si>
  <si>
    <t>Acción</t>
  </si>
  <si>
    <t>Complemento</t>
  </si>
  <si>
    <t>Momento de ejecución</t>
  </si>
  <si>
    <t>Forma de ejecución</t>
  </si>
  <si>
    <t>Calificación</t>
  </si>
  <si>
    <t>Efecto</t>
  </si>
  <si>
    <t>Eficiencia en probabilidad</t>
  </si>
  <si>
    <t>Eficiencia en impacto</t>
  </si>
  <si>
    <t>Documentación</t>
  </si>
  <si>
    <t>Frecuencia</t>
  </si>
  <si>
    <t>%</t>
  </si>
  <si>
    <t>Probabilidad residual</t>
  </si>
  <si>
    <t>Pr %</t>
  </si>
  <si>
    <t>Ir %</t>
  </si>
  <si>
    <t>Nivel de severidad residual</t>
  </si>
  <si>
    <t>Tratamiento</t>
  </si>
  <si>
    <t>Responsable</t>
  </si>
  <si>
    <t>Evidencia de implementación de la actividad</t>
  </si>
  <si>
    <t>Estado de la  actividad</t>
  </si>
  <si>
    <t>Observaciones sobre el plan</t>
  </si>
  <si>
    <t>Evidencia de ejecución del control</t>
  </si>
  <si>
    <t>Observaciones sobre el control</t>
  </si>
  <si>
    <t>¿La identificación del riesgo es adecuada?</t>
  </si>
  <si>
    <t>¿El diseño del control es adecuado?</t>
  </si>
  <si>
    <t>¿Se evidencia ejecución del control?</t>
  </si>
  <si>
    <t>¿El plan de reducción ha permitido mejorar el control?</t>
  </si>
  <si>
    <t>¿Se presentaron eventos de materialización del riesgo?</t>
  </si>
  <si>
    <t>Posibilidad de direccionar un proceso contractual</t>
  </si>
  <si>
    <t>utilizando información privilegiada para beneficio</t>
  </si>
  <si>
    <t>propio o de terceros</t>
  </si>
  <si>
    <t>con el fin de adjudicar las adquisiciones a proponentes específicos</t>
  </si>
  <si>
    <t>Poco conocimiento del supervisor o interventor del contrato</t>
  </si>
  <si>
    <t>Actas de liquidación 
Paz y salvo contratistas de prestación de servicios y apoyo a la gestión</t>
  </si>
  <si>
    <t>Grupo de trabajo o proceso</t>
  </si>
  <si>
    <t>Recursos económicos</t>
  </si>
  <si>
    <t>Intervención organismos</t>
  </si>
  <si>
    <t>Institucional</t>
  </si>
  <si>
    <t>Preventivo</t>
  </si>
  <si>
    <t>Manual</t>
  </si>
  <si>
    <t>Documentado</t>
  </si>
  <si>
    <t>Continua</t>
  </si>
  <si>
    <t>Con registro</t>
  </si>
  <si>
    <t>Reducir (mitigar)</t>
  </si>
  <si>
    <t>Metas u objetivos</t>
  </si>
  <si>
    <t>Calidad de vida comunidad</t>
  </si>
  <si>
    <t>Sanciones</t>
  </si>
  <si>
    <t>Sectorial</t>
  </si>
  <si>
    <t>Detectivo</t>
  </si>
  <si>
    <t>Misión institucional</t>
  </si>
  <si>
    <t>Información</t>
  </si>
  <si>
    <t>Procesos disciplinarios</t>
  </si>
  <si>
    <t>Regional</t>
  </si>
  <si>
    <t>Correctivo</t>
  </si>
  <si>
    <t>Sin documentar</t>
  </si>
  <si>
    <t>Direccionamiento estratégico</t>
  </si>
  <si>
    <t>Posibilidad de tomar decisiones institucionales</t>
  </si>
  <si>
    <t>utilizando recursos públicos para beneficio</t>
  </si>
  <si>
    <t>Planta de personal limitada o inadecuada</t>
  </si>
  <si>
    <t>Fraude interno</t>
  </si>
  <si>
    <t>Planes institucionales (Plan estratégico, Plan de acción y Plan de adquisiciones)</t>
  </si>
  <si>
    <t>Profesional Universitario del Grupo de Planeación</t>
  </si>
  <si>
    <t>Validar que la información proyectada en los planes institucionales corresponda a los lineamientos y procedimientos vigentes</t>
  </si>
  <si>
    <t>Actualizar la metodología e instrumentos para la planeación institucional</t>
  </si>
  <si>
    <t>Profesional Especializado - Coordinador del Grupo de Planeación</t>
  </si>
  <si>
    <t>Sistemas de información inadecuados o insuficientes</t>
  </si>
  <si>
    <t>Revisar trimestralmente el cumplimiento de lo programado en los planes institucionales</t>
  </si>
  <si>
    <t xml:space="preserve">Metodologías institucionales insuficientes para la asignación de recursos </t>
  </si>
  <si>
    <t>Misión sectorial</t>
  </si>
  <si>
    <t>Procesos fiscales</t>
  </si>
  <si>
    <t>Nacional</t>
  </si>
  <si>
    <t>Productos o servicios</t>
  </si>
  <si>
    <t>Procesos penales</t>
  </si>
  <si>
    <t xml:space="preserve">Posibilidad de omitir o efectuar acciones en proceso judiciales o administrativos </t>
  </si>
  <si>
    <t>afectando intereses de la entidad para beneficio</t>
  </si>
  <si>
    <t xml:space="preserve">realizando acciones inadecuadas para la defensa de la entidad </t>
  </si>
  <si>
    <t>Plan de acción - revisión de procesos</t>
  </si>
  <si>
    <t xml:space="preserve">Comité de conciliación y defensa jurídica </t>
  </si>
  <si>
    <t xml:space="preserve">Continua </t>
  </si>
  <si>
    <t xml:space="preserve">Aprobación de las fichas técnicas de conciliación, presentación de casos, análisis de acción de repetición o llamamiento en garantía </t>
  </si>
  <si>
    <t>Comité de Conciliación y Defensa Jurídica</t>
  </si>
  <si>
    <t>Finalizada</t>
  </si>
  <si>
    <t>Presentación y aprobación del informe de seguimiento de actividades relacionados con los casos judiciales y administrativos de la entidad</t>
  </si>
  <si>
    <t xml:space="preserve">Comité de Conciliación y Defensa Jurídica y Secretario técnico </t>
  </si>
  <si>
    <t>Internacional</t>
  </si>
  <si>
    <t>Información y comunicación</t>
  </si>
  <si>
    <t>Posibilidad de comunicar de manera errónea</t>
  </si>
  <si>
    <t>ocultando u omitiendo información veraz</t>
  </si>
  <si>
    <t>Insuficientes herramientas para la validación de la información</t>
  </si>
  <si>
    <t>Esquema de publicaciones</t>
  </si>
  <si>
    <t>asegurándose de atender solo las solicitudes de publicación que lleguen desde el correo del coordinador o del área solicitante y comunicar si cumplen o no las características requeridas para su publicación de acuerdo al esquema de publicaciones</t>
  </si>
  <si>
    <t>Diseñar una lista de chequeo sobre la información que será documentada en el informe de gestión</t>
  </si>
  <si>
    <t>Vencida</t>
  </si>
  <si>
    <t xml:space="preserve">Inadecuada aplicación del Manual Único de Rendición de Cuentas y del Manual de políticas de seguridad digital </t>
  </si>
  <si>
    <t>a través de la diligenciamiento del autodiagnóstico de Rendición de Cuentas presentado al Equipo líder</t>
  </si>
  <si>
    <t>Gestión del talento humano</t>
  </si>
  <si>
    <t>Posibilidad de recibir o solicitar</t>
  </si>
  <si>
    <t>cualquier dádiva o beneficio</t>
  </si>
  <si>
    <t>a nombre propio o de terceros</t>
  </si>
  <si>
    <t xml:space="preserve">con el fin de nombrar a alguien sin el cumplimiento de los requisitos </t>
  </si>
  <si>
    <t>Abuso de poder</t>
  </si>
  <si>
    <t>número de posesiones al año</t>
  </si>
  <si>
    <t xml:space="preserve">Validar los requisitos del personal vinculado </t>
  </si>
  <si>
    <t>Aleatoria</t>
  </si>
  <si>
    <t>Formación</t>
  </si>
  <si>
    <t>omitiendo la evaluación objetiva</t>
  </si>
  <si>
    <t xml:space="preserve">Falta de transparencia en el proceso de calificación </t>
  </si>
  <si>
    <t xml:space="preserve">Estudiantes </t>
  </si>
  <si>
    <t>Contratista profesional encargado de la plataforma Academusoft</t>
  </si>
  <si>
    <t>Automático</t>
  </si>
  <si>
    <t>Sancionar al docente</t>
  </si>
  <si>
    <t>Control Disciplinario</t>
  </si>
  <si>
    <t>Tráfico de influencias</t>
  </si>
  <si>
    <t xml:space="preserve">Procesos  Disciplinarios </t>
  </si>
  <si>
    <t>Revisar que la información proyectada en los autos disciplinarios corresponde a los procesos disciplinarios</t>
  </si>
  <si>
    <t>Profesional Especializado de Control Interno Disciplinario</t>
  </si>
  <si>
    <t>Profesional especializado control interno disciplinario</t>
  </si>
  <si>
    <t xml:space="preserve">Cotejar que las decisiones en los autos están de acuerdo a la normatividad vigente </t>
  </si>
  <si>
    <t>Usuarios, productos y prácticas organizacionales</t>
  </si>
  <si>
    <t>Alianzas</t>
  </si>
  <si>
    <t xml:space="preserve">Convenios </t>
  </si>
  <si>
    <t>Sin registro</t>
  </si>
  <si>
    <t>NO</t>
  </si>
  <si>
    <t>Existencia de intereses personales</t>
  </si>
  <si>
    <t>Contabilidad y presupuesto</t>
  </si>
  <si>
    <t>Posibilidad de omitir deducciones tributarias o de otro tipo,</t>
  </si>
  <si>
    <t>utilizando las herramientas y bases de datos oficiales</t>
  </si>
  <si>
    <t>con el fin de obtener una retribución económica</t>
  </si>
  <si>
    <t>Obligaciones</t>
  </si>
  <si>
    <t>Mantener actualizada la documentación normativa relacionada con los temas tributarios y socializar al interior del grupo de gestión financiera</t>
  </si>
  <si>
    <t>Posibilidad de solicitar dádivas para tramitar pagos a personas jurídicas o naturales</t>
  </si>
  <si>
    <t>utilizando los documentos y sistemas de información institucionales</t>
  </si>
  <si>
    <t>a nombre propio</t>
  </si>
  <si>
    <t>Órdenes de pago</t>
  </si>
  <si>
    <t>Técnico de financiera</t>
  </si>
  <si>
    <t>Revisar que las facturas y documentos de cobro se están tramitando en orden de llegada de acuerdo a la disponibilidad de PAC</t>
  </si>
  <si>
    <t>Verificar que las órdenes de pago generadas corresponden a la  programación de pagos</t>
  </si>
  <si>
    <t>Participar en las actividades institucionales del código de integridad y buen gobierno</t>
  </si>
  <si>
    <t>SI</t>
  </si>
  <si>
    <t>Es la misma actividad 4.14</t>
  </si>
  <si>
    <t>Posibilidad de direccionar un proceso contractual utilizando información privilegiada para beneficio propio o de terceros con el fin de adjudicar las adquisiciones a proponentes específicos</t>
  </si>
  <si>
    <t>Media</t>
  </si>
  <si>
    <t>Catastrófico</t>
  </si>
  <si>
    <t>Extremo</t>
  </si>
  <si>
    <t>Probabilidad</t>
  </si>
  <si>
    <t>Baja</t>
  </si>
  <si>
    <t>Mayor</t>
  </si>
  <si>
    <t>Alto</t>
  </si>
  <si>
    <t>Impacto</t>
  </si>
  <si>
    <t/>
  </si>
  <si>
    <t>Muy Baja</t>
  </si>
  <si>
    <t>Moderado</t>
  </si>
  <si>
    <t xml:space="preserve">Posibilidad de recibir o solicitar cualquier dádiva o beneficio a nombre propio o de terceros con el fin de nombrar a alguien sin el cumplimiento de los requisitos </t>
  </si>
  <si>
    <t>Alta</t>
  </si>
  <si>
    <t>Posibilidad de solicitar dádivas para tramitar pagos a personas jurídicas o naturales utilizando los documentos y sistemas de información institucionales a nombre propio con el fin de obtener una retribución económica</t>
  </si>
  <si>
    <t>Sin reporte</t>
  </si>
  <si>
    <t>Etiquetas de fila</t>
  </si>
  <si>
    <t>Cuenta de Estado de la  actividad</t>
  </si>
  <si>
    <t>Etiquetas de columna</t>
  </si>
  <si>
    <t>Cuenta de Documentación</t>
  </si>
  <si>
    <t>Cuenta de Momento de ejecución</t>
  </si>
  <si>
    <t>Cuenta de Forma de ejecución</t>
  </si>
  <si>
    <t>Cuenta de Evidencia</t>
  </si>
  <si>
    <t>RECOMENDACIONES GENERALES</t>
  </si>
  <si>
    <t>No se puede constatar que las acciones reportadas sean dirigidas a los estudiantes o a otros grupos de interés además porque estos últimos no se han especificado</t>
  </si>
  <si>
    <t>Se evidencia socializaciones relacionadas con atención de PQRSD, no se evidencia socializaciones sobre "habilidades claves en atención al público"</t>
  </si>
  <si>
    <t>Identificar los temas de interés que los grupos de valor tienen sobre la gestión institucional con el fin de priorizar la información que se producirá de manera permanente.</t>
  </si>
  <si>
    <t>1. Encuesta publicada en el menú Participe de la página web de la entidad.
2. Informe con los resultados obtenidos de la encuesta publicada y las acciones de divulgación por realizar de acuerdo con dichos resultados.</t>
  </si>
  <si>
    <t>Informe semestral de capacitación de competencias en servicio al ciudadano por parte de los funcionarios de la entidad</t>
  </si>
  <si>
    <t>Diplomado de lenguaje claro para funcionarios realizado</t>
  </si>
  <si>
    <t>Profesional especializado 2028-18</t>
  </si>
  <si>
    <t>4.15</t>
  </si>
  <si>
    <t>Divulgación en la página web del botón del software de lector o maginificador de pantalla</t>
  </si>
  <si>
    <t>Se evidencia Informe sobre reportes para el control de riesgos materializados</t>
  </si>
  <si>
    <t>Informe Publicado</t>
  </si>
  <si>
    <t>Se evidencia informe de caracterización de usuarios con variables demográficas.</t>
  </si>
  <si>
    <t>Evidencia de Informe semestral</t>
  </si>
  <si>
    <t>Se evidencia socializaciones</t>
  </si>
  <si>
    <t>Meta (entregables)</t>
  </si>
  <si>
    <t>SEGUIMIENTO AL PLAN ANTICORRUPCIÓN Y DE ATENCIÓN AL CIUDADANO - SEGUNDO CUATRIMESTRE DE 2023</t>
  </si>
  <si>
    <t>Realizada por la unidad de control interno (ajustar responsable</t>
  </si>
  <si>
    <t>Fueron presentados en CIGD, no se cargaron evidencias</t>
  </si>
  <si>
    <t>Evidencia de Resolución de incentivos</t>
  </si>
  <si>
    <t>Se evidencian informes publicados</t>
  </si>
  <si>
    <t>Efectuar la divulgación de la herramienta de la medición de la experiencia de las ciudadanías dispuesta por el DAFP</t>
  </si>
  <si>
    <t>Una (1) divulgación de la herramienta de la medición de la experiencia de las ciudadanías en el menú de Atención y servicios a la ciudadanía se deberá incluir un ítem adicional denominado “Medición Experiencia Ciudadana</t>
  </si>
  <si>
    <t>Se evidencia divulgación</t>
  </si>
  <si>
    <t>o</t>
  </si>
  <si>
    <t>Se evidencia plan de comunicaciones 2022, cuando el PAAC coresponde a la vigencia 2023</t>
  </si>
  <si>
    <t>Se presentó al CIGD, no se reporto información</t>
  </si>
  <si>
    <t>Sin reporte de información</t>
  </si>
  <si>
    <t>Se evidencia informes publicados</t>
  </si>
  <si>
    <t>4. Evaluación del riesgo residual</t>
  </si>
  <si>
    <t>5.2 Plan de reducción</t>
  </si>
  <si>
    <t>Monitoreo Grupo de Planeación</t>
  </si>
  <si>
    <t>Descripción del riesgo</t>
  </si>
  <si>
    <t>Clasificación del riesgo</t>
  </si>
  <si>
    <t>Probabilidad inherente</t>
  </si>
  <si>
    <t>Impacto inherente</t>
  </si>
  <si>
    <t>Nivel de severidad inherente</t>
  </si>
  <si>
    <t>Posición severidad (i)</t>
  </si>
  <si>
    <t>No. Control</t>
  </si>
  <si>
    <t>Reducción probabilidad</t>
  </si>
  <si>
    <t>Reducción impacto</t>
  </si>
  <si>
    <t>Reducción severidad</t>
  </si>
  <si>
    <t>Impacto residual</t>
  </si>
  <si>
    <t xml:space="preserve">Posición severidad (r) </t>
  </si>
  <si>
    <t>Fecha implementación</t>
  </si>
  <si>
    <t>Fecha de monitoreo</t>
  </si>
  <si>
    <t>Observaciones del seguimiento</t>
  </si>
  <si>
    <t>Realizó reporte</t>
  </si>
  <si>
    <t>Anexa evidencias</t>
  </si>
  <si>
    <t>Observaciones adicionales</t>
  </si>
  <si>
    <t>ADQ-C1</t>
  </si>
  <si>
    <t>Posibilidad de recibir a satisfacción bienes o servicios</t>
  </si>
  <si>
    <t>que no cumplan con lo requerido contractualmente, dando visto bueno y recibo a satisfacción de los informes de entrega y para beneficio</t>
  </si>
  <si>
    <t>con el fin de tramitar el acta de liquidación o pago final a un proponente específico, sin haber cumplido el objeto contractual, a cambio de una dádiva o beneficio privado</t>
  </si>
  <si>
    <t>Profesional Especializado Gestión Contractual</t>
  </si>
  <si>
    <t>Validar que circulares informativas enviadas a todos los funcionarios del Instituto Caro y Cuervo</t>
  </si>
  <si>
    <t>a través de medios electrónicos contengan el cómo se debe ejecutar una buena supervisión en cuanto a informes de seguimiento</t>
  </si>
  <si>
    <t>Actualizar los procedimientos de la dependencia del Grupo de Gestión Contractual</t>
  </si>
  <si>
    <t xml:space="preserve">https://caroycuervo-my.sharepoint.com/:f:/g/personal/miguel_ochoa_caroycuervo_gov_co/EoNCwToBSidEqWAtePk1XsQBkM9nroOlzPn2z85gcNPkeg?e=G8tSVS </t>
  </si>
  <si>
    <t>Se solicita ajustar la fecha en razón a la cantidad de procedimientos a cargo del área y las revisiones objeto de mesas de trabajo realizadas con el Grupo de Planeación. Los procedimientos se encuentran para ajuste del área</t>
  </si>
  <si>
    <t>Sí</t>
  </si>
  <si>
    <t>Pendiente realizar en el tercer cuatrimestre la actualización de los procedimientos de gestión contractual y las socializaciones a supervisores</t>
  </si>
  <si>
    <t xml:space="preserve">Entrega y aceptación de bienes, servicios o de obras diferentes a los contratados  </t>
  </si>
  <si>
    <t>Profesional Universitario Gestión Contractual</t>
  </si>
  <si>
    <t>Revisar mensualmente el estado de avance de ejecución contractual y presupuestal de los contratos</t>
  </si>
  <si>
    <t>a través del reporte realizado en el SIRECI</t>
  </si>
  <si>
    <t>Informes o Reportes mensuales a la plataforma SIRECI</t>
  </si>
  <si>
    <t>Mensualmente se realiza el reporte de la ejecución contractual y presupuestal de los contratos, en la plataforma del SIRECI.</t>
  </si>
  <si>
    <t>Falta de criterios mínimos en la revisión de informes de supervisión</t>
  </si>
  <si>
    <t>Validar la apertura del proceso de investigación o indagación previa para determinar si se incurre en una falta disciplinaria</t>
  </si>
  <si>
    <t>a través del inicio del trámite del proceso y se formaliza mediante un auto de apertura. Cualquier funcionario, contratista o ciudadano que detecte la situación puede instaurar la respectiva solicitud. Documentado en el procedimiento ordinario y verbal</t>
  </si>
  <si>
    <t>No se ha requerido la activación del control</t>
  </si>
  <si>
    <t>Subdirector Administrativo y Financiero con apoyo del Profesional Especializado de Control Interno Disciplinario</t>
  </si>
  <si>
    <t>Iniciar la instrucción del proceso disciplinario y en el caso de que el proceso vaya a otra instancia, como lo es el pliego de cargos, se remite a la Procuraduría General de la Nación</t>
  </si>
  <si>
    <t>a través de documento oficial institucional. Se llega a esta acción debido a que actualmente la entidad no tiene un Grupo de Control Interno Disciplinario. Documentado en el procedimiento ordinario y verbal</t>
  </si>
  <si>
    <t>DIR-C1</t>
  </si>
  <si>
    <t>propio o de un tercero</t>
  </si>
  <si>
    <t xml:space="preserve">definiendo objetivos y lineamientos inadecuados para la entidad </t>
  </si>
  <si>
    <t>Ausencia de capacitación y formación de los funcionarios públicos para tomar decisiones apropiadas y transparentes ya que pueden cometer errores o tomar decisiones que benefician a ellos mismos o a terceros en lugar de tomar decisiones en beneficio de la entidad</t>
  </si>
  <si>
    <t>a través de los formatos presentados contrastados con lo registrado en el Sistema Integrado de Gestión -SIG, documentado en el procedimiento DIR-P-3_Formulación, ajustes y seguimiento del Plan de Acción Institucional</t>
  </si>
  <si>
    <t>Documento borrador metodología</t>
  </si>
  <si>
    <t>En curso</t>
  </si>
  <si>
    <t>En el último cuatrimestre se retomará esta actividad para cumplirla en el tiempo previsto</t>
  </si>
  <si>
    <t>Actas de CIGD aprobadas y en proyección</t>
  </si>
  <si>
    <t>Importante recordar sobre el compromiso de articular la metodología de planes en el último cuatrimestre</t>
  </si>
  <si>
    <t xml:space="preserve">Revisar la suscripción de los acuerdos de gestión </t>
  </si>
  <si>
    <t>por medio de acompañamiento a los gerentes públicos</t>
  </si>
  <si>
    <t>Actualizar la metodología e instrumentos para el proceso de Participación Ciudadana y Rendición de Cuentas</t>
  </si>
  <si>
    <t>https://sig.caroycuervo.gov.co/DocumentosSIG/DIR-M-5.2.pdf</t>
  </si>
  <si>
    <t>La metodología fue ajustada y aprobada el 26 de julio por el CIGD. En el documento de estado ciudadano se articula la información correspondiente a la adopción de políticas de participación ciudadana y rendición de cuentas</t>
  </si>
  <si>
    <t>Listados de asistencia</t>
  </si>
  <si>
    <t>Se realizó acompañamientos a los directivos para los temas referentes a los acuerdos de gestión y planeación estratégica los días 18, 26 y 30 de mayo.
Igualmente para el 29 de junio se gestionó y se desarrolló capacitación con el DAFP en el tema de acuerdos de gestión</t>
  </si>
  <si>
    <t>Falta de metodologías institucionales efectivas y actualizadas para la asignación de recursos ya que podrían ser distribuidos de forma desigual, arbitraria o inadecuada.</t>
  </si>
  <si>
    <t>a través de los informes trimestrales de seguimiento presentado al CIGD, documentado en el procedimiento DIR-P-3_Formulación, ajustes y seguimiento del Plan de Acción Institucional</t>
  </si>
  <si>
    <t xml:space="preserve">Requerir a los funcionarios tomar la capacitación en Integridad y lucha contra la corrupción  </t>
  </si>
  <si>
    <t>Profesional Especializado del Grupo de Talento Humano</t>
  </si>
  <si>
    <t>Cartas de bienvenidas</t>
  </si>
  <si>
    <t>El 9 de mayo y el 26 de julio se presentaron seguimiento a planes institucionales al CIGD</t>
  </si>
  <si>
    <t>Ausencia de firma de acuerdos de gestión con objetivos claros y medibles ya que estos proporcionan un marco para la toma de decisiones transparentes y efectivas, lo que a su vez puede mejorar la eficacia y eficiencia de al entidad y fortalecer la confianza de los usuarios</t>
  </si>
  <si>
    <t>Oficial de Transparencia de la entidad y/o Profesional Especializado de Control Interno Disciplinario</t>
  </si>
  <si>
    <t>Verificar la presentación al CIGD de la situación</t>
  </si>
  <si>
    <t>para que determine el tratamiento que se debe dar a la situación presentada</t>
  </si>
  <si>
    <t>Falta de metodologías institucionales efectivas en la transparencia, acceso a la información y la rendición de cuentas en la gestión de los recursos</t>
  </si>
  <si>
    <t>a través del inicio del trámite del proceso y se formaliza mediante un auto de apertura, documentado en el procedimiento ordinario y verbal</t>
  </si>
  <si>
    <t>DIR-C2</t>
  </si>
  <si>
    <t>Secretario técnico del Comité de Defensa Jurídica - Rol Abogado de Defensa Jurídica</t>
  </si>
  <si>
    <t>Verificar la divulgación a los públicos de interés el estado de los procesos de forma trimestral</t>
  </si>
  <si>
    <t>a través de la revisión de la publicación del informe de los procesos en la página web institucional de la entidad</t>
  </si>
  <si>
    <t>Se presentó el estado de avance de cada proceso judicial al Comité de Defensa Jurídica en las sesiones 5, 6, y 7 de 2023</t>
  </si>
  <si>
    <t>https://www.caroycuervo.gov.co/4-9-1-informe-sobre-defensa-publica/</t>
  </si>
  <si>
    <t>Se publicó el informe correspondiente al segundo trimestre</t>
  </si>
  <si>
    <t>Revisar los planes de reducción ya que corresponden a los mismos controles que se implementan actualmente</t>
  </si>
  <si>
    <t xml:space="preserve">Revisar la información presentada por el apoderado judicial de la entidad sobre cada proceso judicial o administrativo </t>
  </si>
  <si>
    <t xml:space="preserve">a través de las fichas técnicas de conciliación, presentación de procesos, y etapa judicial de cada caso, documentado en el Manual de Defensa Jurídica </t>
  </si>
  <si>
    <t>Informe semestral de seguimiento</t>
  </si>
  <si>
    <t>Actuaciones del abogado estando sancionado</t>
  </si>
  <si>
    <t>Secretario técnico del Comité de Defensa Jurídica</t>
  </si>
  <si>
    <t xml:space="preserve">Verificar el cumplimiento de las acciones determinadas por el Comité de Conciliación y Defensa Jurídica así como las requeridas en cada etapa procesal de cada proceso </t>
  </si>
  <si>
    <t>a través del informe que se debe presentar al Comité de Conciliación y Defensa Jurídica, documentado la resolución 331 de 2022 en la cual se crea el Comité</t>
  </si>
  <si>
    <t>Creación de los lineamientos para la adopción de la política de daño antijurídico según los criterios de la Agencia Nacional de Defensa Jurídica del Estado</t>
  </si>
  <si>
    <t>Correo de validación metodológica Planeación</t>
  </si>
  <si>
    <t>Revisar los antecedentes disciplinarios del abogado a cargo de los procesos judiciales</t>
  </si>
  <si>
    <t>a través de la plataforma institucional asignada para ello</t>
  </si>
  <si>
    <t>Certificados de la rama judicial</t>
  </si>
  <si>
    <t>Se verifica y se identifica que el abogado no tiene sanciones</t>
  </si>
  <si>
    <t>Presentar al Comité de Defensa Jurídica los casos donde no se actuó oportunamente dentro del proceso</t>
  </si>
  <si>
    <t>a través de las sesiones ordinarias del Comité, realizadas mensualmente</t>
  </si>
  <si>
    <t>COM-C1</t>
  </si>
  <si>
    <t>a nombre propio o de un tercero</t>
  </si>
  <si>
    <t>retardando o eliminando información, impidiendo mostrar la realidad institucional a los públicos de interés internos y externos</t>
  </si>
  <si>
    <t>Verificar que los documentos que se deben publicar en la sección de Transparencia y Acceso a la Información cumplan las características  requeridas para su publicación</t>
  </si>
  <si>
    <t>Con la articulación al SIG del Manual Estado Ciudadano V2 en el mes de julio, se empezarán a desarrollar los instrumentos que aporten a la implementación de la política de Rendición de Cuentas</t>
  </si>
  <si>
    <t>Correo donde se devuelve la información al solicitante
Enlace a Registro de publicaciones:
https://www.caroycuervo.gov.co/7-1-9-registro-de-publicaciones/</t>
  </si>
  <si>
    <t>En el cuatrimestre se han recibido y gestionado solo las solicitudes que provengan del coordinador o del correo del grupo a través del formato COM-F-3 Solicitud de publicación y despublicación en la web</t>
  </si>
  <si>
    <t>Revisar si realmente todas las solicitudes de publicación están llegando desde el correo del coordinador o del área solicitante</t>
  </si>
  <si>
    <t>Revisar que el informe de gestión de la vigencia cumpla con los requisitos solicitados en el Manual Único de Rendición de Cuentas - MURC incluyendo información sobre la gestión pública y sus resultados</t>
  </si>
  <si>
    <t>Escanear la información física original que se tiene en el área de Gestión Documental, con el fin de realizar los préstamos de los documentos de manera digital sin necesidad de manipular los archivos originales</t>
  </si>
  <si>
    <t>Auxiliar, Técnico y Profesional Grupo de Gestión Documental</t>
  </si>
  <si>
    <t>En el archivo Central Casa Cuervo se esta trabajando para poder escanear toda la información que se ha recibido de las transferencias con el fin de prestar la información por medio digital garantizando la conservación del documento, pero en el caso del Archivo Central Yerbabuena no se ha podido realizar el trabajo de escanear la información ya que no contamos con un escáner que nos permita adelantar esta actividad.</t>
  </si>
  <si>
    <t>Actualmente el Grupo de Planeación en el desarrollo del Plan de Implementación FURAG, está en la actualización del autodiagnóstico de Rendición de Cuentas, una vez finalizado se socializará al equipo líder. 
Por otro lado, teniendo en cuenta que la rendición de cuentas está proyectada para el último trimestre de la vigencia, el informe igualmente actualmente está en construcción</t>
  </si>
  <si>
    <t>Falta de controles en los préstamos documentales que podría generar pérdida de información relevante para el ICC</t>
  </si>
  <si>
    <t>Verificar formato de préstamo de documentos</t>
  </si>
  <si>
    <t>con el fin de identificar la justificación de la consulta, la cantidad de folios, y la fecha de salida e ingreso de la documentación</t>
  </si>
  <si>
    <t>A modo de muestra se suben 3 GDO-F-09 FORMATO CONTROL DE PRÉSTAMO DE DOCUMENTOS Y EXPEDIENTES-V2.0</t>
  </si>
  <si>
    <t>Para el préstamo de información se ha diligenciado el formato GDO-F-09 FORMATO CONTROL DE PRÉSTAMO DE DOCUMENTOS Y EXPEDIENTES-V2.0, con el fin de llevar un control a todos los préstamos, adicional estamos trabajando con la digitalización de los expedientes que se encuentran en la Sede Centro para el préstamo digital garantizando la conservación y la información de los documentos.</t>
  </si>
  <si>
    <t xml:space="preserve">Ajustar información publicada teniendo en cuenta lo enviado por  el coordinador o el área solicitante (responsable de emitir la información) </t>
  </si>
  <si>
    <t>emitiendo un mensaje de aclaración del ajuste realizado</t>
  </si>
  <si>
    <t>En el segundo cuatrimestre no se tuvo la necesidad de activar el control</t>
  </si>
  <si>
    <t>DES-C1</t>
  </si>
  <si>
    <t>Profesional especializado, Grado 17 del Grupo de Talento Humano</t>
  </si>
  <si>
    <t>a través de la elaboración de certificación de cumplimiento de requisitos</t>
  </si>
  <si>
    <t xml:space="preserve">Actualizar el procedimiento de vinculación y divulgarlo por comunicación interna en el Instituto Caro y Cuervo </t>
  </si>
  <si>
    <t xml:space="preserve">Profesional especializado Grado 13 Grupo de talento humano </t>
  </si>
  <si>
    <t>Se creó y divulgó el procedimiento de selección y vinculación</t>
  </si>
  <si>
    <t>Certificados de cumplimiento de requisitos</t>
  </si>
  <si>
    <t>No</t>
  </si>
  <si>
    <t>Actos administrativos de nombramiento de funcionarios sin verificación previa del cumplimiento de requisitos de estudio y experiencia para la correspondiente vinculación.</t>
  </si>
  <si>
    <t>Profesional especializado Grado 13 del grupo de talento humano</t>
  </si>
  <si>
    <t xml:space="preserve">Verifica que los soportes de requisitos del candidatos corresponda con los requisitos establecidos en el manual de funciones y competencias laborales </t>
  </si>
  <si>
    <t>a través de la expedición de certificación de cumplimiento de requisitos que expide el coordinador del grupo de talento humano y la aprobación de la hoja de vida en el SIGEP II.</t>
  </si>
  <si>
    <t>Incluir dentro del programa de inducción el curso de Integridad, Transparencia y Lucha contra la corrupción, realizando seguimiento sobre la culminación del curso</t>
  </si>
  <si>
    <t>Rol profesional Grupo de Talento Humano</t>
  </si>
  <si>
    <t>cartas de bienvenidas</t>
  </si>
  <si>
    <t>Actos administrativos que no atienden los lineamientos legales para la correspondiente vinculación.</t>
  </si>
  <si>
    <t>Validar que el director general y el subdirector administrativo y financiero conozcan sobre la situación de los posesionados activos en la planta</t>
  </si>
  <si>
    <t>y en el evento que no se tomen acciones respecto al informe, se remitirá la información a la Unidad de Control Interno de Gestión</t>
  </si>
  <si>
    <t>El control se proyecta realizar en el último cuatrimestre</t>
  </si>
  <si>
    <t>Director General y Subdirector Administrativo y Financiero</t>
  </si>
  <si>
    <t>Aplicar Ley 190 del 1995</t>
  </si>
  <si>
    <t>Por la cual se dictan normas tendientes a preservar la moralidad en la Administración Pública y se fijan disposiciones con el fin de erradicar la corrupción administrativa.</t>
  </si>
  <si>
    <t>A la fecha no se materializó el riesgo</t>
  </si>
  <si>
    <t xml:space="preserve"> </t>
  </si>
  <si>
    <t>FOR-C1</t>
  </si>
  <si>
    <t>Posibilidad de recibir dádivas</t>
  </si>
  <si>
    <t>para ajustar notas de estudiantes</t>
  </si>
  <si>
    <t>por parte del docente</t>
  </si>
  <si>
    <t>Validar el período establecido en calendario académico para subir las notas de cada asignatura por parte del docente</t>
  </si>
  <si>
    <t>informando a la decanatura qué docentes no cumplieron con el plazo establecido, se realiza un llamado de atención al docente solicitando la explicación del incumplimiento</t>
  </si>
  <si>
    <t>Aceptar</t>
  </si>
  <si>
    <t>Se carga calendario académico en FOR-C1
Y correo electrónico evidenciando la aplicabilidad del control</t>
  </si>
  <si>
    <t>El encargado de la plataforma informa en el mes de julio a través del correo electrónico sobre las actividades realizadas en el cierre académico reportando sobre las novedades encontradas</t>
  </si>
  <si>
    <t>Debido a que el nivel de severidad residual se identifica como "Moderado" se deberá incluir una actividad en el Plan de reducción</t>
  </si>
  <si>
    <t>Auxiliar administrativo Facultad Seminario Andrés Bello</t>
  </si>
  <si>
    <t>Verificar que el reglamento docente vigente se encuentre publicado</t>
  </si>
  <si>
    <t>en la Página Web Institucional y realizar divulgación del mismo</t>
  </si>
  <si>
    <t>Enlace publicado en la web: https://www.caroycuervo.gov.co/resolucion-0111-de-2013/</t>
  </si>
  <si>
    <t>Actualmente en la página web se encuentra publicado el reglamento docente</t>
  </si>
  <si>
    <t>Validar el cierre de notas del período establecido en calendario académico</t>
  </si>
  <si>
    <t>para verificar las notas faltantes de subir a través de la plataforma Academusoft en el periodo establecido. A partir de este cierre toda modificación deberá ser elevada por el docente al Consejo de Facultad para su consideración</t>
  </si>
  <si>
    <t>El control no ha tenido la necesidad de activarse</t>
  </si>
  <si>
    <t>Consejo Académico con apoyo del secretario técnico del consejo</t>
  </si>
  <si>
    <t>por medio de la aplicación del reglamento docente</t>
  </si>
  <si>
    <t>Profesionales y técnicos de la Facultad Seminario Andrés Bello</t>
  </si>
  <si>
    <t>Denunciar ante la autoridad correspondiente</t>
  </si>
  <si>
    <t>Mediante escrito o correo electrónico, con soportes del caso allegados a la Facultad Seminario Andrés Bello</t>
  </si>
  <si>
    <t>DIS-C1</t>
  </si>
  <si>
    <t>con el fin de archivar o fallar de forma equivocada los procesos disciplinarios, ocultando u omitiendo información veraz</t>
  </si>
  <si>
    <t>a través de la revisión del expediente del proceso, documentado en el procedimiento ordinario y verbal</t>
  </si>
  <si>
    <t>Actualizar procedimientos de control interno disciplinario de acuerdo a la Ley 1952 de 2019 modificada por la 2094 de 2021 con el fin de determinar más actores en un proceso disciplinario bajo la nueva normatividad que permita establecer nuevos controles o compartir el riesgo</t>
  </si>
  <si>
    <t>Correo de revisión de procedimientos desde el Grupo de Planeación</t>
  </si>
  <si>
    <t>Se ajustará el procedimiento ordinario pero el procedimiento verbal se solicitará eliminar debido a que la entidad actualmente solo se encarga de la etapa de instrucción del proceso disciplinario</t>
  </si>
  <si>
    <t>Acta de revisión de los expedientes</t>
  </si>
  <si>
    <t>En el marco de la reunión se revisa de la apertura de expedientes y su respectiva etapa</t>
  </si>
  <si>
    <t>Determinar la frecuencia para los controles y fortalecer las evidencias respectivas. Igualmente importante tramitar el procedimiento verbal para su cumplimiento en el tiempo estipulado.
Determinar información acertada para las comunicaciones enviadas con información relevante para todos los funcionarios y lenguaje claro</t>
  </si>
  <si>
    <t>Conflictos de intereses</t>
  </si>
  <si>
    <t xml:space="preserve">Subdirector administrativo con apoyo de Profesional especializado control interno disciplinario </t>
  </si>
  <si>
    <t>a través de la revisión de los oficios, autos y audiencias del proceso disciplinario, documentado en el procedimiento ordinario y verbal</t>
  </si>
  <si>
    <t>Realizar socializaciones respecto al nuevo código disciplinario con el fin de dar a conocer los deberes y derechos de los funcionarios públicos en la entidad</t>
  </si>
  <si>
    <t>Pantallazo de publicación en Teams y Pdf de comunicaciones internas</t>
  </si>
  <si>
    <t>El 15 de agosto se envía comunicación por Teams con un video que explica qué es la acción la acción disciplinaria en el Instituto Caro y Cuervo
El 14 y 22 de agosto se envían mediante comunicación interna cápsulas informativas disciplinarias</t>
  </si>
  <si>
    <t>ALI-C1</t>
  </si>
  <si>
    <t>con el fin de celebrar una alianza</t>
  </si>
  <si>
    <t>Falta de ética, integridad y valores personales de los servidores públicos que participan en dichas actividades</t>
  </si>
  <si>
    <t>Asesora Dirección General</t>
  </si>
  <si>
    <t xml:space="preserve">Verificar la aplicación de puntos de control  </t>
  </si>
  <si>
    <t>a través de la revisión procedimental del ALI-P-1
Asesoría en el establecimiento de las relaciones interinstitucionales</t>
  </si>
  <si>
    <t>Se están aplicando los controles identificados en el procedimiento con la revisión contractual, subdirección académica, alianzas y subdirección administrativa para la firma de los convenios</t>
  </si>
  <si>
    <t>Debido a que el nivel de severidad residual se identifica como "Alto" se deberá incluir una actividad en el Plan de reducción</t>
  </si>
  <si>
    <t>Revisar las propuestas de convenios</t>
  </si>
  <si>
    <t>a través de la validación y visto bueno a los estudios previos proyectados desde Relaciones Interinstitucionales, según el procedimiento ALI-P-1</t>
  </si>
  <si>
    <t>A modo de muestra, se incluyen Estudios Previos</t>
  </si>
  <si>
    <t>Manifestar preferencia para gestionar alianzas impidiendo la aplicación de criterios objetivos y meritocráticos</t>
  </si>
  <si>
    <t>PRE-C1</t>
  </si>
  <si>
    <t>Desconocer o interpretar erróneamente las normativas fiscales</t>
  </si>
  <si>
    <t>Profesional Especializado con rol de Tesorería</t>
  </si>
  <si>
    <t>Verificar aleatoriamente antes de generar la orden de pago, que las deducciones hayan sido aplicadas</t>
  </si>
  <si>
    <t>A través de la revisión de la transacción previa en SIIF Nación, documentado en el procedimiento de tesorería</t>
  </si>
  <si>
    <t>Profesional especializado con rol de Coordinación de Gestión Financiera</t>
  </si>
  <si>
    <t>Imagen con actualizaciones</t>
  </si>
  <si>
    <t>Se realiza actualización constante de la normativa En la carpeta OneDrive del Grupo de Gestion Financiera</t>
  </si>
  <si>
    <t>Reporte de obligaciones</t>
  </si>
  <si>
    <t>Se realiza previa revisión en la cual se identifican errores de cálculo de retención y se solicita la corrección.</t>
  </si>
  <si>
    <t>Importante seguir desarrollando acciones referentes a la capacitación constante en temas tributarios y fiscales</t>
  </si>
  <si>
    <t>Revisar el borrador de la declaración de deducciones tributarias previa presentación al ente rector</t>
  </si>
  <si>
    <t>a través de la comparación de las declaraciones tributarias del período anterior, utilizando la base de datos o herramienta para tal fin, en el caso de encontrar inconsistencia se solicitará la respectiva justificación y el ajuste al que haya lugar. Documentado en el procedimiento de gestión tributaria</t>
  </si>
  <si>
    <t>Participar en las capacitaciones en temas tributarios y fiscales que programe la entidad, previa solicitud de la Profesional especializado con rol de Coordinación de Gestión Financiera al Grupo de Talento Humano</t>
  </si>
  <si>
    <t>Profesionales del Grupo de Gestión Financiera</t>
  </si>
  <si>
    <t>Se espera que ya superado el período de prueba el plan de capacitación de la entidad incluya estos temas. El Plan de reducción depende de otro Proceso de la Entidad.</t>
  </si>
  <si>
    <t>Dos correos de revisión de declaración de retefuente e ICA</t>
  </si>
  <si>
    <t>Necesidad financiera o presión económica del funcionario(a) que puede llevarlo(a) a sentirse tentado(a) a omitir deducciones para beneficio propio cuando enfrentan dificultades financieras personales</t>
  </si>
  <si>
    <t>Consultar periódicamente en las páginas oficiales de los entes rectores (DIAN, Contaduría General de la Nación (CGN) y la Secretaría de Hacienda Distrital (SHD)) la normativa vigente y divulgar al interior del grupo de Gestión Financiera y de la entidad</t>
  </si>
  <si>
    <t>Profesional universitario con rol de Contador</t>
  </si>
  <si>
    <t>Se empezará a aplicar en el último cuatrimestre</t>
  </si>
  <si>
    <t>PRE-C2</t>
  </si>
  <si>
    <t>por medio de la asignación de consecutivos diligenciando la hoja de ruta dispuestos por el Grupo de Gestión Financiera en OneDrive</t>
  </si>
  <si>
    <t>Coordinador, profesionales y técnicos Grupo de Gestión Financiera</t>
  </si>
  <si>
    <t>Invitación</t>
  </si>
  <si>
    <t xml:space="preserve">El Grupo de Gestión Financiera asistió al evento Invitación de conmemorar el Día Nacional de Lucha Contra la Corrupción, en el cual  se realizaron actividades sobre integridad </t>
  </si>
  <si>
    <t>Hoja de ruta diligenciada</t>
  </si>
  <si>
    <t>Se realiza revisión de documentación por orden de llegada teniendo en cuenta que deben estar con información correcta.</t>
  </si>
  <si>
    <t>Necesidad financiera o presión económica del funcionario(a) que puede llevarlo(a) a sentirse tentado(a) a solicitar pagos para beneficio propio cuando enfrentan dificultades financieras personales</t>
  </si>
  <si>
    <t>Coordinador Grupo de Gestión Financiera</t>
  </si>
  <si>
    <t>con el fin de garantizar que esté articulada con la solicitud del PAC y el plan de pagos de los registros presupuestales</t>
  </si>
  <si>
    <t>Actualización de la documentación SIG del proceso de Contabilidad y Presupuesto</t>
  </si>
  <si>
    <t>Documentos articulados al SIG</t>
  </si>
  <si>
    <t>El proceso está adelantando la tarea de actualización documentación SIG. En el segundo cuatrimestre se actualizaron guías, formatos y procedimientos 
https://sig.caroycuervo.gov.co/</t>
  </si>
  <si>
    <t>Plan de pagos</t>
  </si>
  <si>
    <t>Todos los meses realizan los pagos según lo programado</t>
  </si>
  <si>
    <t>PRE-C3</t>
  </si>
  <si>
    <t>Posibilidad del uso indebido de dinero en efectivo</t>
  </si>
  <si>
    <t>desviando recursos públicos a otros propósitos</t>
  </si>
  <si>
    <t>con el fin obtener un beneficio particular</t>
  </si>
  <si>
    <t>Necesidad financiera o presión económica del funcionario(a) que puede llevarlo(a) a sentirse tentado(a) a utilizar el dinero en efectivo para beneficio propio cuando enfrentan dificultades financieras personales</t>
  </si>
  <si>
    <t>Consignaciones de dinero en efectivo en bancos (mínimo una semanal)</t>
  </si>
  <si>
    <t>Verificar que se atiendan las actividades que se deben realizar cuando se cumple el rol de cajero en eventos</t>
  </si>
  <si>
    <t>a través de la aplicación de lo establecido en la Guía para las tareas y actividades de ventas en el rol de cajero</t>
  </si>
  <si>
    <t>Actualización de la documentación SIG respecto a caja mejor y a ingresos; y la guía para las tareas y actividades de ventas en el rol de cajero (en articulación con las actividades desarrolladas por la Librería)</t>
  </si>
  <si>
    <t>Profesionales y técnicos del Grupo de Gestión Financiera
Técnico de la Dirección General
Profesional Especializado con rol de coordinación del Sello Editorial</t>
  </si>
  <si>
    <t>Documentación relacionada con caja menor</t>
  </si>
  <si>
    <t>Se actualizó el procedimiento y los formatos de caja menor: https://sig.caroycuervo.gov.co/DocumentosSIG/PRE-P-1.pdf</t>
  </si>
  <si>
    <t>Hasta el momento no se han realizado eventos, por tanto no se ha aplicado el control</t>
  </si>
  <si>
    <t>Profesionales y técnicos del Grupo de Gestión Financiera</t>
  </si>
  <si>
    <t>Realizar arqueos aleatorios a los responsables del dinero en efectivo en la entidad</t>
  </si>
  <si>
    <t>a través de una auditoría presencial no programada donde se confronta el aplicativo de ventas (WebSafi) y el SIIF Nación, con los soportes y el dinero en efectivo, documentado en los actos administrativos</t>
  </si>
  <si>
    <t>Informe de arqueo</t>
  </si>
  <si>
    <t>Se realiza verificación de dinero en efectivo contra las ventas registradas</t>
  </si>
  <si>
    <t>Técnico del Grupo de Gestión Financiera</t>
  </si>
  <si>
    <t>Cotejar semanalmente el dinero en efectivo recaudado según el reporte de ventas de aplicativo WebSafi</t>
  </si>
  <si>
    <t>a través de la entrega de los soportes y el dinero en efectivo y realiza la respectiva consignación, documentado en el procedimiento de gestión de ingresos</t>
  </si>
  <si>
    <t>A modo de muestra de la evidencia se suben dos consignación de efectivo</t>
  </si>
  <si>
    <t>Profesional Especializado Grado 17 Recursos físicos</t>
  </si>
  <si>
    <t>Verificar que en las pólizas globales de la entidad se encuentre la cobertura para siniestros del manejo del dinero en efectivo</t>
  </si>
  <si>
    <t>a través de la contratación de la póliza de manejo global sector oficial, cuyo objeto es el de amparar los riesgos que impliquen menoscabo de los fondos y/o bienes de propiedad del ICC o que estén bajo su tenencia, control y/o responsabilidad causados por acciones u omisiones de sus servidores</t>
  </si>
  <si>
    <t>Correo con la aseguradora confirmando control</t>
  </si>
  <si>
    <t>Se valida con aseguradora que la póliza vigente cuente con cobertura de dinero en efectivo</t>
  </si>
  <si>
    <t>Apropiación social del conocimiento y del patrimonio</t>
  </si>
  <si>
    <t>APR-C1</t>
  </si>
  <si>
    <t>Posibilidad de manifestar preferencia</t>
  </si>
  <si>
    <t>favoreciendo con la publicación de un contenido</t>
  </si>
  <si>
    <t>a un tercero</t>
  </si>
  <si>
    <t>impidiendo la aplicación de criterios objetivos y meritocráticos</t>
  </si>
  <si>
    <t>Publicaciones impresas y digitales</t>
  </si>
  <si>
    <t>Comité editorial con apoyo del secretario del comité</t>
  </si>
  <si>
    <t>Verificar el cumplimiento de la obligación de evaluar las propuestas editoriales para avalar o no, su edición</t>
  </si>
  <si>
    <t>a través de actas de reunión desarrolladas en el Comité Editorial</t>
  </si>
  <si>
    <t>Crear una política editorial que contenga aspectos relevantes sobre los requisitos mínimos para la publicación</t>
  </si>
  <si>
    <t>Comité Editorial
Profesional Especializado con rol de coordinación del Sello Editorial</t>
  </si>
  <si>
    <t>Acta de Comité Editorial</t>
  </si>
  <si>
    <t>La política fue aprobada en el Comité Editorial del mes de junio y está actualmente en la articulación en el SIG (esperando primero articular unas guías que se mencionan dentro de la política)</t>
  </si>
  <si>
    <t>Proyección acta de Comité Editorial</t>
  </si>
  <si>
    <t>Se debe revisar una vez articulados los instrumentos del plan de reducción, si hay viabilidad para fortalecer controles preventivos.
Priorizar la gestión de las guías pendientes con el fin de articular la política editorial al SIG</t>
  </si>
  <si>
    <t>Falta de documentación que especifiquen los criterios mínimos para la aprobación de postulaciones</t>
  </si>
  <si>
    <t>Aperturar convocatoria que especifique criterios mínimos tanto para las personas que se van a postular como para el equipo evaluador</t>
  </si>
  <si>
    <t>En el mes de septiembre se desarrollará Comité Editorial el cual revisará y aprobará los términos de referencia de la convocatoria</t>
  </si>
  <si>
    <t>Afinidad personal que puede llevar a favorecer a amigos, conocidos o personas cercanas, sin considerar adecuadamente los méritos objetivos</t>
  </si>
  <si>
    <t>Presión de un rol jerárquico mayor para la toma de decisiones</t>
  </si>
  <si>
    <t>Interés económico o financiero en la publicación de un determinado contenido</t>
  </si>
  <si>
    <t>Gestión de bienes y servicios</t>
  </si>
  <si>
    <t>ADM-C1</t>
  </si>
  <si>
    <t>Posibilidad de sustraer los insumos, productos y bienes almacenados en la bodegas institucionales</t>
  </si>
  <si>
    <t>afectando la capacidad para cumplir los objetivos de la entidad</t>
  </si>
  <si>
    <t>con el fin de desviar el uso de los recursos para otros propósitos</t>
  </si>
  <si>
    <t>Acceso no autorizado o privilegiado</t>
  </si>
  <si>
    <t>Daños activos físicos</t>
  </si>
  <si>
    <t xml:space="preserve">Insumos, productos y bienes </t>
  </si>
  <si>
    <t xml:space="preserve"> Auxiliares del Grupo de Recursos Físicos</t>
  </si>
  <si>
    <t xml:space="preserve">Validar el acceso al personal autorizado </t>
  </si>
  <si>
    <t>a través de la asignación de llaves de las bodegas de insumos, productos y bienes</t>
  </si>
  <si>
    <t xml:space="preserve">Realizar toma física comparativa del inventario de la bodega de materias primas y repuestos frente al reporte evidenciado en el aplicativo Web Safi, concluyendo en un informe en donde se detallarán los hallazgos y el camino a seguir para subsanar </t>
  </si>
  <si>
    <t>Auxiliar administrativo con rol de almacenista del Grupo de Sello Editorial</t>
  </si>
  <si>
    <t>Informe de toma física del inventario</t>
  </si>
  <si>
    <t>Se presentó el informe a la Subdirección Administrativa para definir las acciones a desarrollar</t>
  </si>
  <si>
    <t>Revisar el fortalecimiento de los controles tanto de las evidencias como de la ejecución debido a que actualmente el único control preventivo no puede implementarse ya que se dispuso un espacio en la bodega de publicaciones para una donación recibida por el Grupo de Biblioteca, dejando así el acceso abierto a más personas de la entidad.
Igualmente revisar y solicitar ajustes para seguir avanzando en los planes de reducción, qué acciones se tomarán a partir de los informes entregados.</t>
  </si>
  <si>
    <t>Falta de controles internos adecuados</t>
  </si>
  <si>
    <t xml:space="preserve">Realizar toma física comparativa del inventario de la bodega de bienes e insumos frente al reporte evidenciado en el aplicativo Web Safi, concluyendo en un informe en donde se detallarán los hallazgos y el camino a seguir para subsanar </t>
  </si>
  <si>
    <t>Técnico del Grupo de Recursos físicos</t>
  </si>
  <si>
    <t>Informe de inventario</t>
  </si>
  <si>
    <t>Se realizó informe proyectado</t>
  </si>
  <si>
    <t>Insumos, productos y bienes no registrados en el inventario del sistema Web Safi</t>
  </si>
  <si>
    <t xml:space="preserve">Realizar toma física comparativa del inventario de la bodega de publicaciones frente al reporte evidenciado en el aplicativo Web Safi, concluyendo en un informe en donde se detallarán los hallazgos y el camino a seguir para subsanar </t>
  </si>
  <si>
    <t>Profesional Especializado Grado 12 del Grupo de Recursos físicos</t>
  </si>
  <si>
    <t>FOR-C2</t>
  </si>
  <si>
    <t>Posibilidad de plagio y violación de derechos de autor</t>
  </si>
  <si>
    <t>apropiando información, ideas, palabras o cualquier forma de expresión de otra persona</t>
  </si>
  <si>
    <t>con el fin de finalizar los trabajos de grado o materias de su formación, sin darle el crédito correspondiente al autor</t>
  </si>
  <si>
    <t>Tener una comprensión limitada de cómo citar y parafrasear adecuadamente las fuentes utilizadas</t>
  </si>
  <si>
    <t>Estudiantes graduados</t>
  </si>
  <si>
    <t>Rol docente</t>
  </si>
  <si>
    <t xml:space="preserve">Revisar el documento con el trabajo realizado, identificando si existe posible plagio </t>
  </si>
  <si>
    <t>a través del conocimiento del docente, evaluando la calidad final del trabajo</t>
  </si>
  <si>
    <t>Resolución de grado título de maestría</t>
  </si>
  <si>
    <t>Se carga resolución 171/2023 por la cual se otorga título de maestría a estudiantes de la Facultad Seminario Andrés Bello, evidenciando de esta manera el desarrollo de control en la verificación de los documentos de tesis grado por parte del responsable de ejecutar el control</t>
  </si>
  <si>
    <t>Se debe identificar la manera de fortalecer la evidencia de cada uno de los controles por cada uno de los responsables. 
Debido a que el nivel de severidad residual se identifica como "Moderado" se deberá incluir una actividad en el Plan de reducción</t>
  </si>
  <si>
    <t>Carga de trabajo abrumadora, plazos ajustados y competencia académica pueden llevar a algunos estudiantes a buscar atajos y recurrir al plagio para completar sus tareas</t>
  </si>
  <si>
    <t>Rol Coordinador de programa</t>
  </si>
  <si>
    <t xml:space="preserve">Revisar el documento remitido por el rol docente, identificando si existe posible plagio </t>
  </si>
  <si>
    <t>a través de la validación de criterios o conocimientos propios en la detección de un plagio</t>
  </si>
  <si>
    <t>Falta de habilidades de investigación y redacción</t>
  </si>
  <si>
    <t>Comité de Maestría</t>
  </si>
  <si>
    <t xml:space="preserve">Revisar el documento remitido por el Rol Coordinador de programa, identificando si existe posible plagio </t>
  </si>
  <si>
    <t>a través de la validación de criterios o conocimientos propios en la detección de un plagio, por parte de los integrantes del Comité</t>
  </si>
  <si>
    <t>La disponibilidad de información en línea facilita el copiar y pegar sin atribución adecuada</t>
  </si>
  <si>
    <t>Consejo de Facultad</t>
  </si>
  <si>
    <t>Revisar el documento remitido por el Comité de Maestría, con la identificación de un caso de plagio</t>
  </si>
  <si>
    <t>tomando decisiones sancionatorias de acuerdo a lo descrito en el Reglamento estudiantil</t>
  </si>
  <si>
    <t>APR-C2</t>
  </si>
  <si>
    <t>Posibilidad de pérdida de insumos, objetos, materiales bibliográficos, archivísticos, manuscritos históricos, documentos originales, fotografías, grabaciones, entre otros</t>
  </si>
  <si>
    <t>sustrayendo los elementos con valor patrimonial</t>
  </si>
  <si>
    <t>con el fin de desviar el uso de los recursos para otros propósitos u obtener retribución económica</t>
  </si>
  <si>
    <t>Falta de controles en el acceso y manipulación de los objetos patrimoniales</t>
  </si>
  <si>
    <t>Bienes patrimoniales</t>
  </si>
  <si>
    <t>a través de la asignación de llaves de la bodega de usados, en la cual se encuentran algunos de los bienes patrimoniales de la entidad</t>
  </si>
  <si>
    <t>Realizar solicitud de cámaras de seguridad dentro de las salas patrimoniales.</t>
  </si>
  <si>
    <t>Profesional Especializado Grupo de Biblioteca Especializada</t>
  </si>
  <si>
    <t>Correos electrónicos remitidos al Grupo de Recursos Físicos</t>
  </si>
  <si>
    <t>Se remitieron los correos con las especificaciones técnicas de las cámaras para su correspondiente cotización (se sube copia de los correos a la carpeta APR-C2)</t>
  </si>
  <si>
    <t>Se debe identificar y articular el plan de reducción que propenda el funcionamiento de las cámaras para las salas patrimoniales. Igualmente seguir avanzando en los lineamientos para controlar el acceso a las salas y colecciones patrimoniales</t>
  </si>
  <si>
    <t>Falta de personal en aspectos de control y en la identificación y preservación de los elementos patrimoniales</t>
  </si>
  <si>
    <t>Validar listado de autorización a las salas patrimoniales</t>
  </si>
  <si>
    <t>a través de la revisión de la responsabilidad misional que desempeñen los funcionarios públicos de la entidad</t>
  </si>
  <si>
    <t>Implementar minuta de control del ingreso a las salas patrimoniales</t>
  </si>
  <si>
    <t>Esta actividad está en desarrollo teniendo en cuenta el estudio sobre la frecuencia de ingreso a las salas</t>
  </si>
  <si>
    <t>Se está levantando la información requerida para la consecución del control</t>
  </si>
  <si>
    <t>Falta de constitución y creación del archivo histórico</t>
  </si>
  <si>
    <t>Revisar la pertinencia de la solicitudes por parte de un investigador interesado</t>
  </si>
  <si>
    <t>a través de la negación o aprobación del ingreso a colecciones no inventariadas con acompañamiento de un profesional o técnico del Grupo de Biblioteca Especializada</t>
  </si>
  <si>
    <t>Establecer un formulario de caracterización para los investigadores y usuarios interesados en consultar las colecciones patrimoniales, esto con el fin de validar y autorizar el acceso a las mismas</t>
  </si>
  <si>
    <t>Se trabajará esta actividad en el tercer cuatrimestre de la vigencia</t>
  </si>
  <si>
    <t>Se propondrá un formato, junto con el grupo de museos, para la caracterización de los usuarios interesados en la consulta de materiales patrimoniales</t>
  </si>
  <si>
    <t>Profesional Especializado y profesional Universitario Grupo de Biblioteca Especializada</t>
  </si>
  <si>
    <t xml:space="preserve">Verificar los hechos presentados </t>
  </si>
  <si>
    <t>a través de un informe técnico el cual será presentado al Subdirector Académico</t>
  </si>
  <si>
    <t>Escalar el informe técnico</t>
  </si>
  <si>
    <t>a una instancia o comité pertinente para la toma de decisiones</t>
  </si>
  <si>
    <t>ADQ-C2</t>
  </si>
  <si>
    <t>Falta de controles en el acceso a la información contractual, conociendo previamente la información y suministrando información a un proponente específico</t>
  </si>
  <si>
    <t>Contratos adjudicados</t>
  </si>
  <si>
    <t xml:space="preserve">Profesionales Grupo de gestión contractual </t>
  </si>
  <si>
    <t xml:space="preserve">Verificar que estudios  previos hayan sido revisados por los involucrados </t>
  </si>
  <si>
    <t>de acuerdo a lo establecido en el procedimiento precontractual</t>
  </si>
  <si>
    <t>Actualizar la documentación de los procedimientos del Grupo de Gestión Contractual que identificarán los puntos de control en el desarrollo de las actividades</t>
  </si>
  <si>
    <t>A modo de muestra se suben 5 estudios previos revisados</t>
  </si>
  <si>
    <t>Los estudios previos han contado con la revisión jurídica, financiera y técnica, realizada por los responsables involucrados.</t>
  </si>
  <si>
    <t>Se debe revisar el fortalecimiento de los controles y planes de reducción que mitiguen la probabilidad de ocurrencia del riesgo.
Adicionalmente se deberá ampliar la fecha del plan de reducción para completar la actividad de actualización y creación de procedimientos del área en la presente vigencia</t>
  </si>
  <si>
    <t>Ajustar los requisitos habilitantes y ponderables a la idoneidad del proponente</t>
  </si>
  <si>
    <t>Adelantar acciones que motiven el inicio del trámite disciplinario, penal, fiscal y/o de lo contencioso administrativo</t>
  </si>
  <si>
    <t>a través de la denuncia, quejas y/o solicitudes a los entes de control interno o externo</t>
  </si>
  <si>
    <t>El control aún no ha tenido que ser activado</t>
  </si>
  <si>
    <t>Adjudicar un contrato a un proponente que no cumpla con los requisitos de idoneidad y experiencia exigidos en los estudios previos y pliegos de condiciones</t>
  </si>
  <si>
    <t>APR-C3</t>
  </si>
  <si>
    <t>con el fin de publicar obras o productos de investigación sin dar el crédito correspondiente al autor o a la institución</t>
  </si>
  <si>
    <t>Publicaciones impresas</t>
  </si>
  <si>
    <t>Líder de Línea
Profesional especializado - Grupo de Investigaciones Académicas</t>
  </si>
  <si>
    <t>Revisar el cumplimiento de la obligación contractual referente a los conceptos éticos en el desarrollo y publicación de productos de investigación</t>
  </si>
  <si>
    <t>a través de las directrices emitidas por el Grupo Investigaciones Académicas diligenciando los formatos destinados para las reuniones trimestrales de seguimiento</t>
  </si>
  <si>
    <t>Establecer, en los términos y condiciones de cada una de las convocatorias institucionales de proyectos de investigación, la solicitud explícita al proponente del proyecto de formalizar el reconocimiento legal de los productos comprometidos y derivados en el momento de la presentación pública de estos</t>
  </si>
  <si>
    <t>Profesional especializado - Grupo de Investigaciones Académicas</t>
  </si>
  <si>
    <t>* Correo de divulgación de la convocatoria enviado a los proponentes interesados
* Documento con los términos y condiciones de la convocatoria de proyectos de investigación 2024
* Correo de divulgación de la convocatoria enviado a los directivos, coordinadores y líderes de grupo de trabajo
* Formato INV-F-4 Proyecto de investigación</t>
  </si>
  <si>
    <t>En los meses de julio y agosto se divulgaron los términos y condiciones de la convocatoria de proyectos de investigación para la vigencia 2024. El documento compartido tiene fundamento en la normativa institucional y en la del Grupo de investigaciones académicas para el debido conocimiento del proceso administrativo e investigativo por parte de los proponentes interesados.
En la última página del formato INV-F-4 Proyecto de investigación se encuentra el siguiente recordatorio: "El proyecto es un documento contractual: el cronograma de investigación deberá estar en consonancia con los informes trimestrales de avances de investigación entregados a planeación y los productos resultados de investigación serán tratados como entregables especificados en el contrato laboral".</t>
  </si>
  <si>
    <t>Actualmente contamos con dos formatos publicados en el SIG para realizar el seguimiento trimestral de proyectos de investigación:
INV-F-6
Seguimiento trimestral de proyectos de investigación en Excel 
INV-F-7
Seguimiento trimestral de proyectos de investigación en Word
Entre el 20 y 22 de junio se realizaron las reuniones de seguimiento del segundo trimestre con cada uno de los líderes de línea contando con la participación del Subdirector académico.
Se diseño una tabla para que los 11 líderes de línea de investigación consignaran las necesidades identificadas durante la ejecución de los proyectos en el segundo trimestral, lo que contribuye a la prevención de la materialización del riesgo en  el Grupo de investigaciones académicas. La tabla fue compartida al Subdirector académico.
En los meses de julio y agosto se divulgaron los términos y condiciones de la convocatoria de proyectos de investigación para la vigencia 2024. El documento compartido tiene fundamento en la normativa institucional y en la del Grupo de investigaciones académicas para el debido conocimiento del proceso administrativo e investigativo por parte de los proponentes interesados.</t>
  </si>
  <si>
    <t>Revisar si la actividad 3 del plan de reducción se dejará solo a nivel de convocatoria o si se incluirá en una de las condiciones para comenzar a desarrollar las investigaciones.
Revisar el control 2 ya que la acción debe estar ya incluida dentro de los procedimientos y lineamientos de Sello Editorial, al ser un documento en construcción, revisar la posibilidad de articularlo como plan de reducción.</t>
  </si>
  <si>
    <t>Desconocimiento sobre la normatividad vigente relacionada con derechos patrimoniales y morales de autor</t>
  </si>
  <si>
    <t>Profesional Especializado del Sello Editorial</t>
  </si>
  <si>
    <t>Verificar la incorporación de una cláusula de declaración de titularidad del derecho moral y patrimonial de autor y una cláusula de indemnidad</t>
  </si>
  <si>
    <t>en el contrato de cesión de derechos patrimoniales de autor</t>
  </si>
  <si>
    <t>Incluir en las convocatorias institucionales de proyectos de investigación una cláusula de indemnidad para la entidad</t>
  </si>
  <si>
    <t>* Documento con los términos y condiciones de la convocatoria de proyectos de investigación 2024
*DIR-M-7 Manual de Investigación del ICC
* Resolucion-0109-2020 Comité Ética Investigación
* Política Pública de Apropiación Social del Conocimiento en el marco de la CTel
* Recomendación de la Unesco sobre Ciencia Abierta (2021)</t>
  </si>
  <si>
    <t>Pantallazo reunión</t>
  </si>
  <si>
    <t>Se realizaron mesas de trabajo para la construcción del documento, sin embargo, aún se encuentra en validación final del rol asesor jurídico externo</t>
  </si>
  <si>
    <t>Falta de seguimiento en los términos de contratación institucional de prestación de servicios especialmente referente al marco ético</t>
  </si>
  <si>
    <t>Profesional con rol de editor y Técnico con rol de corrección de estilo del Sello Editorial</t>
  </si>
  <si>
    <t xml:space="preserve">Validar en la revisión del documento los cambios de tono y estilo de argumentación </t>
  </si>
  <si>
    <t>a través de la marcación del documento en revisión para corroborar la autoría de un apartado en específico</t>
  </si>
  <si>
    <t>Por temas de derecho de autor, la evidencia se encuentra almacenada en la TRD del Grupo de Sello Editorial</t>
  </si>
  <si>
    <t>Se realizó la edición y corrección de estilo de dos títulos:
1. Atasolico
2. Historia de la edición en Colombia</t>
  </si>
  <si>
    <t>Presentar al Comité de Defensa Jurídica el caso de presunto desconocimiento de los derechos de autor de un tercero</t>
  </si>
  <si>
    <t>a través de las sesiones ordinarias del Comité, definiendo las acciones a realizar para proteger a la entidad</t>
  </si>
  <si>
    <t>Acción u omisión
(Verbos)</t>
  </si>
  <si>
    <t>Beneficio privado
(Qué)</t>
  </si>
  <si>
    <t>Uso del poder
(Quién)</t>
  </si>
  <si>
    <t>Desviar la gestión de lo público
(Aspecto público afectado)</t>
  </si>
  <si>
    <t>Frecuencia de la actividad que origina el riesgo
(Veces al año)</t>
  </si>
  <si>
    <t>Posibilidad de recibir a satisfacción bienes o servicios que no cumplan con lo requerido contractualmente, dando visto bueno y recibo a satisfacción de los informes de entrega y para beneficio propio o de terceros con el fin de tramitar el acta de liquidación o pago final a un proponente específico, sin haber cumplido el objeto contractual, a cambio de una dádiva o beneficio privado</t>
  </si>
  <si>
    <t xml:space="preserve">Posibilidad de tomar decisiones institucionales utilizando recursos públicos para beneficio propio o de un tercero definiendo objetivos y lineamientos inadecuados para la entidad </t>
  </si>
  <si>
    <t xml:space="preserve">Posibilidad de omitir o efectuar acciones en proceso judiciales o administrativos  afectando intereses de la entidad para beneficio propio o de un tercero realizando acciones inadecuadas para la defensa de la entidad </t>
  </si>
  <si>
    <t>Posibilidad de comunicar de manera errónea ocultando u omitiendo información veraz a nombre propio o de un tercero retardando o eliminando información, impidiendo mostrar la realidad institucional a los públicos de interés internos y externos</t>
  </si>
  <si>
    <t>Posibilidad de recibir dádivas para ajustar notas de estudiantes por parte del docente omitiendo la evaluación objetiva</t>
  </si>
  <si>
    <t>Posibilidad de recibir o solicitar cualquier dádiva o beneficio a nombre propio o de terceros con el fin de archivar o fallar de forma equivocada los procesos disciplinarios, ocultando u omitiendo información veraz</t>
  </si>
  <si>
    <t>Posibilidad de recibir o solicitar cualquier dádiva o beneficio a nombre propio o de terceros con el fin de celebrar una alianza</t>
  </si>
  <si>
    <t>Posibilidad de omitir deducciones tributarias o de otro tipo, utilizando las herramientas y bases de datos oficiales a nombre propio con el fin de obtener una retribución económica</t>
  </si>
  <si>
    <t>Posibilidad del uso indebido de dinero en efectivo desviando recursos públicos a otros propósitos a nombre propio o de un tercero con el fin obtener un beneficio particular</t>
  </si>
  <si>
    <t>Posibilidad de manifestar preferencia favoreciendo con la publicación de un contenido a un tercero impidiendo la aplicación de criterios objetivos y meritocráticos</t>
  </si>
  <si>
    <t>Posibilidad de sustraer los insumos, productos y bienes almacenados en la bodegas institucionales afectando la capacidad para cumplir los objetivos de la entidad a nombre propio o de un tercero con el fin de desviar el uso de los recursos para otros propósitos</t>
  </si>
  <si>
    <t>Posibilidad de plagio y violación de derechos de autor apropiando información, ideas, palabras o cualquier forma de expresión de otra persona a nombre propio con el fin de finalizar los trabajos de grado o materias de su formación, sin darle el crédito correspondiente al autor</t>
  </si>
  <si>
    <t>Posibilidad de pérdida de insumos, objetos, materiales bibliográficos, archivísticos, manuscritos históricos, documentos originales, fotografías, grabaciones, entre otros sustrayendo los elementos con valor patrimonial a nombre propio o de un tercero con el fin de desviar el uso de los recursos para otros propósitos u obtener retribución económica</t>
  </si>
  <si>
    <t>Posibilidad de plagio y violación de derechos de autor apropiando información, ideas, palabras o cualquier forma de expresión de otra persona a nombre propio con el fin de publicar obras o productos de investigación sin dar el crédito correspondiente al autor o a la institución</t>
  </si>
  <si>
    <r>
      <t xml:space="preserve">a través de documento oficial institucional. Se llega a esta acción debido a que actualmente la entidad no tiene un </t>
    </r>
    <r>
      <rPr>
        <sz val="10"/>
        <color rgb="FFC00000"/>
        <rFont val="Arial Narrow"/>
        <family val="2"/>
      </rPr>
      <t>Grupo de Control Interno Disciplinario</t>
    </r>
    <r>
      <rPr>
        <sz val="10"/>
        <color theme="1"/>
        <rFont val="Arial Narrow"/>
        <family val="2"/>
      </rPr>
      <t>. Documentado en el procedimiento ordinario y verbal</t>
    </r>
  </si>
  <si>
    <r>
      <rPr>
        <b/>
        <sz val="11"/>
        <color theme="1"/>
        <rFont val="Arial Narrow"/>
        <family val="2"/>
      </rPr>
      <t>Control detectivo</t>
    </r>
    <r>
      <rPr>
        <sz val="11"/>
        <color theme="1"/>
        <rFont val="Arial Narrow"/>
        <family val="2"/>
      </rPr>
      <t>: no es clara la redacción del control</t>
    </r>
  </si>
  <si>
    <r>
      <rPr>
        <b/>
        <sz val="11"/>
        <color theme="1"/>
        <rFont val="Arial Narrow"/>
        <family val="2"/>
      </rPr>
      <t>Control preventivo</t>
    </r>
    <r>
      <rPr>
        <sz val="11"/>
        <color theme="1"/>
        <rFont val="Arial Narrow"/>
        <family val="2"/>
      </rPr>
      <t>: la validación de un documento no ataca las causas del riesgo, se recomienda validar que el documento haya sido entendido e indicar en donde se encuentra documentado el control</t>
    </r>
  </si>
  <si>
    <r>
      <rPr>
        <b/>
        <sz val="11"/>
        <color theme="1"/>
        <rFont val="Arial Narrow"/>
        <family val="2"/>
      </rPr>
      <t>Control correctivo</t>
    </r>
    <r>
      <rPr>
        <sz val="11"/>
        <color theme="1"/>
        <rFont val="Arial Narrow"/>
        <family val="2"/>
      </rPr>
      <t>: El ajuste de información publicada nace de una revisión de los líderes responsables de los documentos o información</t>
    </r>
  </si>
  <si>
    <r>
      <rPr>
        <b/>
        <sz val="11"/>
        <color theme="1"/>
        <rFont val="Arial Narrow"/>
        <family val="2"/>
      </rPr>
      <t>Control correctivo</t>
    </r>
    <r>
      <rPr>
        <sz val="11"/>
        <color theme="1"/>
        <rFont val="Arial Narrow"/>
        <family val="2"/>
      </rPr>
      <t>: invocar el cumplimiento legal es muy general y no establece la acción específica y el cómo se aplica el control ya que las normas indican que se debe cumplir pero el como hacerlo</t>
    </r>
  </si>
  <si>
    <r>
      <rPr>
        <b/>
        <sz val="11"/>
        <color theme="1"/>
        <rFont val="Arial Narrow"/>
        <family val="2"/>
      </rPr>
      <t>Control preventivo:</t>
    </r>
    <r>
      <rPr>
        <sz val="11"/>
        <color theme="1"/>
        <rFont val="Arial Narrow"/>
        <family val="2"/>
      </rPr>
      <t xml:space="preserve"> falta indicar en dónde se encuentra documentado el control</t>
    </r>
  </si>
  <si>
    <r>
      <rPr>
        <b/>
        <sz val="11"/>
        <color theme="1"/>
        <rFont val="Arial Narrow"/>
        <family val="2"/>
      </rPr>
      <t>Control preventivo</t>
    </r>
    <r>
      <rPr>
        <sz val="11"/>
        <color theme="1"/>
        <rFont val="Arial Narrow"/>
        <family val="2"/>
      </rPr>
      <t>: la generación y divulgación de documentos no es una acción de control, se recomienda evaluar el conocimiento de los establecido en el reglamento</t>
    </r>
  </si>
  <si>
    <r>
      <t>a través de documento oficial institucional. Se llega a esta acción debido a que actualmente la entidad no tiene un</t>
    </r>
    <r>
      <rPr>
        <sz val="10"/>
        <color rgb="FFC00000"/>
        <rFont val="Arial Narrow"/>
        <family val="2"/>
      </rPr>
      <t xml:space="preserve"> Grupo de Control Interno Disciplinari</t>
    </r>
    <r>
      <rPr>
        <sz val="10"/>
        <color theme="1"/>
        <rFont val="Arial Narrow"/>
        <family val="2"/>
      </rPr>
      <t>o. Documentado en el procedimiento ordinario y verbal</t>
    </r>
  </si>
  <si>
    <r>
      <rPr>
        <b/>
        <sz val="11"/>
        <color theme="1"/>
        <rFont val="Arial Narrow"/>
        <family val="2"/>
      </rPr>
      <t>Identificación del riesgo</t>
    </r>
    <r>
      <rPr>
        <sz val="11"/>
        <color theme="1"/>
        <rFont val="Arial Narrow"/>
        <family val="2"/>
      </rPr>
      <t>: se puede mejorar la redacción del riesgo por ejemplo así:
Posibilidad de favorecer la publicación de un contenido de un tercero sin aplicar criterios objetivos y meritocráticos
Hay un proyecto de acta, la evidencia apropiada es un acta con las respectivas firmas</t>
    </r>
  </si>
  <si>
    <t>No es clara la redacción del control</t>
  </si>
  <si>
    <t>El control definido no establece con precisión a cuál instancia se escala la situación en caso de presentarse</t>
  </si>
  <si>
    <r>
      <rPr>
        <b/>
        <sz val="11"/>
        <color theme="1"/>
        <rFont val="Arial Narrow"/>
        <family val="2"/>
      </rPr>
      <t>Identificación del riesgo</t>
    </r>
    <r>
      <rPr>
        <sz val="11"/>
        <color theme="1"/>
        <rFont val="Arial Narrow"/>
        <family val="2"/>
      </rPr>
      <t xml:space="preserve">: la pérdida de objetos no es un hecho intencionado
Hay un proyecto de acta, la evidencia apropiada es un acta con las respectivas firmas
</t>
    </r>
    <r>
      <rPr>
        <b/>
        <sz val="11"/>
        <color theme="1"/>
        <rFont val="Arial Narrow"/>
        <family val="2"/>
      </rPr>
      <t>Plan de reducción</t>
    </r>
    <r>
      <rPr>
        <sz val="11"/>
        <color theme="1"/>
        <rFont val="Arial Narrow"/>
        <family val="2"/>
      </rPr>
      <t>: la acción planteada no es contundente, la gestión es mide por resultados, el envío de un correo es una acción de medio no de producto</t>
    </r>
  </si>
  <si>
    <r>
      <rPr>
        <b/>
        <sz val="11"/>
        <color theme="1"/>
        <rFont val="Arial Narrow"/>
        <family val="2"/>
      </rPr>
      <t>Plan de reducción</t>
    </r>
    <r>
      <rPr>
        <sz val="11"/>
        <color theme="1"/>
        <rFont val="Arial Narrow"/>
        <family val="2"/>
      </rPr>
      <t>: es importante flexibilizar el procedimiento de aprobación de cambios para que las solicitudes de ajuste del plan sean resultas oportunamente.</t>
    </r>
  </si>
  <si>
    <r>
      <rPr>
        <b/>
        <sz val="11"/>
        <color theme="1"/>
        <rFont val="Arial Narrow"/>
        <family val="2"/>
      </rPr>
      <t>Plan de reducción</t>
    </r>
    <r>
      <rPr>
        <sz val="11"/>
        <color theme="1"/>
        <rFont val="Arial Narrow"/>
        <family val="2"/>
      </rPr>
      <t>: según la observación presentada en el reporte la acción no ha finalizado</t>
    </r>
  </si>
  <si>
    <t>Cuenta de Nivel de severidad residual</t>
  </si>
  <si>
    <t>Privilegiar el diseño de controles preventivos</t>
  </si>
  <si>
    <t>Estado de las acciones del plan de reducción</t>
  </si>
  <si>
    <t>Cuenta de ¿La identificación del riesgo es adecuada?</t>
  </si>
  <si>
    <t>RECOMENDACIONES PARA LA IMPLEMENTACIÓN DE ACCIONES QUE MEJOREN LA ADMINISTRACIÓN DEL RIESGO</t>
  </si>
  <si>
    <t>Identificación del riesgo</t>
  </si>
  <si>
    <t>Promedio de Frecuencia de la actividad que origina el riesgo</t>
  </si>
  <si>
    <t>Privilegiar identificación de riesgos en actividades de procesos con alta frecuencia</t>
  </si>
  <si>
    <t>Cuenta de Clasificación del riesgo</t>
  </si>
  <si>
    <t>a) Reformular las actividades sin evidencia de cumplimiento, con análisis de capacidad y responsables</t>
  </si>
  <si>
    <t>b) Garantizar correspondencia entre actividades y entregables</t>
  </si>
  <si>
    <t>c) Atender las recomendaciones específicas frente a la administración del riesgo de corrupción, consignadas en la hoja "Tratamiento-Recomendaciones" columna N</t>
  </si>
  <si>
    <t>Dependencia responsable</t>
  </si>
  <si>
    <t>Desarrollar acciones de documentación para los controles sin documentar</t>
  </si>
  <si>
    <t>Desarrollar acciones para automatizar los controles</t>
  </si>
  <si>
    <t>Desarrollar acciones para dejar evidencia de la ejecución del control</t>
  </si>
  <si>
    <t>Modificar políticas o procedimientos para flexibilizar la aprobación de cambios a los planes de reducción</t>
  </si>
  <si>
    <t>Cuenta de ¿El diseño del control es adecuado?</t>
  </si>
  <si>
    <t>Frecuencia de ejecución</t>
  </si>
  <si>
    <t>Nivel de severidad</t>
  </si>
  <si>
    <t>Mejorar el diseño de controles a partir de las observaciones de la columna BI de la hoja "Riesgos-Corrupción"</t>
  </si>
  <si>
    <t>Mejorar la redacción en la identificación del riesgo a partir de las observaciones de la columna BI de la hoja "Riesgos-Corrupción"</t>
  </si>
  <si>
    <t>Diseño de controles</t>
  </si>
  <si>
    <t>Cuenta de ¿Se evidencia ejecución del control?</t>
  </si>
  <si>
    <t>Incluir el registro de evidencias en los puntos de control a partir de las observaciones de la columna BI de la hoja "Riesgos-Corrupción"</t>
  </si>
  <si>
    <t>Cuenta de ¿El plan de reducción ha permitido mejorar el control?</t>
  </si>
  <si>
    <t>Planes de reducción</t>
  </si>
  <si>
    <t>Formular acciones contundentes en los planes de reducción enfocadas en mejorar el diseño del control y atacar las causas del riesgo</t>
  </si>
  <si>
    <t>Cuenta de ¿Se presentaron eventos de materialización del riesgo?</t>
  </si>
  <si>
    <t>Materialización de riesgos</t>
  </si>
  <si>
    <t>Diseñar un mecanismo para el reporte y medición de las materializaciones del riesgo, se podría revisar la generación de unos formularios para cada uno de los sistemas asociados en el procedimiento de administración del riesgo: calidad, SST y Seguridad digital</t>
  </si>
  <si>
    <t>Mejoramiento continúo</t>
  </si>
  <si>
    <t>Falta publicación en el SIG</t>
  </si>
  <si>
    <t>No se evidencia socialización a los integrantes de la primera línea de control.</t>
  </si>
  <si>
    <t>Sin evidencia de la inscripción de trámites en el SUIT</t>
  </si>
  <si>
    <t>Se evidencia documentos con piezas de comunicación de la gestión institucional</t>
  </si>
  <si>
    <t>Se evidencia divulgación del PAAC para participación ciudadana</t>
  </si>
  <si>
    <t>Evidencia de informe sobre participación en la FILBO
Sin reporte de evidencias posteriores</t>
  </si>
  <si>
    <t>1. Evidencia de creación del equipo líder en rendición de cuentas y participación ciudadana.
Sin reporte posterior</t>
  </si>
  <si>
    <t>No se evidencia socialización de los documentos especificados en la celda F41</t>
  </si>
  <si>
    <t>Realizar mayor difusión del botón de los dos software de lector o maginificador de pantalla como mecanismo de accesibilidad</t>
  </si>
  <si>
    <t>Evidencia de informe de seguimiento de capacitación</t>
  </si>
  <si>
    <t>Se evidencia acta de reunión de la segunda línea de control de la Política de Riesgos</t>
  </si>
  <si>
    <t>1. Evidencia de reunión de socialización a la segunda línea de control mes de Abril.
2. Evidencia de reunión de socialización a la primera línea de control, mes de Junio.
3. Evidencia de solicitud de campaña para divulgar por comunicación interna.</t>
  </si>
  <si>
    <t>Mejoramiento_continúo</t>
  </si>
  <si>
    <r>
      <t>Trabajar en el diseño de controles que permitan que el riesgo residual sea ubique en nivel de severidad "</t>
    </r>
    <r>
      <rPr>
        <i/>
        <sz val="11"/>
        <color theme="1"/>
        <rFont val="Calibri"/>
        <family val="2"/>
        <scheme val="minor"/>
      </rPr>
      <t>moderado</t>
    </r>
    <r>
      <rPr>
        <sz val="11"/>
        <color theme="1"/>
        <rFont val="Calibri"/>
        <family val="2"/>
        <scheme val="minor"/>
      </rPr>
      <t>"</t>
    </r>
  </si>
  <si>
    <t>Privilegiar identificación de riesgos relacionados con:
- Daños activos físicos
- Usuarios, productos y prácticas organizacionales</t>
  </si>
  <si>
    <r>
      <rPr>
        <b/>
        <sz val="11"/>
        <color theme="1"/>
        <rFont val="Arial Narrow"/>
        <family val="2"/>
      </rPr>
      <t>Control correctivo</t>
    </r>
    <r>
      <rPr>
        <sz val="11"/>
        <color theme="1"/>
        <rFont val="Arial Narrow"/>
        <family val="2"/>
      </rPr>
      <t xml:space="preserve">: No es necesario que el ICC, cree un grupo de control disciplinario interno sino una oficina de alto nivel (artículo 93 de la ley 1952 de 2019), asunto que se debería abordar en el rediseño institucional </t>
    </r>
    <r>
      <rPr>
        <sz val="11"/>
        <color theme="8" tint="-0.249977111117893"/>
        <rFont val="Arial Narrow"/>
        <family val="2"/>
      </rPr>
      <t>¿cuál es la diferencia de este control con el anterior?</t>
    </r>
  </si>
  <si>
    <t>El 9 de mayo y el 26 de julio se presentaron seguimiento a planes institucionales al CIGD, evidenciando por medio del seguimiento, los aspectos metodológicos a mejorar.
El 4 de julio se presentaron y aprobaron varios ajustes a planes institucionales al CIGD, los cuales contaron con el acompañamiento metodológico de Planeación</t>
  </si>
  <si>
    <t>La evidencias aportadas corresponde a la fase de monitoreo, no a la formulación, por ejemplo hay un cronograma PIGA publicado en portal web que no permite rendir cuentas frente al avance de este plan</t>
  </si>
  <si>
    <r>
      <rPr>
        <b/>
        <sz val="11"/>
        <color theme="1"/>
        <rFont val="Arial Narrow"/>
        <family val="2"/>
      </rPr>
      <t>Control preventivo</t>
    </r>
    <r>
      <rPr>
        <sz val="11"/>
        <color theme="1"/>
        <rFont val="Arial Narrow"/>
        <family val="2"/>
      </rPr>
      <t>: la suscripción de los acuerdos de gestión debe ser analizada a la luz de la planeación institucional y los términos legales establecidos , es decir falta detallar el "cómo" del control, la metodología de articulación y seguimiento de los planes puede ser el medio</t>
    </r>
  </si>
  <si>
    <t>Durante el segundo cuatrimestre se elaboraron 17 cartas de bienvenida donde se incluyó el requerimiento de la inducción el curso de Integridad, Transparencia y Lucha contra la corrupción</t>
  </si>
  <si>
    <t>Este control es de tipo correctivo, falta indicar dónde se encuentra documentado el control</t>
  </si>
  <si>
    <t>Las actas las archiva el secretario técnico del comité y gozan de reserva legal por contener la estrategia de defensa</t>
  </si>
  <si>
    <t xml:space="preserve">En la sesión no. 6 de 2023 se presentó al Comité el informe de seguimiento semestral de acciones y decisiones adoptadas en los procesos judiciales </t>
  </si>
  <si>
    <t>El procedimiento está actualmente ajustándose y se presentará para aprobación del Comité de Defensa jurídica en su sesión no. 9</t>
  </si>
  <si>
    <t>Rol web master</t>
  </si>
  <si>
    <r>
      <rPr>
        <b/>
        <sz val="11"/>
        <color theme="1"/>
        <rFont val="Arial Narrow"/>
        <family val="2"/>
      </rPr>
      <t>Identificación del riesgo</t>
    </r>
    <r>
      <rPr>
        <sz val="11"/>
        <color theme="1"/>
        <rFont val="Arial Narrow"/>
        <family val="2"/>
      </rPr>
      <t>: Comunicar de manera errónea no es un hecho premeditado</t>
    </r>
  </si>
  <si>
    <t>Se han digitalizado series documentales como los Contratos, Historias Laborales, Ordenes de servicios y Historias Académicas.                 https://caroycuervo-my.sharepoint.com/:f:/g/personal/gestiondocumental_caroycuervo_gov_co/Ekf5qwp-5JtJoPXIjIr33sABmJ3iMMS57NQrOrVcEpaH5A?e=CwhPyK</t>
  </si>
  <si>
    <r>
      <rPr>
        <b/>
        <sz val="11"/>
        <color theme="1"/>
        <rFont val="Arial Narrow"/>
        <family val="2"/>
      </rPr>
      <t>Control preventivo</t>
    </r>
    <r>
      <rPr>
        <sz val="11"/>
        <color theme="1"/>
        <rFont val="Arial Narrow"/>
        <family val="2"/>
      </rPr>
      <t>: el control debe ser de carácter general, por ejemplo revisar todos los informes dispuestos en la sección de transparencia</t>
    </r>
  </si>
  <si>
    <t>se aprobó el 31 de julio. https://sig.caroycuervo.gov.co/DocumentosSIG/DES-P-5.pdf
Se socializó por medio de comunicación interna el día 15 de agosto</t>
  </si>
  <si>
    <t>Durante el segundo cuatrimestre de 2023, se posesionaron 17 funcionarios y se elaboraron 17 certificados de cumplimiento de requisitos previa verificación de las hojas de vida y previa posesión.</t>
  </si>
  <si>
    <r>
      <rPr>
        <b/>
        <sz val="11"/>
        <color theme="1"/>
        <rFont val="Arial Narrow"/>
        <family val="2"/>
      </rPr>
      <t>Plan de reducción</t>
    </r>
    <r>
      <rPr>
        <sz val="11"/>
        <color theme="1"/>
        <rFont val="Arial Narrow"/>
        <family val="2"/>
      </rPr>
      <t>: dada la reciente aprobación de la nueva versión del procedimiento, es pertinente esperar un tiempo para verificar la efectividad de sus puntos del control</t>
    </r>
  </si>
  <si>
    <t>Durante el segundo cuatrimestre se elaboraron 17 cartas de bienvenida donde se incluyó en la inducción el curso de Integridad, Transparencia y Lucha contra la corrupción</t>
  </si>
  <si>
    <t>En el marco de la reunión se revisa la apertura de expedientes y si hay  caso la firma de cierre de autos de terminación y archivo de expedientes disciplinarios</t>
  </si>
  <si>
    <t>Externado: Se firmó el convenio de homologación con la Universidad del Externado, el cual cumplió con el procedimiento.
USTA: Se adelantó el proceso precontractual con los diferentes puntos de control para el convenio de prácticas con la Universidad Santo Tomás</t>
  </si>
  <si>
    <r>
      <t xml:space="preserve">Control preventivo: </t>
    </r>
    <r>
      <rPr>
        <sz val="11"/>
        <color theme="1"/>
        <rFont val="Arial Narrow"/>
        <family val="2"/>
      </rPr>
      <t>la descripción del control es generalizada y no permite identificar el "cómo" de la acción</t>
    </r>
  </si>
  <si>
    <t>Se ha realizado el estudio y revisión de estudios previos de convenios que pretende celebrar el Instituto y las minutas de convenios que tienen origen en la entidad conveniente.</t>
  </si>
  <si>
    <t>Correos electrónicos remitidos a Talento Humano solicitando inscripción en capacitaciones.</t>
  </si>
  <si>
    <t>A través de correo electrónico al Contador y a la Profesional de Tesorería, se informa que ya está revisada la proyección y se da visto bueno para continuar; de igual manera se sugirió un nuevo punto de autocontrol en relación con el ICA, a ambos profesionales para una gestión más eficiente de las deducciones aplicadas que permitirán mantener la bola de deducciones de SIIF depurada permanentemente y sin saldos pendientes.</t>
  </si>
  <si>
    <t>Se realiza verificación de dinero en físico contra reporte de websafi y se realiza consignación.</t>
  </si>
  <si>
    <t>El  mes de julio se desarrolló el Comité Editorial en el cual se evaluaron propuestas editoriales</t>
  </si>
  <si>
    <t>Actualmente las llaves de las bodegas de insumos solo las maneja el auxiliar administrativo del Grupo. 
En cuanto a las bodegas de publicaciones, si bien, normalmente las llaves son solo manejadas por un profesional especializado y un auxiliar administrativo, en este momento se presenta un riesgo al control debido a que en la bodega se dispuso un espacio para la donación recibida por el Grupo de Biblioteca.
Se revisará la posibilidad de fortalecer el control con una plantilla de acceso a la bodega</t>
  </si>
  <si>
    <r>
      <rPr>
        <b/>
        <sz val="11"/>
        <color theme="1"/>
        <rFont val="Arial Narrow"/>
        <family val="2"/>
      </rPr>
      <t>Plan de reducción</t>
    </r>
    <r>
      <rPr>
        <sz val="11"/>
        <color theme="1"/>
        <rFont val="Arial Narrow"/>
        <family val="2"/>
      </rPr>
      <t>: según la observación presentada en el reporte hay un riesgo asociado al recibo de una donación a Biblioteca, la asignación de recursos (espacio y personal y software) para la administración de un inventario innecesario, refleja ineficiencia administrativa. Lo pertinente es realizar las bajas pendientes. En estos planes no es necesario repetir la acción par cada responsable</t>
    </r>
  </si>
  <si>
    <t xml:space="preserve">Actualmente las llaves de las bodegas de insumos solo las maneja el auxiliar administrativo del Grupo. </t>
  </si>
  <si>
    <t>En la carpeta destinada por Planeación se cargaron las siguientes evidencias:
* Formato INV-F-6
Seguimiento trimestral de proyectos de investigación en Excel 
* Formato INV-F-7
Seguimiento trimestral de proyectos de investigación en Word
* Carpeta OneDrive con el correo de escogencia de horario de las reuniones, las citaciones, grabaciones, asistencias, transcripciones y actas de cada reunión: https://caroycuervo-my.sharepoint.com/:f:/g/personal/investigacion_caroycuervo_gov_co/Ei4Er2p5raZLlxO_4O2C2nEBTMaDe52GsbC_oPrLPeHXgQ?e=GK6m3F
* Correo con la comunicación de las necesidades manifestadas por los investigadores
* Documentos con las tablas de necesidades identificadas
* Correo de divulgación de la convocatoria enviado a los proponentes interesados
* Documento con los términos y condiciones de la convocatoria de proyectos de investigación 2024
* Correo de divulgación de la convocatoria enviado a los directivos, coordinadores y líderes de grupo de trabajo</t>
  </si>
  <si>
    <t>En los términos y condiciones de la convocatoria de proyectos de investigación 2024 se mencionan varios documentos, uno institucional, uno nacional y uno internacional; 
El primero es el Manual de Investigación del ICC (DIR-M-7), el cual refiere la dimensión ética de la investigación y la pauta de control de la misma, cuya herramienta es la Resolución 0109 del 18 de junio de 2020.
El segundo es la Política Pública de Apropiación Social del Conocimiento en el marco de la CTel. Este documento expresa de forma explícita la relevancia que tiene la ciencia en "el logro del bienestar, la igualdad y la justicia en las sociedades; y, también, la importancia de profundizar en la libre circulación de la información y la responsabilidad social y ética de los científicos" (2021; 10).
El tercero, de carácter internacional, es la Recomendación de la Unesco sobre Ciencia Abierta (2021), que nos habla de los valores fundamentales y principios rectores de la ciencia abierta. En cuanto a valores destacamos el de "Calidad e integridad" y en principios destacamos el de la "Transparencia, control, crítica y reproductibilidad" y el de "Responsabilidad, respeto y rendición de cuentas" (2021;19).</t>
  </si>
  <si>
    <t>Este control se comenzará a aplicar a partir del tercer cuatrimestre con las campañas y capacitaciones a los supervisores de contratos del ICC</t>
  </si>
  <si>
    <r>
      <rPr>
        <b/>
        <sz val="11"/>
        <color theme="1"/>
        <rFont val="Arial Narrow"/>
        <family val="2"/>
      </rPr>
      <t>Control detectivo</t>
    </r>
    <r>
      <rPr>
        <sz val="11"/>
        <color theme="1"/>
        <rFont val="Arial Narrow"/>
        <family val="2"/>
      </rPr>
      <t>: la verificación efectuada debe generar un análisis de desviaciones que sea remitido a una instancia que permita la solución</t>
    </r>
  </si>
  <si>
    <t>Este control es de tipo correctivo debe indicarse en dónde se encuentra documentado el control</t>
  </si>
  <si>
    <r>
      <rPr>
        <b/>
        <sz val="11"/>
        <color theme="1"/>
        <rFont val="Arial Narrow"/>
        <family val="2"/>
      </rPr>
      <t>Control detectivo</t>
    </r>
    <r>
      <rPr>
        <sz val="11"/>
        <color theme="1"/>
        <rFont val="Arial Narrow"/>
        <family val="2"/>
      </rPr>
      <t>: el monitoreo debe ser mensual y establecer la manera de garantizar el reporte presentar un informe donde la mayoría de los planes presentan condición de falta de reporte no garantiza el cumplimiento de estos</t>
    </r>
  </si>
  <si>
    <t>Seguimiento cuatrimestre II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</si>
</sst>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_-* #,##0_-;\-* #,##0_-;_-* &quot;-&quot;??_-;_-@_-"/>
  </numFmts>
  <fonts count="35" x14ac:knownFonts="1">
    <font>
      <sz val="11"/>
      <color theme="1"/>
      <name val="Calibri"/>
      <family val="2"/>
      <scheme val="minor"/>
    </font>
    <font>
      <sz val="11"/>
      <color theme="1"/>
      <name val="Calibri"/>
      <family val="2"/>
      <scheme val="minor"/>
    </font>
    <font>
      <b/>
      <sz val="16"/>
      <color theme="0"/>
      <name val="Arial Narrow"/>
      <family val="2"/>
    </font>
    <font>
      <b/>
      <sz val="14"/>
      <color theme="1"/>
      <name val="Arial Narrow"/>
      <family val="2"/>
    </font>
    <font>
      <sz val="12"/>
      <color theme="1"/>
      <name val="Arial Narrow"/>
      <family val="2"/>
    </font>
    <font>
      <b/>
      <sz val="12"/>
      <color theme="1"/>
      <name val="Arial Narrow"/>
      <family val="2"/>
    </font>
    <font>
      <sz val="12"/>
      <name val="Arial Narrow"/>
      <family val="2"/>
    </font>
    <font>
      <sz val="12"/>
      <color rgb="FF000000"/>
      <name val="Arial Narrow"/>
      <family val="2"/>
    </font>
    <font>
      <sz val="12"/>
      <color rgb="FF00B050"/>
      <name val="Arial Narrow"/>
      <family val="2"/>
    </font>
    <font>
      <sz val="12"/>
      <color rgb="FFFF0000"/>
      <name val="Arial Narrow"/>
      <family val="2"/>
    </font>
    <font>
      <sz val="12"/>
      <color theme="1"/>
      <name val="Arial Narrow"/>
    </font>
    <font>
      <sz val="11"/>
      <color theme="1"/>
      <name val="Arial Narrow"/>
      <family val="2"/>
    </font>
    <font>
      <b/>
      <sz val="26"/>
      <color theme="0" tint="-4.9989318521683403E-2"/>
      <name val="Arial Narrow"/>
      <family val="2"/>
    </font>
    <font>
      <b/>
      <sz val="11"/>
      <color theme="0"/>
      <name val="Arial Narrow"/>
      <family val="2"/>
    </font>
    <font>
      <b/>
      <sz val="11"/>
      <color theme="0" tint="-4.9989318521683403E-2"/>
      <name val="Arial Narrow"/>
      <family val="2"/>
    </font>
    <font>
      <sz val="10"/>
      <color theme="1"/>
      <name val="Arial Narrow"/>
      <family val="2"/>
    </font>
    <font>
      <sz val="10"/>
      <name val="Arial Narrow"/>
      <family val="2"/>
    </font>
    <font>
      <b/>
      <sz val="10"/>
      <color theme="1"/>
      <name val="Arial Narrow"/>
      <family val="2"/>
    </font>
    <font>
      <b/>
      <sz val="11"/>
      <color theme="1"/>
      <name val="Arial Narrow"/>
      <family val="2"/>
    </font>
    <font>
      <b/>
      <sz val="11"/>
      <color theme="1"/>
      <name val="Calibri"/>
      <family val="2"/>
      <scheme val="minor"/>
    </font>
    <font>
      <sz val="10"/>
      <color rgb="FFFF0000"/>
      <name val="Arial Narrow"/>
      <family val="2"/>
    </font>
    <font>
      <sz val="10"/>
      <color rgb="FFC00000"/>
      <name val="Arial Narrow"/>
      <family val="2"/>
    </font>
    <font>
      <sz val="11"/>
      <color theme="0" tint="-4.9989318521683403E-2"/>
      <name val="Arial Narrow"/>
      <family val="2"/>
    </font>
    <font>
      <b/>
      <sz val="14"/>
      <color theme="1"/>
      <name val="Calibri"/>
      <family val="2"/>
      <scheme val="minor"/>
    </font>
    <font>
      <sz val="8"/>
      <name val="Calibri"/>
      <family val="2"/>
      <scheme val="minor"/>
    </font>
    <font>
      <sz val="11"/>
      <name val="Calibri"/>
      <family val="2"/>
      <scheme val="minor"/>
    </font>
    <font>
      <b/>
      <sz val="10"/>
      <color theme="1" tint="4.9989318521683403E-2"/>
      <name val="Arial Narrow"/>
      <family val="2"/>
    </font>
    <font>
      <sz val="10"/>
      <color rgb="FF00B050"/>
      <name val="Arial Narrow"/>
      <family val="2"/>
    </font>
    <font>
      <sz val="10"/>
      <color rgb="FF000000"/>
      <name val="Arial Narrow"/>
      <family val="2"/>
    </font>
    <font>
      <sz val="11"/>
      <color theme="8" tint="-0.249977111117893"/>
      <name val="Arial Narrow"/>
      <family val="2"/>
    </font>
    <font>
      <b/>
      <sz val="11"/>
      <color theme="0"/>
      <name val="Calibri"/>
      <family val="2"/>
      <scheme val="minor"/>
    </font>
    <font>
      <sz val="11"/>
      <color rgb="FFFF0000"/>
      <name val="Arial Narrow"/>
      <family val="2"/>
    </font>
    <font>
      <sz val="11"/>
      <color rgb="FF00B0F0"/>
      <name val="Arial Narrow"/>
      <family val="2"/>
    </font>
    <font>
      <b/>
      <sz val="11"/>
      <color rgb="FFFFFF00"/>
      <name val="Calibri"/>
      <family val="2"/>
      <scheme val="minor"/>
    </font>
    <font>
      <i/>
      <sz val="11"/>
      <color theme="1"/>
      <name val="Calibri"/>
      <family val="2"/>
      <scheme val="minor"/>
    </font>
  </fonts>
  <fills count="24">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249977111117893"/>
        <bgColor rgb="FFBDD6EE"/>
      </patternFill>
    </fill>
    <fill>
      <patternFill patternType="solid">
        <fgColor theme="7" tint="-0.249977111117893"/>
        <bgColor rgb="FFBDD6EE"/>
      </patternFill>
    </fill>
    <fill>
      <patternFill patternType="solid">
        <fgColor theme="7" tint="-0.249977111117893"/>
        <bgColor indexed="64"/>
      </patternFill>
    </fill>
    <fill>
      <patternFill patternType="solid">
        <fgColor theme="7" tint="0.79998168889431442"/>
        <bgColor indexed="64"/>
      </patternFill>
    </fill>
    <fill>
      <patternFill patternType="solid">
        <fgColor theme="2" tint="-0.499984740745262"/>
        <bgColor indexed="64"/>
      </patternFill>
    </fill>
    <fill>
      <patternFill patternType="solid">
        <fgColor rgb="FF996600"/>
        <bgColor indexed="64"/>
      </patternFill>
    </fill>
    <fill>
      <patternFill patternType="solid">
        <fgColor theme="6" tint="-0.499984740745262"/>
        <bgColor indexed="64"/>
      </patternFill>
    </fill>
    <fill>
      <patternFill patternType="solid">
        <fgColor theme="8" tint="-0.249977111117893"/>
        <bgColor indexed="64"/>
      </patternFill>
    </fill>
    <fill>
      <patternFill patternType="solid">
        <fgColor theme="6" tint="-0.249977111117893"/>
        <bgColor indexed="64"/>
      </patternFill>
    </fill>
    <fill>
      <patternFill patternType="solid">
        <fgColor theme="1" tint="0.249977111117893"/>
        <bgColor indexed="64"/>
      </patternFill>
    </fill>
    <fill>
      <patternFill patternType="solid">
        <fgColor theme="3" tint="-0.249977111117893"/>
        <bgColor indexed="64"/>
      </patternFill>
    </fill>
    <fill>
      <patternFill patternType="solid">
        <fgColor theme="2" tint="-9.9978637043366805E-2"/>
        <bgColor indexed="64"/>
      </patternFill>
    </fill>
    <fill>
      <patternFill patternType="solid">
        <fgColor rgb="FFDDD9C4"/>
        <bgColor rgb="FF000000"/>
      </patternFill>
    </fill>
    <fill>
      <patternFill patternType="solid">
        <fgColor rgb="FFC0000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1" tint="0.499984740745262"/>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medium">
        <color theme="9" tint="-0.499984740745262"/>
      </right>
      <top/>
      <bottom/>
      <diagonal/>
    </border>
    <border>
      <left style="medium">
        <color theme="9" tint="-0.499984740745262"/>
      </left>
      <right/>
      <top style="medium">
        <color theme="9" tint="-0.499984740745262"/>
      </top>
      <bottom style="dashed">
        <color theme="9" tint="-0.249977111117893"/>
      </bottom>
      <diagonal/>
    </border>
    <border>
      <left/>
      <right/>
      <top style="medium">
        <color theme="9" tint="-0.499984740745262"/>
      </top>
      <bottom style="dashed">
        <color theme="9" tint="-0.249977111117893"/>
      </bottom>
      <diagonal/>
    </border>
    <border>
      <left/>
      <right style="dashed">
        <color theme="9" tint="-0.249977111117893"/>
      </right>
      <top style="medium">
        <color theme="9" tint="-0.499984740745262"/>
      </top>
      <bottom style="dashed">
        <color theme="9" tint="-0.249977111117893"/>
      </bottom>
      <diagonal/>
    </border>
    <border>
      <left style="dashed">
        <color theme="9" tint="-0.249977111117893"/>
      </left>
      <right/>
      <top style="medium">
        <color theme="9" tint="-0.499984740745262"/>
      </top>
      <bottom style="dashed">
        <color theme="9" tint="-0.249977111117893"/>
      </bottom>
      <diagonal/>
    </border>
    <border>
      <left/>
      <right style="medium">
        <color theme="9" tint="-0.499984740745262"/>
      </right>
      <top style="medium">
        <color theme="9" tint="-0.499984740745262"/>
      </top>
      <bottom style="dashed">
        <color theme="9" tint="-0.249977111117893"/>
      </bottom>
      <diagonal/>
    </border>
    <border>
      <left style="medium">
        <color theme="9" tint="-0.499984740745262"/>
      </left>
      <right/>
      <top style="dashed">
        <color theme="9" tint="-0.249977111117893"/>
      </top>
      <bottom style="dashed">
        <color theme="9" tint="-0.249977111117893"/>
      </bottom>
      <diagonal/>
    </border>
    <border>
      <left/>
      <right/>
      <top style="dashed">
        <color theme="9" tint="-0.249977111117893"/>
      </top>
      <bottom style="dashed">
        <color theme="9" tint="-0.249977111117893"/>
      </bottom>
      <diagonal/>
    </border>
    <border>
      <left/>
      <right style="dashed">
        <color theme="9" tint="-0.249977111117893"/>
      </right>
      <top style="dashed">
        <color theme="9" tint="-0.249977111117893"/>
      </top>
      <bottom style="dashed">
        <color theme="9" tint="-0.249977111117893"/>
      </bottom>
      <diagonal/>
    </border>
    <border>
      <left style="dashed">
        <color theme="9" tint="-0.249977111117893"/>
      </left>
      <right/>
      <top style="dashed">
        <color theme="9" tint="-0.249977111117893"/>
      </top>
      <bottom/>
      <diagonal/>
    </border>
    <border>
      <left/>
      <right/>
      <top style="dashed">
        <color theme="9" tint="-0.249977111117893"/>
      </top>
      <bottom/>
      <diagonal/>
    </border>
    <border>
      <left/>
      <right style="dashed">
        <color theme="9" tint="-0.249977111117893"/>
      </right>
      <top style="dashed">
        <color theme="9" tint="-0.249977111117893"/>
      </top>
      <bottom/>
      <diagonal/>
    </border>
    <border>
      <left style="dashed">
        <color theme="9" tint="-0.249977111117893"/>
      </left>
      <right/>
      <top style="dashed">
        <color theme="9" tint="-0.249977111117893"/>
      </top>
      <bottom style="dashed">
        <color theme="9" tint="-0.249977111117893"/>
      </bottom>
      <diagonal/>
    </border>
    <border>
      <left/>
      <right style="medium">
        <color theme="9" tint="-0.499984740745262"/>
      </right>
      <top style="dashed">
        <color theme="9" tint="-0.249977111117893"/>
      </top>
      <bottom/>
      <diagonal/>
    </border>
    <border>
      <left style="medium">
        <color theme="9" tint="-0.499984740745262"/>
      </left>
      <right/>
      <top/>
      <bottom style="dashed">
        <color theme="9" tint="-0.249977111117893"/>
      </bottom>
      <diagonal/>
    </border>
    <border>
      <left/>
      <right/>
      <top/>
      <bottom style="dashed">
        <color theme="9" tint="-0.249977111117893"/>
      </bottom>
      <diagonal/>
    </border>
    <border>
      <left style="dashed">
        <color theme="9" tint="-0.249977111117893"/>
      </left>
      <right/>
      <top/>
      <bottom style="dashed">
        <color theme="9" tint="-0.249977111117893"/>
      </bottom>
      <diagonal/>
    </border>
    <border>
      <left/>
      <right style="dashed">
        <color theme="9" tint="-0.249977111117893"/>
      </right>
      <top/>
      <bottom style="dashed">
        <color theme="9" tint="-0.249977111117893"/>
      </bottom>
      <diagonal/>
    </border>
    <border>
      <left style="dashed">
        <color theme="9" tint="-0.249977111117893"/>
      </left>
      <right/>
      <top style="dashed">
        <color theme="9" tint="-0.24994659260841701"/>
      </top>
      <bottom style="dashed">
        <color theme="9" tint="-0.249977111117893"/>
      </bottom>
      <diagonal/>
    </border>
    <border>
      <left/>
      <right/>
      <top style="dashed">
        <color theme="9" tint="-0.24994659260841701"/>
      </top>
      <bottom style="dashed">
        <color theme="9" tint="-0.249977111117893"/>
      </bottom>
      <diagonal/>
    </border>
    <border>
      <left/>
      <right style="dashed">
        <color theme="9" tint="-0.249977111117893"/>
      </right>
      <top style="dashed">
        <color theme="9" tint="-0.24994659260841701"/>
      </top>
      <bottom style="dashed">
        <color theme="9" tint="-0.249977111117893"/>
      </bottom>
      <diagonal/>
    </border>
    <border>
      <left style="dashed">
        <color theme="9" tint="-0.249977111117893"/>
      </left>
      <right style="dashed">
        <color theme="9" tint="-0.249977111117893"/>
      </right>
      <top/>
      <bottom style="dashed">
        <color theme="9" tint="-0.249977111117893"/>
      </bottom>
      <diagonal/>
    </border>
    <border>
      <left/>
      <right style="medium">
        <color theme="9" tint="-0.499984740745262"/>
      </right>
      <top/>
      <bottom style="dashed">
        <color theme="9" tint="-0.249977111117893"/>
      </bottom>
      <diagonal/>
    </border>
    <border>
      <left style="medium">
        <color theme="9" tint="-0.499984740745262"/>
      </left>
      <right style="dashed">
        <color theme="9" tint="-0.24994659260841701"/>
      </right>
      <top style="medium">
        <color theme="9" tint="-0.499984740745262"/>
      </top>
      <bottom style="medium">
        <color theme="9" tint="-0.499984740745262"/>
      </bottom>
      <diagonal/>
    </border>
    <border>
      <left style="dashed">
        <color theme="9" tint="-0.24994659260841701"/>
      </left>
      <right style="dashed">
        <color theme="9" tint="-0.24994659260841701"/>
      </right>
      <top/>
      <bottom style="medium">
        <color theme="9" tint="-0.499984740745262"/>
      </bottom>
      <diagonal/>
    </border>
    <border>
      <left style="dashed">
        <color theme="9" tint="-0.24994659260841701"/>
      </left>
      <right/>
      <top/>
      <bottom style="medium">
        <color theme="9" tint="-0.499984740745262"/>
      </bottom>
      <diagonal/>
    </border>
    <border>
      <left style="dashed">
        <color theme="9" tint="-0.24994659260841701"/>
      </left>
      <right style="dashed">
        <color theme="9" tint="-0.249977111117893"/>
      </right>
      <top style="dashed">
        <color theme="9" tint="-0.249977111117893"/>
      </top>
      <bottom style="medium">
        <color theme="9" tint="-0.499984740745262"/>
      </bottom>
      <diagonal/>
    </border>
    <border>
      <left/>
      <right style="dashed">
        <color theme="9" tint="-0.24994659260841701"/>
      </right>
      <top style="dashed">
        <color theme="9" tint="-0.249977111117893"/>
      </top>
      <bottom style="medium">
        <color theme="9" tint="-0.499984740745262"/>
      </bottom>
      <diagonal/>
    </border>
    <border>
      <left style="dashed">
        <color theme="9" tint="-0.249977111117893"/>
      </left>
      <right style="dashed">
        <color theme="9" tint="-0.249977111117893"/>
      </right>
      <top style="dashed">
        <color theme="9" tint="-0.249977111117893"/>
      </top>
      <bottom style="medium">
        <color theme="9" tint="-0.499984740745262"/>
      </bottom>
      <diagonal/>
    </border>
    <border>
      <left/>
      <right/>
      <top/>
      <bottom style="medium">
        <color theme="9" tint="-0.499984740745262"/>
      </bottom>
      <diagonal/>
    </border>
    <border>
      <left style="dashed">
        <color theme="9" tint="-0.249977111117893"/>
      </left>
      <right style="dashed">
        <color theme="9" tint="-0.249977111117893"/>
      </right>
      <top style="dashed">
        <color theme="9" tint="-0.249977111117893"/>
      </top>
      <bottom style="dashed">
        <color theme="9" tint="-0.249977111117893"/>
      </bottom>
      <diagonal/>
    </border>
    <border>
      <left/>
      <right style="medium">
        <color theme="9" tint="-0.499984740745262"/>
      </right>
      <top style="dashed">
        <color theme="9" tint="-0.249977111117893"/>
      </top>
      <bottom style="dashed">
        <color theme="9" tint="-0.249977111117893"/>
      </bottom>
      <diagonal/>
    </border>
    <border>
      <left style="medium">
        <color theme="9" tint="-0.499984740745262"/>
      </left>
      <right style="dashed">
        <color theme="9" tint="-0.24994659260841701"/>
      </right>
      <top style="medium">
        <color theme="9" tint="-0.499984740745262"/>
      </top>
      <bottom/>
      <diagonal/>
    </border>
    <border>
      <left style="dashed">
        <color theme="9" tint="-0.24994659260841701"/>
      </left>
      <right style="dashed">
        <color theme="9" tint="-0.24994659260841701"/>
      </right>
      <top style="medium">
        <color theme="9" tint="-0.499984740745262"/>
      </top>
      <bottom/>
      <diagonal/>
    </border>
    <border>
      <left style="dashed">
        <color theme="9" tint="-0.24994659260841701"/>
      </left>
      <right style="dashed">
        <color theme="9" tint="-0.249977111117893"/>
      </right>
      <top style="medium">
        <color theme="9" tint="-0.499984740745262"/>
      </top>
      <bottom/>
      <diagonal/>
    </border>
    <border>
      <left style="dashed">
        <color theme="9" tint="-0.249977111117893"/>
      </left>
      <right style="dashed">
        <color theme="9" tint="-0.24994659260841701"/>
      </right>
      <top style="medium">
        <color theme="9" tint="-0.499984740745262"/>
      </top>
      <bottom/>
      <diagonal/>
    </border>
    <border>
      <left style="dashed">
        <color theme="9" tint="-0.249977111117893"/>
      </left>
      <right style="dashed">
        <color theme="9" tint="-0.249977111117893"/>
      </right>
      <top style="medium">
        <color theme="9" tint="-0.499984740745262"/>
      </top>
      <bottom style="dashed">
        <color theme="9" tint="-0.249977111117893"/>
      </bottom>
      <diagonal/>
    </border>
    <border>
      <left style="dashed">
        <color theme="9" tint="-0.24994659260841701"/>
      </left>
      <right style="dashed">
        <color theme="9" tint="-0.24994659260841701"/>
      </right>
      <top style="medium">
        <color theme="9" tint="-0.499984740745262"/>
      </top>
      <bottom style="dashed">
        <color theme="9" tint="-0.24994659260841701"/>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right style="dashed">
        <color theme="9" tint="-0.249977111117893"/>
      </right>
      <top/>
      <bottom style="dashed">
        <color theme="9" tint="-0.24994659260841701"/>
      </bottom>
      <diagonal/>
    </border>
    <border>
      <left/>
      <right/>
      <top/>
      <bottom style="dashed">
        <color theme="9" tint="-0.24994659260841701"/>
      </bottom>
      <diagonal/>
    </border>
    <border>
      <left style="dashed">
        <color theme="9" tint="-0.24994659260841701"/>
      </left>
      <right/>
      <top style="medium">
        <color theme="9" tint="-0.499984740745262"/>
      </top>
      <bottom style="dashed">
        <color theme="9" tint="-0.24994659260841701"/>
      </bottom>
      <diagonal/>
    </border>
    <border>
      <left style="dashed">
        <color theme="9" tint="-0.249977111117893"/>
      </left>
      <right style="dashed">
        <color theme="9" tint="-0.249977111117893"/>
      </right>
      <top style="medium">
        <color theme="9" tint="-0.499984740745262"/>
      </top>
      <bottom style="dashed">
        <color theme="9" tint="-0.24994659260841701"/>
      </bottom>
      <diagonal/>
    </border>
    <border>
      <left/>
      <right/>
      <top style="medium">
        <color theme="9" tint="-0.499984740745262"/>
      </top>
      <bottom style="dashed">
        <color theme="9" tint="-0.24994659260841701"/>
      </bottom>
      <diagonal/>
    </border>
    <border>
      <left style="dashed">
        <color theme="9" tint="-0.24994659260841701"/>
      </left>
      <right style="medium">
        <color theme="9" tint="-0.499984740745262"/>
      </right>
      <top style="medium">
        <color theme="9" tint="-0.499984740745262"/>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style="dashed">
        <color theme="9" tint="-0.249977111117893"/>
      </right>
      <top/>
      <bottom/>
      <diagonal/>
    </border>
    <border>
      <left style="dashed">
        <color theme="9" tint="-0.249977111117893"/>
      </left>
      <right style="dashed">
        <color theme="9" tint="-0.24994659260841701"/>
      </right>
      <top/>
      <bottom/>
      <diagonal/>
    </border>
    <border>
      <left style="dashed">
        <color theme="9" tint="-0.24994659260841701"/>
      </left>
      <right style="dashed">
        <color theme="9" tint="-0.24994659260841701"/>
      </right>
      <top style="dashed">
        <color theme="9" tint="-0.24994659260841701"/>
      </top>
      <bottom/>
      <diagonal/>
    </border>
    <border>
      <left/>
      <right style="dashed">
        <color theme="9" tint="-0.249977111117893"/>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style="dashed">
        <color theme="9" tint="-0.249977111117893"/>
      </left>
      <right style="dashed">
        <color theme="9" tint="-0.249977111117893"/>
      </right>
      <top style="dashed">
        <color theme="9" tint="-0.24994659260841701"/>
      </top>
      <bottom style="dashed">
        <color theme="9" tint="-0.24994659260841701"/>
      </bottom>
      <diagonal/>
    </border>
    <border>
      <left style="dashed">
        <color theme="9" tint="-0.24994659260841701"/>
      </left>
      <right style="medium">
        <color theme="9" tint="-0.499984740745262"/>
      </right>
      <top style="dashed">
        <color theme="9" tint="-0.24994659260841701"/>
      </top>
      <bottom style="dashed">
        <color theme="9" tint="-0.24994659260841701"/>
      </bottom>
      <diagonal/>
    </border>
    <border>
      <left style="dashed">
        <color theme="9" tint="-0.24994659260841701"/>
      </left>
      <right style="dashed">
        <color theme="9" tint="-0.249977111117893"/>
      </right>
      <top/>
      <bottom style="medium">
        <color theme="9" tint="-0.499984740745262"/>
      </bottom>
      <diagonal/>
    </border>
    <border>
      <left style="dashed">
        <color theme="9" tint="-0.249977111117893"/>
      </left>
      <right style="dashed">
        <color theme="9" tint="-0.24994659260841701"/>
      </right>
      <top/>
      <bottom style="medium">
        <color theme="9" tint="-0.499984740745262"/>
      </bottom>
      <diagonal/>
    </border>
    <border>
      <left style="dashed">
        <color theme="9" tint="-0.249977111117893"/>
      </left>
      <right style="dashed">
        <color theme="9" tint="-0.249977111117893"/>
      </right>
      <top/>
      <bottom style="medium">
        <color theme="9" tint="-0.499984740745262"/>
      </bottom>
      <diagonal/>
    </border>
    <border>
      <left style="dashed">
        <color theme="9" tint="-0.24994659260841701"/>
      </left>
      <right style="dashed">
        <color theme="9" tint="-0.24994659260841701"/>
      </right>
      <top style="dashed">
        <color theme="9" tint="-0.24994659260841701"/>
      </top>
      <bottom style="medium">
        <color theme="9" tint="-0.499984740745262"/>
      </bottom>
      <diagonal/>
    </border>
    <border>
      <left style="dashed">
        <color theme="9" tint="-0.24994659260841701"/>
      </left>
      <right style="dashed">
        <color theme="9" tint="-0.249977111117893"/>
      </right>
      <top style="dashed">
        <color theme="9" tint="-0.24994659260841701"/>
      </top>
      <bottom style="medium">
        <color theme="9" tint="-0.499984740745262"/>
      </bottom>
      <diagonal/>
    </border>
    <border>
      <left/>
      <right/>
      <top style="dashed">
        <color theme="9" tint="-0.24994659260841701"/>
      </top>
      <bottom style="medium">
        <color theme="9" tint="-0.499984740745262"/>
      </bottom>
      <diagonal/>
    </border>
    <border>
      <left style="dashed">
        <color theme="9" tint="-0.24994659260841701"/>
      </left>
      <right/>
      <top style="dashed">
        <color theme="9" tint="-0.24994659260841701"/>
      </top>
      <bottom style="medium">
        <color theme="9" tint="-0.499984740745262"/>
      </bottom>
      <diagonal/>
    </border>
    <border>
      <left style="dashed">
        <color theme="9" tint="-0.249977111117893"/>
      </left>
      <right style="dashed">
        <color theme="9" tint="-0.249977111117893"/>
      </right>
      <top style="dashed">
        <color theme="9" tint="-0.24994659260841701"/>
      </top>
      <bottom style="medium">
        <color theme="9" tint="-0.499984740745262"/>
      </bottom>
      <diagonal/>
    </border>
    <border>
      <left style="dashed">
        <color theme="9" tint="-0.24994659260841701"/>
      </left>
      <right style="medium">
        <color theme="9" tint="-0.499984740745262"/>
      </right>
      <top style="dashed">
        <color theme="9" tint="-0.24994659260841701"/>
      </top>
      <bottom style="medium">
        <color theme="9" tint="-0.499984740745262"/>
      </bottom>
      <diagonal/>
    </border>
    <border>
      <left style="dashed">
        <color theme="9" tint="-0.24994659260841701"/>
      </left>
      <right style="dashed">
        <color theme="9" tint="-0.249977111117893"/>
      </right>
      <top style="dashed">
        <color theme="9" tint="-0.24994659260841701"/>
      </top>
      <bottom style="dashed">
        <color theme="9" tint="-0.24994659260841701"/>
      </bottom>
      <diagonal/>
    </border>
    <border>
      <left style="dashed">
        <color theme="9" tint="-0.24994659260841701"/>
      </left>
      <right style="dashed">
        <color theme="9" tint="-0.249977111117893"/>
      </right>
      <top style="medium">
        <color theme="9" tint="-0.499984740745262"/>
      </top>
      <bottom style="dashed">
        <color theme="9" tint="-0.24994659260841701"/>
      </bottom>
      <diagonal/>
    </border>
    <border>
      <left style="dashed">
        <color rgb="FFE26B0A"/>
      </left>
      <right style="dashed">
        <color rgb="FFE26B0A"/>
      </right>
      <top/>
      <bottom style="dashed">
        <color rgb="FFE26B0A"/>
      </bottom>
      <diagonal/>
    </border>
    <border>
      <left style="dashed">
        <color theme="9" tint="-0.249977111117893"/>
      </left>
      <right style="dashed">
        <color theme="9" tint="-0.249977111117893"/>
      </right>
      <top style="medium">
        <color theme="9" tint="-0.499984740745262"/>
      </top>
      <bottom/>
      <diagonal/>
    </border>
    <border>
      <left style="dashed">
        <color theme="9" tint="-0.249977111117893"/>
      </left>
      <right style="dashed">
        <color theme="9" tint="-0.249977111117893"/>
      </right>
      <top/>
      <bottom/>
      <diagonal/>
    </border>
    <border>
      <left style="thin">
        <color theme="4"/>
      </left>
      <right style="thin">
        <color theme="4"/>
      </right>
      <top style="thin">
        <color theme="4"/>
      </top>
      <bottom style="thin">
        <color theme="4"/>
      </bottom>
      <diagonal/>
    </border>
  </borders>
  <cellStyleXfs count="2">
    <xf numFmtId="0" fontId="0" fillId="0" borderId="0"/>
    <xf numFmtId="9" fontId="1" fillId="0" borderId="0" applyFont="0" applyFill="0" applyBorder="0" applyAlignment="0" applyProtection="0"/>
  </cellStyleXfs>
  <cellXfs count="334">
    <xf numFmtId="0" fontId="0" fillId="0" borderId="0" xfId="0"/>
    <xf numFmtId="0" fontId="3"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2" borderId="1" xfId="0" applyFont="1" applyFill="1" applyBorder="1" applyAlignment="1">
      <alignment vertical="center" wrapText="1"/>
    </xf>
    <xf numFmtId="0" fontId="6" fillId="0" borderId="1" xfId="0" applyFont="1" applyBorder="1" applyAlignment="1">
      <alignment vertical="center" wrapText="1"/>
    </xf>
    <xf numFmtId="0" fontId="4" fillId="0" borderId="1" xfId="0" applyFont="1" applyBorder="1" applyAlignment="1" applyProtection="1">
      <alignment horizontal="left" vertical="center" wrapText="1"/>
      <protection hidden="1"/>
    </xf>
    <xf numFmtId="0" fontId="6" fillId="2" borderId="1" xfId="0" applyFont="1" applyFill="1" applyBorder="1" applyAlignment="1">
      <alignment horizontal="left" vertical="center" wrapText="1"/>
    </xf>
    <xf numFmtId="0" fontId="4" fillId="0" borderId="1" xfId="0" applyFont="1" applyBorder="1" applyAlignment="1" applyProtection="1">
      <alignment horizontal="center" vertical="center" wrapText="1"/>
      <protection hidden="1"/>
    </xf>
    <xf numFmtId="0" fontId="4" fillId="2" borderId="1" xfId="0" applyFont="1" applyFill="1" applyBorder="1" applyAlignment="1">
      <alignment vertical="center" wrapText="1"/>
    </xf>
    <xf numFmtId="0" fontId="4" fillId="0" borderId="1" xfId="0" applyFont="1" applyBorder="1" applyAlignment="1" applyProtection="1">
      <alignment horizontal="justify" vertical="center" wrapText="1"/>
      <protection hidden="1"/>
    </xf>
    <xf numFmtId="0" fontId="4" fillId="2" borderId="1" xfId="0" applyFont="1" applyFill="1" applyBorder="1" applyAlignment="1">
      <alignment horizontal="left" vertical="center" wrapText="1"/>
    </xf>
    <xf numFmtId="0" fontId="7" fillId="0" borderId="1" xfId="0" applyFont="1" applyBorder="1" applyAlignment="1" applyProtection="1">
      <alignment horizontal="left" vertical="center" wrapText="1"/>
      <protection hidden="1"/>
    </xf>
    <xf numFmtId="0" fontId="4" fillId="0" borderId="1" xfId="0" applyFont="1" applyBorder="1" applyAlignment="1">
      <alignment horizontal="left" vertical="center" wrapText="1"/>
    </xf>
    <xf numFmtId="0" fontId="6" fillId="0" borderId="1" xfId="0" applyFont="1" applyBorder="1" applyAlignment="1" applyProtection="1">
      <alignment horizontal="left" vertical="center" wrapText="1"/>
      <protection hidden="1"/>
    </xf>
    <xf numFmtId="0" fontId="8" fillId="0" borderId="1" xfId="0" applyFont="1" applyBorder="1" applyAlignment="1" applyProtection="1">
      <alignment horizontal="center" vertical="center" wrapText="1"/>
      <protection hidden="1"/>
    </xf>
    <xf numFmtId="0" fontId="6" fillId="0" borderId="1" xfId="0" applyFont="1" applyBorder="1" applyAlignment="1" applyProtection="1">
      <alignment horizontal="justify" vertical="center" wrapText="1"/>
      <protection hidden="1"/>
    </xf>
    <xf numFmtId="0" fontId="4" fillId="2" borderId="1" xfId="0" applyFont="1" applyFill="1" applyBorder="1" applyAlignment="1">
      <alignment horizontal="center" vertical="center" wrapText="1"/>
    </xf>
    <xf numFmtId="0" fontId="4" fillId="0" borderId="1" xfId="0" applyFont="1" applyBorder="1" applyAlignment="1" applyProtection="1">
      <alignment vertical="center" wrapText="1"/>
      <protection hidden="1"/>
    </xf>
    <xf numFmtId="0" fontId="10" fillId="0" borderId="1" xfId="0" applyFont="1" applyBorder="1" applyAlignment="1">
      <alignment vertical="center" wrapText="1"/>
    </xf>
    <xf numFmtId="0" fontId="6" fillId="0" borderId="1" xfId="0" applyFont="1" applyBorder="1" applyAlignment="1" applyProtection="1">
      <alignment vertical="center" wrapText="1"/>
      <protection hidden="1"/>
    </xf>
    <xf numFmtId="0" fontId="6" fillId="2" borderId="1" xfId="0" applyFont="1" applyFill="1" applyBorder="1" applyAlignment="1" applyProtection="1">
      <alignment vertical="center" wrapText="1"/>
      <protection hidden="1"/>
    </xf>
    <xf numFmtId="0" fontId="2" fillId="3" borderId="1" xfId="0" applyFont="1" applyFill="1" applyBorder="1" applyAlignment="1" applyProtection="1">
      <alignment horizontal="center" vertical="top" wrapText="1"/>
      <protection hidden="1"/>
    </xf>
    <xf numFmtId="0" fontId="2" fillId="3" borderId="1" xfId="0" applyFont="1" applyFill="1" applyBorder="1" applyAlignment="1" applyProtection="1">
      <alignment horizontal="center" vertical="top" textRotation="90" wrapText="1"/>
      <protection hidden="1"/>
    </xf>
    <xf numFmtId="0" fontId="2" fillId="4" borderId="1" xfId="0" applyFont="1" applyFill="1" applyBorder="1" applyAlignment="1">
      <alignment horizontal="center" vertical="top" wrapText="1"/>
    </xf>
    <xf numFmtId="0" fontId="3" fillId="0" borderId="0" xfId="0" applyFont="1" applyAlignment="1">
      <alignment horizontal="center" vertical="center" wrapText="1"/>
    </xf>
    <xf numFmtId="0" fontId="4" fillId="0" borderId="0" xfId="0" applyFont="1" applyAlignment="1">
      <alignment vertical="center" wrapText="1"/>
    </xf>
    <xf numFmtId="0" fontId="5" fillId="0" borderId="0" xfId="0" applyFont="1" applyAlignment="1">
      <alignment horizontal="center" vertical="center" wrapText="1"/>
    </xf>
    <xf numFmtId="0" fontId="6" fillId="0" borderId="0" xfId="0" applyFont="1" applyAlignment="1">
      <alignment vertical="center" wrapText="1"/>
    </xf>
    <xf numFmtId="0" fontId="6" fillId="2" borderId="0" xfId="0" applyFont="1" applyFill="1" applyAlignment="1">
      <alignment vertical="center" wrapText="1"/>
    </xf>
    <xf numFmtId="0" fontId="6" fillId="2" borderId="1" xfId="0" applyFont="1" applyFill="1" applyBorder="1" applyAlignment="1">
      <alignment horizontal="center" vertical="center" wrapText="1"/>
    </xf>
    <xf numFmtId="0" fontId="6" fillId="2" borderId="0" xfId="0" applyFont="1" applyFill="1" applyAlignment="1">
      <alignment horizontal="center" vertical="center" wrapText="1"/>
    </xf>
    <xf numFmtId="9" fontId="6" fillId="2" borderId="0" xfId="1" applyFont="1" applyFill="1" applyBorder="1" applyAlignment="1">
      <alignment horizontal="center" vertical="center" wrapText="1"/>
    </xf>
    <xf numFmtId="0" fontId="2" fillId="5" borderId="2" xfId="0" applyFont="1" applyFill="1" applyBorder="1" applyAlignment="1">
      <alignment horizontal="center" vertical="top" wrapText="1"/>
    </xf>
    <xf numFmtId="0" fontId="2" fillId="5" borderId="1" xfId="0" applyFont="1" applyFill="1" applyBorder="1" applyAlignment="1">
      <alignment horizontal="center" vertical="top" wrapText="1"/>
    </xf>
    <xf numFmtId="0" fontId="0" fillId="0" borderId="1" xfId="0" applyBorder="1" applyAlignment="1">
      <alignment horizontal="left" vertical="center" wrapText="1"/>
    </xf>
    <xf numFmtId="0" fontId="0" fillId="0" borderId="0" xfId="0" applyAlignment="1">
      <alignment wrapText="1"/>
    </xf>
    <xf numFmtId="165" fontId="0" fillId="0" borderId="0" xfId="1" applyNumberFormat="1" applyFont="1" applyAlignment="1">
      <alignment horizontal="center" wrapText="1"/>
    </xf>
    <xf numFmtId="164" fontId="0" fillId="0" borderId="1" xfId="1" applyNumberFormat="1" applyFont="1" applyBorder="1" applyAlignment="1">
      <alignment horizontal="center" vertical="center" wrapText="1"/>
    </xf>
    <xf numFmtId="0" fontId="0" fillId="0" borderId="1" xfId="0" applyBorder="1" applyAlignment="1">
      <alignment horizontal="center" wrapText="1"/>
    </xf>
    <xf numFmtId="0" fontId="6" fillId="7" borderId="1" xfId="0" applyFont="1" applyFill="1" applyBorder="1" applyAlignment="1">
      <alignment horizontal="center" vertical="center" wrapText="1"/>
    </xf>
    <xf numFmtId="0" fontId="11" fillId="0" borderId="0" xfId="0" applyFont="1" applyAlignment="1" applyProtection="1">
      <alignment horizontal="center" vertical="center" wrapText="1"/>
      <protection locked="0"/>
    </xf>
    <xf numFmtId="0" fontId="11" fillId="2" borderId="0" xfId="0" applyFont="1" applyFill="1" applyAlignment="1" applyProtection="1">
      <alignment horizontal="center" vertical="center" wrapText="1"/>
      <protection locked="0"/>
    </xf>
    <xf numFmtId="0" fontId="13" fillId="9" borderId="18"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3" fillId="14" borderId="26" xfId="0" applyFont="1" applyFill="1" applyBorder="1" applyAlignment="1">
      <alignment horizontal="center" vertical="center" wrapText="1"/>
    </xf>
    <xf numFmtId="0" fontId="13" fillId="9" borderId="27" xfId="0" applyFont="1" applyFill="1" applyBorder="1" applyAlignment="1">
      <alignment horizontal="center" vertical="center" textRotation="90" wrapText="1"/>
    </xf>
    <xf numFmtId="0" fontId="13" fillId="9" borderId="27"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4" fillId="6" borderId="28" xfId="0" applyFont="1" applyFill="1" applyBorder="1" applyAlignment="1">
      <alignment horizontal="center" vertical="center" wrapText="1"/>
    </xf>
    <xf numFmtId="0" fontId="14" fillId="10" borderId="27" xfId="0" applyFont="1" applyFill="1" applyBorder="1" applyAlignment="1">
      <alignment horizontal="center" vertical="center" textRotation="90" wrapText="1"/>
    </xf>
    <xf numFmtId="0" fontId="14" fillId="10" borderId="27" xfId="0" applyFont="1" applyFill="1" applyBorder="1" applyAlignment="1">
      <alignment horizontal="center" vertical="center" wrapText="1"/>
    </xf>
    <xf numFmtId="0" fontId="14" fillId="11" borderId="27"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14" fillId="12" borderId="30" xfId="0" applyFont="1" applyFill="1" applyBorder="1" applyAlignment="1" applyProtection="1">
      <alignment horizontal="center" vertical="center" wrapText="1"/>
      <protection locked="0"/>
    </xf>
    <xf numFmtId="0" fontId="14" fillId="12" borderId="28" xfId="0" applyFont="1" applyFill="1" applyBorder="1" applyAlignment="1" applyProtection="1">
      <alignment horizontal="center" vertical="center" wrapText="1"/>
      <protection locked="0"/>
    </xf>
    <xf numFmtId="0" fontId="14" fillId="12" borderId="31" xfId="0" applyFont="1" applyFill="1" applyBorder="1" applyAlignment="1" applyProtection="1">
      <alignment horizontal="center" vertical="center" wrapText="1"/>
      <protection locked="0"/>
    </xf>
    <xf numFmtId="0" fontId="14" fillId="12" borderId="32" xfId="0" applyFont="1" applyFill="1" applyBorder="1" applyAlignment="1" applyProtection="1">
      <alignment horizontal="center" vertical="center" wrapText="1"/>
      <protection locked="0"/>
    </xf>
    <xf numFmtId="0" fontId="13" fillId="13" borderId="15" xfId="0" applyFont="1" applyFill="1" applyBorder="1" applyAlignment="1" applyProtection="1">
      <alignment horizontal="center" vertical="center" wrapText="1"/>
      <protection locked="0"/>
    </xf>
    <xf numFmtId="0" fontId="13" fillId="13" borderId="33" xfId="0" applyFont="1" applyFill="1" applyBorder="1" applyAlignment="1" applyProtection="1">
      <alignment horizontal="center" vertical="center" wrapText="1"/>
      <protection locked="0"/>
    </xf>
    <xf numFmtId="0" fontId="13" fillId="13" borderId="10" xfId="0" applyFont="1" applyFill="1" applyBorder="1" applyAlignment="1" applyProtection="1">
      <alignment horizontal="center" vertical="center" wrapText="1"/>
      <protection locked="0"/>
    </xf>
    <xf numFmtId="0" fontId="13" fillId="13" borderId="34" xfId="0" applyFont="1" applyFill="1" applyBorder="1" applyAlignment="1" applyProtection="1">
      <alignment horizontal="center" vertical="center" wrapText="1"/>
      <protection locked="0"/>
    </xf>
    <xf numFmtId="0" fontId="15" fillId="15" borderId="39" xfId="0" applyFont="1" applyFill="1" applyBorder="1" applyAlignment="1">
      <alignment horizontal="center" vertical="center" wrapText="1"/>
    </xf>
    <xf numFmtId="0" fontId="15" fillId="15" borderId="40" xfId="0" applyFont="1" applyFill="1" applyBorder="1" applyAlignment="1">
      <alignment horizontal="center" vertical="center" wrapText="1"/>
    </xf>
    <xf numFmtId="0" fontId="16" fillId="15" borderId="41" xfId="0" applyFont="1" applyFill="1" applyBorder="1" applyAlignment="1">
      <alignment horizontal="center" vertical="center" wrapText="1"/>
    </xf>
    <xf numFmtId="0" fontId="16" fillId="15" borderId="40" xfId="0" applyFont="1" applyFill="1" applyBorder="1" applyAlignment="1">
      <alignment horizontal="center" vertical="center" wrapText="1"/>
    </xf>
    <xf numFmtId="9" fontId="15" fillId="7" borderId="40" xfId="0" applyNumberFormat="1" applyFont="1" applyFill="1" applyBorder="1" applyAlignment="1">
      <alignment horizontal="center" vertical="center" wrapText="1"/>
    </xf>
    <xf numFmtId="0" fontId="15" fillId="7" borderId="40" xfId="0" applyFont="1" applyFill="1" applyBorder="1" applyAlignment="1">
      <alignment horizontal="center" vertical="center" wrapText="1"/>
    </xf>
    <xf numFmtId="0" fontId="17" fillId="15" borderId="40" xfId="0" applyFont="1" applyFill="1" applyBorder="1" applyAlignment="1">
      <alignment horizontal="center" vertical="center" wrapText="1"/>
    </xf>
    <xf numFmtId="164" fontId="15" fillId="7" borderId="40" xfId="1" applyNumberFormat="1" applyFont="1" applyFill="1" applyBorder="1" applyAlignment="1" applyProtection="1">
      <alignment horizontal="center" vertical="center" wrapText="1"/>
    </xf>
    <xf numFmtId="164" fontId="15" fillId="7" borderId="36" xfId="0" applyNumberFormat="1" applyFont="1" applyFill="1" applyBorder="1" applyAlignment="1">
      <alignment horizontal="center" vertical="center" wrapText="1"/>
    </xf>
    <xf numFmtId="0" fontId="16" fillId="15" borderId="42" xfId="0" applyFont="1" applyFill="1" applyBorder="1" applyAlignment="1">
      <alignment horizontal="center" vertical="center" wrapText="1"/>
    </xf>
    <xf numFmtId="15" fontId="16" fillId="15" borderId="43" xfId="0" applyNumberFormat="1" applyFont="1" applyFill="1" applyBorder="1" applyAlignment="1">
      <alignment horizontal="center" vertical="center" wrapText="1"/>
    </xf>
    <xf numFmtId="15" fontId="15" fillId="15" borderId="44" xfId="0" applyNumberFormat="1" applyFont="1" applyFill="1" applyBorder="1" applyAlignment="1" applyProtection="1">
      <alignment horizontal="center" vertical="center" wrapText="1"/>
      <protection locked="0"/>
    </xf>
    <xf numFmtId="0" fontId="11" fillId="15" borderId="45" xfId="0" applyFont="1" applyFill="1" applyBorder="1" applyAlignment="1" applyProtection="1">
      <alignment horizontal="center" vertical="center" wrapText="1"/>
      <protection locked="0"/>
    </xf>
    <xf numFmtId="0" fontId="11" fillId="15" borderId="46" xfId="0" applyFont="1" applyFill="1" applyBorder="1" applyAlignment="1" applyProtection="1">
      <alignment horizontal="center" vertical="center" wrapText="1"/>
      <protection locked="0"/>
    </xf>
    <xf numFmtId="0" fontId="11" fillId="15" borderId="47" xfId="0" applyFont="1" applyFill="1" applyBorder="1" applyAlignment="1" applyProtection="1">
      <alignment horizontal="center" vertical="center" wrapText="1"/>
      <protection locked="0"/>
    </xf>
    <xf numFmtId="0" fontId="11" fillId="15" borderId="40" xfId="0" applyFont="1" applyFill="1" applyBorder="1" applyAlignment="1" applyProtection="1">
      <alignment horizontal="center" vertical="center" wrapText="1"/>
      <protection locked="0"/>
    </xf>
    <xf numFmtId="15" fontId="11" fillId="15" borderId="44" xfId="0" applyNumberFormat="1" applyFont="1" applyFill="1" applyBorder="1" applyAlignment="1" applyProtection="1">
      <alignment horizontal="center" vertical="center" wrapText="1"/>
      <protection locked="0"/>
    </xf>
    <xf numFmtId="0" fontId="15" fillId="15" borderId="33" xfId="0" applyFont="1" applyFill="1" applyBorder="1" applyAlignment="1">
      <alignment horizontal="center" vertical="center" wrapText="1"/>
    </xf>
    <xf numFmtId="0" fontId="15" fillId="15" borderId="41" xfId="0" applyFont="1" applyFill="1" applyBorder="1" applyAlignment="1">
      <alignment horizontal="center" vertical="center" wrapText="1"/>
    </xf>
    <xf numFmtId="9" fontId="15" fillId="7" borderId="41" xfId="0" applyNumberFormat="1" applyFont="1" applyFill="1" applyBorder="1" applyAlignment="1">
      <alignment horizontal="center" vertical="center" wrapText="1"/>
    </xf>
    <xf numFmtId="0" fontId="15" fillId="7" borderId="41" xfId="0" applyFont="1" applyFill="1" applyBorder="1" applyAlignment="1">
      <alignment horizontal="center" vertical="center" wrapText="1"/>
    </xf>
    <xf numFmtId="0" fontId="17" fillId="15" borderId="41" xfId="0" applyFont="1" applyFill="1" applyBorder="1" applyAlignment="1">
      <alignment horizontal="center" vertical="center" wrapText="1"/>
    </xf>
    <xf numFmtId="164" fontId="15" fillId="7" borderId="41" xfId="1" applyNumberFormat="1" applyFont="1" applyFill="1" applyBorder="1" applyAlignment="1" applyProtection="1">
      <alignment horizontal="center" vertical="center" wrapText="1"/>
    </xf>
    <xf numFmtId="164" fontId="15" fillId="7" borderId="52" xfId="0" applyNumberFormat="1" applyFont="1" applyFill="1" applyBorder="1" applyAlignment="1">
      <alignment horizontal="center" vertical="center" wrapText="1"/>
    </xf>
    <xf numFmtId="15" fontId="16" fillId="15" borderId="53" xfId="0" applyNumberFormat="1" applyFont="1" applyFill="1" applyBorder="1" applyAlignment="1">
      <alignment horizontal="center" vertical="center" wrapText="1"/>
    </xf>
    <xf numFmtId="15" fontId="15" fillId="15" borderId="54" xfId="0" applyNumberFormat="1" applyFont="1" applyFill="1" applyBorder="1" applyAlignment="1" applyProtection="1">
      <alignment horizontal="center" vertical="center" wrapText="1"/>
      <protection locked="0"/>
    </xf>
    <xf numFmtId="0" fontId="11" fillId="15" borderId="55" xfId="0" applyFont="1" applyFill="1" applyBorder="1" applyAlignment="1" applyProtection="1">
      <alignment horizontal="center" vertical="center" wrapText="1"/>
      <protection locked="0"/>
    </xf>
    <xf numFmtId="0" fontId="11" fillId="15" borderId="56" xfId="0" applyFont="1" applyFill="1" applyBorder="1" applyAlignment="1" applyProtection="1">
      <alignment horizontal="center" vertical="center" wrapText="1"/>
      <protection locked="0"/>
    </xf>
    <xf numFmtId="0" fontId="11" fillId="15" borderId="54" xfId="0" applyFont="1" applyFill="1" applyBorder="1" applyAlignment="1" applyProtection="1">
      <alignment horizontal="center" vertical="center" wrapText="1"/>
      <protection locked="0"/>
    </xf>
    <xf numFmtId="0" fontId="11" fillId="15" borderId="41" xfId="0" applyFont="1" applyFill="1" applyBorder="1" applyAlignment="1" applyProtection="1">
      <alignment horizontal="center" vertical="center" wrapText="1"/>
      <protection locked="0"/>
    </xf>
    <xf numFmtId="15" fontId="11" fillId="15" borderId="54" xfId="0" applyNumberFormat="1" applyFont="1" applyFill="1" applyBorder="1" applyAlignment="1" applyProtection="1">
      <alignment horizontal="center" vertical="center" wrapText="1"/>
      <protection locked="0"/>
    </xf>
    <xf numFmtId="0" fontId="11" fillId="15" borderId="57" xfId="0" applyFont="1" applyFill="1" applyBorder="1" applyAlignment="1" applyProtection="1">
      <alignment horizontal="center" vertical="center" wrapText="1"/>
      <protection locked="0"/>
    </xf>
    <xf numFmtId="0" fontId="15" fillId="15" borderId="31" xfId="0" applyFont="1" applyFill="1" applyBorder="1" applyAlignment="1">
      <alignment horizontal="center" vertical="center" wrapText="1"/>
    </xf>
    <xf numFmtId="0" fontId="15" fillId="9" borderId="31" xfId="0" applyFont="1" applyFill="1" applyBorder="1" applyAlignment="1">
      <alignment horizontal="center" vertical="center" wrapText="1"/>
    </xf>
    <xf numFmtId="0" fontId="15" fillId="9" borderId="60" xfId="0" applyFont="1" applyFill="1" applyBorder="1" applyAlignment="1">
      <alignment horizontal="center" vertical="center" wrapText="1"/>
    </xf>
    <xf numFmtId="0" fontId="15" fillId="15" borderId="61" xfId="0" applyFont="1" applyFill="1" applyBorder="1" applyAlignment="1">
      <alignment horizontal="center" vertical="center" wrapText="1"/>
    </xf>
    <xf numFmtId="0" fontId="16" fillId="15" borderId="61" xfId="0" applyFont="1" applyFill="1" applyBorder="1" applyAlignment="1">
      <alignment horizontal="center" vertical="center" wrapText="1"/>
    </xf>
    <xf numFmtId="0" fontId="17" fillId="15" borderId="61" xfId="0" applyFont="1" applyFill="1" applyBorder="1" applyAlignment="1">
      <alignment horizontal="center" vertical="center" wrapText="1"/>
    </xf>
    <xf numFmtId="164" fontId="15" fillId="7" borderId="61" xfId="1" applyNumberFormat="1" applyFont="1" applyFill="1" applyBorder="1" applyAlignment="1" applyProtection="1">
      <alignment horizontal="center" vertical="center" wrapText="1"/>
    </xf>
    <xf numFmtId="15" fontId="16" fillId="15" borderId="62" xfId="0" applyNumberFormat="1" applyFont="1" applyFill="1" applyBorder="1" applyAlignment="1">
      <alignment horizontal="center" vertical="center" wrapText="1"/>
    </xf>
    <xf numFmtId="15" fontId="15" fillId="15" borderId="63" xfId="0" applyNumberFormat="1" applyFont="1" applyFill="1" applyBorder="1" applyAlignment="1" applyProtection="1">
      <alignment horizontal="center" vertical="center" wrapText="1"/>
      <protection locked="0"/>
    </xf>
    <xf numFmtId="0" fontId="11" fillId="15" borderId="64" xfId="0" applyFont="1" applyFill="1" applyBorder="1" applyAlignment="1" applyProtection="1">
      <alignment horizontal="center" vertical="center" wrapText="1"/>
      <protection locked="0"/>
    </xf>
    <xf numFmtId="0" fontId="11" fillId="15" borderId="65" xfId="0" applyFont="1" applyFill="1" applyBorder="1" applyAlignment="1" applyProtection="1">
      <alignment horizontal="center" vertical="center" wrapText="1"/>
      <protection locked="0"/>
    </xf>
    <xf numFmtId="0" fontId="11" fillId="15" borderId="63" xfId="0" applyFont="1" applyFill="1" applyBorder="1" applyAlignment="1" applyProtection="1">
      <alignment horizontal="center" vertical="center" wrapText="1"/>
      <protection locked="0"/>
    </xf>
    <xf numFmtId="0" fontId="11" fillId="15" borderId="61" xfId="0" applyFont="1" applyFill="1" applyBorder="1" applyAlignment="1" applyProtection="1">
      <alignment horizontal="center" vertical="center" wrapText="1"/>
      <protection locked="0"/>
    </xf>
    <xf numFmtId="15" fontId="11" fillId="15" borderId="63" xfId="0" applyNumberFormat="1" applyFont="1" applyFill="1" applyBorder="1" applyAlignment="1" applyProtection="1">
      <alignment horizontal="center" vertical="center" wrapText="1"/>
      <protection locked="0"/>
    </xf>
    <xf numFmtId="0" fontId="11" fillId="15" borderId="66" xfId="0" applyFont="1" applyFill="1" applyBorder="1" applyAlignment="1" applyProtection="1">
      <alignment horizontal="center" vertical="center" wrapText="1"/>
      <protection locked="0"/>
    </xf>
    <xf numFmtId="0" fontId="11" fillId="15" borderId="67" xfId="0" applyFont="1" applyFill="1" applyBorder="1" applyAlignment="1" applyProtection="1">
      <alignment horizontal="center" vertical="center" wrapText="1"/>
      <protection locked="0"/>
    </xf>
    <xf numFmtId="0" fontId="11" fillId="15" borderId="23" xfId="0" applyFont="1" applyFill="1" applyBorder="1" applyAlignment="1" applyProtection="1">
      <alignment horizontal="center" vertical="center" wrapText="1"/>
      <protection locked="0"/>
    </xf>
    <xf numFmtId="0" fontId="11" fillId="15" borderId="44" xfId="0" applyFont="1" applyFill="1" applyBorder="1" applyAlignment="1" applyProtection="1">
      <alignment horizontal="center" vertical="center" wrapText="1"/>
      <protection locked="0"/>
    </xf>
    <xf numFmtId="0" fontId="11" fillId="15" borderId="62" xfId="0" applyFont="1" applyFill="1" applyBorder="1" applyAlignment="1" applyProtection="1">
      <alignment horizontal="center" vertical="center" wrapText="1"/>
      <protection locked="0"/>
    </xf>
    <xf numFmtId="0" fontId="11" fillId="15" borderId="68" xfId="0" applyFont="1" applyFill="1" applyBorder="1" applyAlignment="1" applyProtection="1">
      <alignment horizontal="center" vertical="center" wrapText="1"/>
      <protection locked="0"/>
    </xf>
    <xf numFmtId="0" fontId="16" fillId="15" borderId="52" xfId="0" applyFont="1" applyFill="1" applyBorder="1" applyAlignment="1">
      <alignment horizontal="center" vertical="center" wrapText="1"/>
    </xf>
    <xf numFmtId="0" fontId="11" fillId="15" borderId="57" xfId="0" applyFont="1" applyFill="1" applyBorder="1" applyAlignment="1" applyProtection="1">
      <alignment horizontal="left" vertical="center" wrapText="1"/>
      <protection locked="0"/>
    </xf>
    <xf numFmtId="0" fontId="11" fillId="15" borderId="48" xfId="0" applyFont="1" applyFill="1" applyBorder="1" applyAlignment="1" applyProtection="1">
      <alignment horizontal="left" vertical="center" wrapText="1"/>
      <protection locked="0"/>
    </xf>
    <xf numFmtId="0" fontId="18" fillId="15" borderId="48" xfId="0" applyFont="1" applyFill="1" applyBorder="1" applyAlignment="1" applyProtection="1">
      <alignment horizontal="left" vertical="center" wrapText="1"/>
      <protection locked="0"/>
    </xf>
    <xf numFmtId="0" fontId="22" fillId="17" borderId="45" xfId="0" applyFont="1" applyFill="1" applyBorder="1" applyAlignment="1" applyProtection="1">
      <alignment horizontal="center" vertical="center" wrapText="1"/>
      <protection locked="0"/>
    </xf>
    <xf numFmtId="0" fontId="15" fillId="15" borderId="35" xfId="0" applyFont="1" applyFill="1" applyBorder="1" applyAlignment="1">
      <alignment vertical="center" wrapText="1"/>
    </xf>
    <xf numFmtId="0" fontId="4" fillId="0" borderId="72" xfId="0" applyFont="1" applyBorder="1" applyAlignment="1">
      <alignment vertical="center" wrapText="1"/>
    </xf>
    <xf numFmtId="0" fontId="6" fillId="0" borderId="72" xfId="0" applyFont="1" applyBorder="1" applyAlignment="1" applyProtection="1">
      <alignment horizontal="left" vertical="center" wrapText="1"/>
      <protection hidden="1"/>
    </xf>
    <xf numFmtId="0" fontId="3" fillId="18" borderId="1" xfId="0" applyFont="1" applyFill="1" applyBorder="1" applyAlignment="1">
      <alignment horizontal="center" vertical="center" wrapText="1"/>
    </xf>
    <xf numFmtId="0" fontId="25" fillId="0" borderId="1" xfId="0" applyFont="1" applyBorder="1" applyAlignment="1">
      <alignment horizontal="left" vertical="center" wrapText="1"/>
    </xf>
    <xf numFmtId="0" fontId="11" fillId="2" borderId="3" xfId="0" applyFont="1" applyFill="1" applyBorder="1" applyAlignment="1">
      <alignment horizontal="center" vertical="center" wrapText="1"/>
    </xf>
    <xf numFmtId="0" fontId="11" fillId="2" borderId="0" xfId="0" applyFont="1" applyFill="1" applyAlignment="1">
      <alignment horizontal="center" vertical="center" wrapText="1"/>
    </xf>
    <xf numFmtId="0" fontId="13" fillId="23" borderId="34" xfId="0" applyFont="1" applyFill="1" applyBorder="1" applyAlignment="1" applyProtection="1">
      <alignment horizontal="center" vertical="center" wrapText="1"/>
      <protection locked="0"/>
    </xf>
    <xf numFmtId="0" fontId="16" fillId="15" borderId="39" xfId="0" applyFont="1" applyFill="1" applyBorder="1" applyAlignment="1">
      <alignment horizontal="center" vertical="center" wrapText="1"/>
    </xf>
    <xf numFmtId="0" fontId="15" fillId="15" borderId="42" xfId="0" applyFont="1" applyFill="1" applyBorder="1" applyAlignment="1">
      <alignment horizontal="center" vertical="center" wrapText="1"/>
    </xf>
    <xf numFmtId="0" fontId="11" fillId="15" borderId="48" xfId="0" applyFont="1" applyFill="1" applyBorder="1" applyAlignment="1" applyProtection="1">
      <alignment horizontal="center" vertical="center" wrapText="1"/>
      <protection locked="0"/>
    </xf>
    <xf numFmtId="0" fontId="16" fillId="15" borderId="33" xfId="0" applyFont="1" applyFill="1" applyBorder="1" applyAlignment="1">
      <alignment horizontal="center" vertical="center" wrapText="1"/>
    </xf>
    <xf numFmtId="0" fontId="27" fillId="15" borderId="41" xfId="0" applyFont="1" applyFill="1" applyBorder="1" applyAlignment="1">
      <alignment horizontal="center" vertical="center" wrapText="1"/>
    </xf>
    <xf numFmtId="15" fontId="15" fillId="15" borderId="43" xfId="0" applyNumberFormat="1" applyFont="1" applyFill="1" applyBorder="1" applyAlignment="1">
      <alignment horizontal="center" vertical="center" wrapText="1"/>
    </xf>
    <xf numFmtId="15" fontId="15" fillId="15" borderId="53" xfId="0" applyNumberFormat="1" applyFont="1" applyFill="1" applyBorder="1" applyAlignment="1">
      <alignment horizontal="center" vertical="center" wrapText="1"/>
    </xf>
    <xf numFmtId="0" fontId="28" fillId="15" borderId="41" xfId="0" applyFont="1" applyFill="1" applyBorder="1" applyAlignment="1">
      <alignment horizontal="center" vertical="center" wrapText="1"/>
    </xf>
    <xf numFmtId="0" fontId="15" fillId="16" borderId="69" xfId="0" applyFont="1" applyFill="1" applyBorder="1" applyAlignment="1">
      <alignment horizontal="center" vertical="center" wrapText="1"/>
    </xf>
    <xf numFmtId="15" fontId="20" fillId="15" borderId="43" xfId="0" applyNumberFormat="1" applyFont="1" applyFill="1" applyBorder="1" applyAlignment="1">
      <alignment horizontal="center" vertical="center" wrapText="1"/>
    </xf>
    <xf numFmtId="0" fontId="20" fillId="15" borderId="41" xfId="0" applyFont="1" applyFill="1" applyBorder="1" applyAlignment="1">
      <alignment horizontal="center" vertical="center" wrapText="1"/>
    </xf>
    <xf numFmtId="15" fontId="20" fillId="15" borderId="53" xfId="0" applyNumberFormat="1" applyFont="1" applyFill="1" applyBorder="1" applyAlignment="1">
      <alignment horizontal="center" vertical="center" wrapText="1"/>
    </xf>
    <xf numFmtId="0" fontId="27" fillId="15" borderId="33" xfId="0" applyFont="1" applyFill="1" applyBorder="1" applyAlignment="1">
      <alignment horizontal="center" vertical="center" wrapText="1"/>
    </xf>
    <xf numFmtId="0" fontId="27" fillId="15" borderId="61" xfId="0" applyFont="1" applyFill="1" applyBorder="1" applyAlignment="1">
      <alignment horizontal="center" vertical="center" wrapText="1"/>
    </xf>
    <xf numFmtId="0" fontId="20" fillId="15" borderId="40" xfId="0" applyFont="1" applyFill="1" applyBorder="1" applyAlignment="1">
      <alignment horizontal="center" vertical="center" wrapText="1"/>
    </xf>
    <xf numFmtId="15" fontId="27" fillId="15" borderId="53" xfId="0" applyNumberFormat="1" applyFont="1" applyFill="1" applyBorder="1" applyAlignment="1">
      <alignment horizontal="center" vertical="center" wrapText="1"/>
    </xf>
    <xf numFmtId="15" fontId="15" fillId="15" borderId="62" xfId="0" applyNumberFormat="1" applyFont="1" applyFill="1" applyBorder="1" applyAlignment="1">
      <alignment horizontal="center" vertical="center" wrapText="1"/>
    </xf>
    <xf numFmtId="0" fontId="11" fillId="15" borderId="40" xfId="0" applyFont="1" applyFill="1" applyBorder="1" applyAlignment="1">
      <alignment horizontal="center" vertical="center" wrapText="1"/>
    </xf>
    <xf numFmtId="9" fontId="11" fillId="7" borderId="40" xfId="0" applyNumberFormat="1" applyFont="1" applyFill="1" applyBorder="1" applyAlignment="1">
      <alignment horizontal="center" vertical="center" wrapText="1"/>
    </xf>
    <xf numFmtId="0" fontId="11" fillId="7" borderId="40" xfId="0" applyFont="1" applyFill="1" applyBorder="1" applyAlignment="1">
      <alignment horizontal="center" vertical="center" wrapText="1"/>
    </xf>
    <xf numFmtId="0" fontId="11" fillId="15" borderId="41" xfId="0" applyFont="1" applyFill="1" applyBorder="1" applyAlignment="1">
      <alignment horizontal="center" vertical="center" wrapText="1"/>
    </xf>
    <xf numFmtId="15" fontId="11" fillId="15" borderId="43" xfId="0" applyNumberFormat="1" applyFont="1" applyFill="1" applyBorder="1" applyAlignment="1">
      <alignment horizontal="center" vertical="center" wrapText="1"/>
    </xf>
    <xf numFmtId="0" fontId="11" fillId="15" borderId="33" xfId="0" applyFont="1" applyFill="1" applyBorder="1" applyAlignment="1">
      <alignment horizontal="center" vertical="center" wrapText="1"/>
    </xf>
    <xf numFmtId="9" fontId="11" fillId="7" borderId="41" xfId="0" applyNumberFormat="1" applyFont="1" applyFill="1" applyBorder="1" applyAlignment="1">
      <alignment horizontal="center" vertical="center" wrapText="1"/>
    </xf>
    <xf numFmtId="0" fontId="11" fillId="7" borderId="41" xfId="0" applyFont="1" applyFill="1" applyBorder="1" applyAlignment="1">
      <alignment horizontal="center" vertical="center" wrapText="1"/>
    </xf>
    <xf numFmtId="15" fontId="11" fillId="15" borderId="53" xfId="0" applyNumberFormat="1" applyFont="1" applyFill="1" applyBorder="1" applyAlignment="1">
      <alignment horizontal="center" vertical="center" wrapText="1"/>
    </xf>
    <xf numFmtId="0" fontId="11" fillId="15" borderId="31" xfId="0" applyFont="1" applyFill="1" applyBorder="1" applyAlignment="1">
      <alignment horizontal="center" vertical="center" wrapText="1"/>
    </xf>
    <xf numFmtId="0" fontId="11" fillId="15" borderId="61" xfId="0" applyFont="1" applyFill="1" applyBorder="1" applyAlignment="1">
      <alignment horizontal="center" vertical="center" wrapText="1"/>
    </xf>
    <xf numFmtId="15" fontId="11" fillId="15" borderId="62" xfId="0" applyNumberFormat="1" applyFont="1" applyFill="1" applyBorder="1" applyAlignment="1">
      <alignment horizontal="center" vertical="center" wrapText="1"/>
    </xf>
    <xf numFmtId="0" fontId="11" fillId="15" borderId="39" xfId="0" applyFont="1" applyFill="1" applyBorder="1" applyAlignment="1">
      <alignment horizontal="center" vertical="center" wrapText="1"/>
    </xf>
    <xf numFmtId="0" fontId="18" fillId="15" borderId="40" xfId="0" applyFont="1" applyFill="1" applyBorder="1" applyAlignment="1">
      <alignment horizontal="center" vertical="center" wrapText="1"/>
    </xf>
    <xf numFmtId="164" fontId="11" fillId="7" borderId="40" xfId="1" applyNumberFormat="1" applyFont="1" applyFill="1" applyBorder="1" applyAlignment="1" applyProtection="1">
      <alignment horizontal="center" vertical="center" wrapText="1"/>
    </xf>
    <xf numFmtId="164" fontId="11" fillId="7" borderId="36" xfId="0" applyNumberFormat="1" applyFont="1" applyFill="1" applyBorder="1" applyAlignment="1">
      <alignment horizontal="center" vertical="center" wrapText="1"/>
    </xf>
    <xf numFmtId="0" fontId="18" fillId="15" borderId="41" xfId="0" applyFont="1" applyFill="1" applyBorder="1" applyAlignment="1">
      <alignment horizontal="center" vertical="center" wrapText="1"/>
    </xf>
    <xf numFmtId="164" fontId="11" fillId="7" borderId="41" xfId="1" applyNumberFormat="1" applyFont="1" applyFill="1" applyBorder="1" applyAlignment="1" applyProtection="1">
      <alignment horizontal="center" vertical="center" wrapText="1"/>
    </xf>
    <xf numFmtId="164" fontId="11" fillId="7" borderId="52" xfId="0" applyNumberFormat="1" applyFont="1" applyFill="1" applyBorder="1" applyAlignment="1">
      <alignment horizontal="center" vertical="center" wrapText="1"/>
    </xf>
    <xf numFmtId="0" fontId="18" fillId="15" borderId="61" xfId="0" applyFont="1" applyFill="1" applyBorder="1" applyAlignment="1">
      <alignment horizontal="center" vertical="center" wrapText="1"/>
    </xf>
    <xf numFmtId="164" fontId="11" fillId="7" borderId="61" xfId="1" applyNumberFormat="1" applyFont="1" applyFill="1" applyBorder="1" applyAlignment="1" applyProtection="1">
      <alignment horizontal="center" vertical="center" wrapText="1"/>
    </xf>
    <xf numFmtId="0" fontId="11" fillId="15" borderId="35" xfId="0" applyFont="1" applyFill="1" applyBorder="1" applyAlignment="1">
      <alignment vertical="center" wrapText="1"/>
    </xf>
    <xf numFmtId="0" fontId="11" fillId="19" borderId="45" xfId="0" applyFont="1" applyFill="1" applyBorder="1" applyAlignment="1" applyProtection="1">
      <alignment horizontal="center" vertical="center" wrapText="1"/>
      <protection locked="0"/>
    </xf>
    <xf numFmtId="0" fontId="11" fillId="19" borderId="55" xfId="0" applyFont="1" applyFill="1" applyBorder="1" applyAlignment="1" applyProtection="1">
      <alignment horizontal="center" vertical="center" wrapText="1"/>
      <protection locked="0"/>
    </xf>
    <xf numFmtId="0" fontId="11" fillId="19" borderId="68" xfId="0" applyFont="1" applyFill="1" applyBorder="1" applyAlignment="1" applyProtection="1">
      <alignment horizontal="center" vertical="center" wrapText="1"/>
      <protection locked="0"/>
    </xf>
    <xf numFmtId="0" fontId="11" fillId="19" borderId="67" xfId="0" applyFont="1" applyFill="1" applyBorder="1" applyAlignment="1" applyProtection="1">
      <alignment horizontal="center" vertical="center" wrapText="1"/>
      <protection locked="0"/>
    </xf>
    <xf numFmtId="0" fontId="11" fillId="21" borderId="67" xfId="0" applyFont="1" applyFill="1" applyBorder="1" applyAlignment="1" applyProtection="1">
      <alignment horizontal="center" vertical="center" wrapText="1"/>
      <protection locked="0"/>
    </xf>
    <xf numFmtId="0" fontId="11" fillId="21" borderId="68" xfId="0" applyFont="1" applyFill="1" applyBorder="1" applyAlignment="1" applyProtection="1">
      <alignment horizontal="center" vertical="center" wrapText="1"/>
      <protection locked="0"/>
    </xf>
    <xf numFmtId="0" fontId="31" fillId="15" borderId="47" xfId="0" applyFont="1" applyFill="1" applyBorder="1" applyAlignment="1" applyProtection="1">
      <alignment horizontal="center" vertical="center" wrapText="1"/>
      <protection locked="0"/>
    </xf>
    <xf numFmtId="0" fontId="32" fillId="15" borderId="47" xfId="0" applyFont="1" applyFill="1" applyBorder="1" applyAlignment="1" applyProtection="1">
      <alignment horizontal="center" vertical="center" wrapText="1"/>
      <protection locked="0"/>
    </xf>
    <xf numFmtId="0" fontId="0" fillId="0" borderId="0" xfId="0" pivotButton="1" applyAlignment="1">
      <alignment vertical="center" wrapText="1"/>
    </xf>
    <xf numFmtId="0" fontId="0" fillId="0" borderId="0" xfId="0" applyAlignment="1">
      <alignment vertical="center" wrapText="1"/>
    </xf>
    <xf numFmtId="0" fontId="30" fillId="6" borderId="0" xfId="0" applyFont="1" applyFill="1" applyAlignment="1">
      <alignment horizontal="center" vertical="center" wrapText="1"/>
    </xf>
    <xf numFmtId="0" fontId="33" fillId="6" borderId="0" xfId="0" applyFont="1" applyFill="1" applyAlignment="1">
      <alignment horizontal="center" vertical="center" wrapText="1"/>
    </xf>
    <xf numFmtId="0" fontId="0" fillId="0" borderId="0" xfId="0" applyAlignment="1">
      <alignment horizontal="left" vertical="center" wrapText="1"/>
    </xf>
    <xf numFmtId="0" fontId="0" fillId="19" borderId="0" xfId="0" applyFill="1" applyAlignment="1">
      <alignment horizontal="center" vertical="center" wrapText="1"/>
    </xf>
    <xf numFmtId="0" fontId="0" fillId="0" borderId="0" xfId="0" applyAlignment="1">
      <alignment horizontal="center" vertical="center" wrapText="1"/>
    </xf>
    <xf numFmtId="0" fontId="0" fillId="21" borderId="0" xfId="0" applyFill="1" applyAlignment="1">
      <alignment horizontal="center" vertical="center" wrapText="1"/>
    </xf>
    <xf numFmtId="0" fontId="0" fillId="20" borderId="0" xfId="0" applyFill="1" applyAlignment="1">
      <alignment horizontal="center" vertical="center" wrapText="1"/>
    </xf>
    <xf numFmtId="0" fontId="0" fillId="20" borderId="0" xfId="0" applyFill="1" applyAlignment="1">
      <alignment vertical="center" wrapText="1"/>
    </xf>
    <xf numFmtId="0" fontId="0" fillId="19" borderId="0" xfId="0" applyFill="1" applyAlignment="1">
      <alignment vertical="center" wrapText="1"/>
    </xf>
    <xf numFmtId="0" fontId="0" fillId="21" borderId="0" xfId="0" applyFill="1" applyAlignment="1">
      <alignment vertical="center" wrapText="1"/>
    </xf>
    <xf numFmtId="166" fontId="0" fillId="0" borderId="0" xfId="0" applyNumberFormat="1" applyAlignment="1">
      <alignment horizontal="center" vertical="center" wrapText="1"/>
    </xf>
    <xf numFmtId="166" fontId="0" fillId="19" borderId="0" xfId="0" applyNumberFormat="1" applyFill="1" applyAlignment="1">
      <alignment horizontal="center" vertical="center" wrapText="1"/>
    </xf>
    <xf numFmtId="166" fontId="0" fillId="21" borderId="0" xfId="0" applyNumberFormat="1" applyFill="1" applyAlignment="1">
      <alignment horizontal="center" vertical="center" wrapText="1"/>
    </xf>
    <xf numFmtId="0" fontId="19" fillId="22" borderId="1" xfId="0" applyFont="1" applyFill="1" applyBorder="1" applyAlignment="1">
      <alignment horizontal="center" vertical="center" wrapText="1"/>
    </xf>
    <xf numFmtId="164" fontId="0" fillId="0" borderId="0" xfId="0" applyNumberFormat="1" applyAlignment="1">
      <alignment horizontal="center" vertical="center" wrapText="1"/>
    </xf>
    <xf numFmtId="164" fontId="0" fillId="21" borderId="0" xfId="0" applyNumberFormat="1" applyFill="1" applyAlignment="1">
      <alignment horizontal="center" vertical="center" wrapText="1"/>
    </xf>
    <xf numFmtId="0" fontId="0" fillId="0" borderId="1" xfId="0" applyBorder="1" applyAlignment="1">
      <alignment vertical="center" wrapText="1"/>
    </xf>
    <xf numFmtId="164" fontId="0" fillId="19" borderId="0" xfId="0" applyNumberFormat="1" applyFill="1" applyAlignment="1">
      <alignment horizontal="center" vertical="center" wrapText="1"/>
    </xf>
    <xf numFmtId="164" fontId="0" fillId="20" borderId="0" xfId="0" applyNumberFormat="1" applyFill="1" applyAlignment="1">
      <alignment horizontal="center" vertical="center" wrapText="1"/>
    </xf>
    <xf numFmtId="0" fontId="23" fillId="22" borderId="0" xfId="0" applyFont="1" applyFill="1" applyAlignment="1">
      <alignment horizontal="center" vertical="center" wrapText="1"/>
    </xf>
    <xf numFmtId="0" fontId="2" fillId="3" borderId="1" xfId="0" applyFont="1" applyFill="1" applyBorder="1" applyAlignment="1" applyProtection="1">
      <alignment horizontal="center" vertical="center" wrapText="1"/>
      <protection hidden="1"/>
    </xf>
    <xf numFmtId="0" fontId="0" fillId="0" borderId="1" xfId="0" applyBorder="1" applyAlignment="1">
      <alignment horizontal="center" wrapText="1"/>
    </xf>
    <xf numFmtId="0" fontId="2" fillId="6" borderId="1" xfId="0" applyFont="1" applyFill="1" applyBorder="1" applyAlignment="1" applyProtection="1">
      <alignment horizontal="center" vertical="center" wrapText="1"/>
      <protection hidden="1"/>
    </xf>
    <xf numFmtId="0" fontId="12" fillId="8" borderId="7" xfId="0" applyFont="1" applyFill="1" applyBorder="1" applyAlignment="1" applyProtection="1">
      <alignment horizontal="center" vertical="center" wrapText="1"/>
      <protection locked="0"/>
    </xf>
    <xf numFmtId="0" fontId="12" fillId="8" borderId="5" xfId="0" applyFont="1" applyFill="1" applyBorder="1" applyAlignment="1" applyProtection="1">
      <alignment horizontal="center" vertical="center" wrapText="1"/>
      <protection locked="0"/>
    </xf>
    <xf numFmtId="0" fontId="12" fillId="8" borderId="8" xfId="0" applyFont="1" applyFill="1" applyBorder="1" applyAlignment="1" applyProtection="1">
      <alignment horizontal="center" vertical="center" wrapText="1"/>
      <protection locked="0"/>
    </xf>
    <xf numFmtId="0" fontId="13" fillId="9" borderId="9" xfId="0" applyFont="1" applyFill="1" applyBorder="1" applyAlignment="1">
      <alignment horizontal="center" vertical="center" wrapText="1"/>
    </xf>
    <xf numFmtId="0" fontId="13" fillId="9" borderId="10" xfId="0" applyFont="1" applyFill="1" applyBorder="1" applyAlignment="1">
      <alignment horizontal="center" vertical="center" wrapText="1"/>
    </xf>
    <xf numFmtId="0" fontId="13" fillId="9" borderId="11"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9"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20" xfId="0" applyFont="1" applyFill="1" applyBorder="1" applyAlignment="1">
      <alignment horizontal="center" vertical="center" wrapText="1"/>
    </xf>
    <xf numFmtId="0" fontId="14" fillId="10" borderId="12" xfId="0" applyFont="1" applyFill="1" applyBorder="1" applyAlignment="1">
      <alignment horizontal="center" vertical="center" wrapText="1"/>
    </xf>
    <xf numFmtId="0" fontId="14" fillId="10" borderId="13" xfId="0" applyFont="1" applyFill="1" applyBorder="1" applyAlignment="1">
      <alignment horizontal="center" vertical="center" wrapText="1"/>
    </xf>
    <xf numFmtId="0" fontId="14" fillId="11" borderId="12" xfId="0" applyFont="1" applyFill="1" applyBorder="1" applyAlignment="1">
      <alignment horizontal="center" vertical="center" wrapText="1"/>
    </xf>
    <xf numFmtId="0" fontId="14" fillId="11" borderId="13" xfId="0" applyFont="1" applyFill="1" applyBorder="1" applyAlignment="1">
      <alignment horizontal="center" vertical="center" wrapText="1"/>
    </xf>
    <xf numFmtId="0" fontId="14" fillId="11" borderId="14" xfId="0" applyFont="1" applyFill="1" applyBorder="1" applyAlignment="1">
      <alignment horizontal="center" vertical="center" wrapText="1"/>
    </xf>
    <xf numFmtId="0" fontId="14" fillId="11" borderId="19" xfId="0" applyFont="1" applyFill="1" applyBorder="1" applyAlignment="1">
      <alignment horizontal="center" vertical="center" wrapText="1"/>
    </xf>
    <xf numFmtId="0" fontId="14" fillId="11" borderId="18" xfId="0" applyFont="1" applyFill="1" applyBorder="1" applyAlignment="1">
      <alignment horizontal="center" vertical="center" wrapText="1"/>
    </xf>
    <xf numFmtId="0" fontId="14" fillId="11" borderId="20"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12" borderId="15" xfId="0" applyFont="1" applyFill="1" applyBorder="1" applyAlignment="1" applyProtection="1">
      <alignment horizontal="center" vertical="center" wrapText="1"/>
      <protection locked="0"/>
    </xf>
    <xf numFmtId="0" fontId="14" fillId="12" borderId="10" xfId="0" applyFont="1" applyFill="1" applyBorder="1" applyAlignment="1" applyProtection="1">
      <alignment horizontal="center" vertical="center" wrapText="1"/>
      <protection locked="0"/>
    </xf>
    <xf numFmtId="0" fontId="14" fillId="12" borderId="11" xfId="0" applyFont="1" applyFill="1" applyBorder="1" applyAlignment="1" applyProtection="1">
      <alignment horizontal="center" vertical="center" wrapText="1"/>
      <protection locked="0"/>
    </xf>
    <xf numFmtId="0" fontId="13" fillId="13" borderId="12" xfId="0" applyFont="1" applyFill="1" applyBorder="1" applyAlignment="1" applyProtection="1">
      <alignment horizontal="center" vertical="center" wrapText="1"/>
      <protection locked="0"/>
    </xf>
    <xf numFmtId="0" fontId="13" fillId="13" borderId="13" xfId="0" applyFont="1" applyFill="1" applyBorder="1" applyAlignment="1" applyProtection="1">
      <alignment horizontal="center" vertical="center" wrapText="1"/>
      <protection locked="0"/>
    </xf>
    <xf numFmtId="0" fontId="13" fillId="13" borderId="16" xfId="0" applyFont="1" applyFill="1" applyBorder="1" applyAlignment="1" applyProtection="1">
      <alignment horizontal="center" vertical="center" wrapText="1"/>
      <protection locked="0"/>
    </xf>
    <xf numFmtId="0" fontId="13" fillId="13" borderId="19" xfId="0" applyFont="1" applyFill="1" applyBorder="1" applyAlignment="1" applyProtection="1">
      <alignment horizontal="center" vertical="center" wrapText="1"/>
      <protection locked="0"/>
    </xf>
    <xf numFmtId="0" fontId="13" fillId="13" borderId="18" xfId="0" applyFont="1" applyFill="1" applyBorder="1" applyAlignment="1" applyProtection="1">
      <alignment horizontal="center" vertical="center" wrapText="1"/>
      <protection locked="0"/>
    </xf>
    <xf numFmtId="0" fontId="13" fillId="13" borderId="25" xfId="0" applyFont="1" applyFill="1" applyBorder="1" applyAlignment="1" applyProtection="1">
      <alignment horizontal="center" vertical="center" wrapText="1"/>
      <protection locked="0"/>
    </xf>
    <xf numFmtId="0" fontId="13" fillId="9" borderId="17" xfId="0" applyFont="1" applyFill="1" applyBorder="1" applyAlignment="1">
      <alignment horizontal="center" vertical="center" wrapText="1"/>
    </xf>
    <xf numFmtId="0" fontId="13" fillId="9" borderId="18" xfId="0" applyFont="1" applyFill="1" applyBorder="1" applyAlignment="1">
      <alignment horizontal="center" vertical="center" wrapText="1"/>
    </xf>
    <xf numFmtId="0" fontId="13" fillId="9" borderId="19"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12" fillId="8" borderId="5"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2" fillId="8" borderId="7" xfId="0" applyFont="1" applyFill="1" applyBorder="1" applyAlignment="1">
      <alignment horizontal="center" vertical="center" wrapText="1"/>
    </xf>
    <xf numFmtId="0" fontId="12" fillId="8" borderId="6" xfId="0" applyFont="1" applyFill="1" applyBorder="1" applyAlignment="1" applyProtection="1">
      <alignment horizontal="center" vertical="center" wrapText="1"/>
      <protection locked="0"/>
    </xf>
    <xf numFmtId="0" fontId="26" fillId="15" borderId="36" xfId="0" applyFont="1" applyFill="1" applyBorder="1" applyAlignment="1">
      <alignment horizontal="center" vertical="center" textRotation="90" wrapText="1"/>
    </xf>
    <xf numFmtId="0" fontId="26" fillId="15" borderId="49" xfId="0" applyFont="1" applyFill="1" applyBorder="1" applyAlignment="1">
      <alignment horizontal="center" vertical="center" textRotation="90" wrapText="1"/>
    </xf>
    <xf numFmtId="0" fontId="26" fillId="15" borderId="27" xfId="0" applyFont="1" applyFill="1" applyBorder="1" applyAlignment="1">
      <alignment horizontal="center" vertical="center" textRotation="90" wrapText="1"/>
    </xf>
    <xf numFmtId="0" fontId="16" fillId="15" borderId="36" xfId="0" applyFont="1" applyFill="1" applyBorder="1" applyAlignment="1">
      <alignment horizontal="center" vertical="center" wrapText="1"/>
    </xf>
    <xf numFmtId="0" fontId="16" fillId="15" borderId="49" xfId="0" applyFont="1" applyFill="1" applyBorder="1" applyAlignment="1">
      <alignment horizontal="center" vertical="center" wrapText="1"/>
    </xf>
    <xf numFmtId="0" fontId="16" fillId="15" borderId="27" xfId="0" applyFont="1" applyFill="1" applyBorder="1" applyAlignment="1">
      <alignment horizontal="center" vertical="center" wrapText="1"/>
    </xf>
    <xf numFmtId="0" fontId="16" fillId="15" borderId="37" xfId="0" applyFont="1" applyFill="1" applyBorder="1" applyAlignment="1">
      <alignment horizontal="center" vertical="center" wrapText="1"/>
    </xf>
    <xf numFmtId="0" fontId="16" fillId="15" borderId="50" xfId="0" applyFont="1" applyFill="1" applyBorder="1" applyAlignment="1">
      <alignment horizontal="center" vertical="center" wrapText="1"/>
    </xf>
    <xf numFmtId="0" fontId="16" fillId="15" borderId="58"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51" xfId="0" applyFont="1" applyFill="1" applyBorder="1" applyAlignment="1">
      <alignment horizontal="center" vertical="center" wrapText="1"/>
    </xf>
    <xf numFmtId="0" fontId="16" fillId="7" borderId="59" xfId="0" applyFont="1" applyFill="1" applyBorder="1" applyAlignment="1">
      <alignment horizontal="center" vertical="center" wrapText="1"/>
    </xf>
    <xf numFmtId="0" fontId="13" fillId="9" borderId="15" xfId="0" applyFont="1" applyFill="1" applyBorder="1" applyAlignment="1">
      <alignment horizontal="center" vertical="center" wrapText="1"/>
    </xf>
    <xf numFmtId="0" fontId="14" fillId="10" borderId="21" xfId="0" applyFont="1" applyFill="1" applyBorder="1" applyAlignment="1">
      <alignment horizontal="center" vertical="center" wrapText="1"/>
    </xf>
    <xf numFmtId="0" fontId="14" fillId="10" borderId="22" xfId="0" applyFont="1" applyFill="1" applyBorder="1" applyAlignment="1">
      <alignment horizontal="center" vertical="center" wrapText="1"/>
    </xf>
    <xf numFmtId="0" fontId="14" fillId="10" borderId="23" xfId="0" applyFont="1" applyFill="1" applyBorder="1" applyAlignment="1">
      <alignment horizontal="center" vertical="center" wrapText="1"/>
    </xf>
    <xf numFmtId="0" fontId="14" fillId="10" borderId="15" xfId="0" applyFont="1" applyFill="1" applyBorder="1" applyAlignment="1">
      <alignment horizontal="center" vertical="center" wrapText="1"/>
    </xf>
    <xf numFmtId="0" fontId="14" fillId="10" borderId="10" xfId="0" applyFont="1" applyFill="1" applyBorder="1" applyAlignment="1">
      <alignment horizontal="center" vertical="center" wrapText="1"/>
    </xf>
    <xf numFmtId="0" fontId="14" fillId="10" borderId="11" xfId="0" applyFont="1" applyFill="1" applyBorder="1" applyAlignment="1">
      <alignment horizontal="center" vertical="center" wrapText="1"/>
    </xf>
    <xf numFmtId="0" fontId="15" fillId="15" borderId="36" xfId="0" applyFont="1" applyFill="1" applyBorder="1" applyAlignment="1">
      <alignment horizontal="center" vertical="center" wrapText="1"/>
    </xf>
    <xf numFmtId="0" fontId="15" fillId="15" borderId="49" xfId="0" applyFont="1" applyFill="1" applyBorder="1" applyAlignment="1">
      <alignment horizontal="center" vertical="center" wrapText="1"/>
    </xf>
    <xf numFmtId="0" fontId="15" fillId="15" borderId="27" xfId="0" applyFont="1" applyFill="1" applyBorder="1" applyAlignment="1">
      <alignment horizontal="center" vertical="center" wrapText="1"/>
    </xf>
    <xf numFmtId="3" fontId="15" fillId="15" borderId="36" xfId="0" applyNumberFormat="1" applyFont="1" applyFill="1" applyBorder="1" applyAlignment="1">
      <alignment horizontal="center" vertical="center" wrapText="1"/>
    </xf>
    <xf numFmtId="3" fontId="15" fillId="15" borderId="49" xfId="0" applyNumberFormat="1" applyFont="1" applyFill="1" applyBorder="1" applyAlignment="1">
      <alignment horizontal="center" vertical="center" wrapText="1"/>
    </xf>
    <xf numFmtId="3" fontId="15" fillId="15" borderId="27" xfId="0" applyNumberFormat="1" applyFont="1" applyFill="1" applyBorder="1" applyAlignment="1">
      <alignment horizontal="center" vertical="center" wrapText="1"/>
    </xf>
    <xf numFmtId="3" fontId="15" fillId="15" borderId="37" xfId="0" applyNumberFormat="1" applyFont="1" applyFill="1" applyBorder="1" applyAlignment="1">
      <alignment horizontal="center" vertical="center" wrapText="1"/>
    </xf>
    <xf numFmtId="3" fontId="15" fillId="15" borderId="50" xfId="0" applyNumberFormat="1" applyFont="1" applyFill="1" applyBorder="1" applyAlignment="1">
      <alignment horizontal="center" vertical="center" wrapText="1"/>
    </xf>
    <xf numFmtId="3" fontId="15" fillId="15" borderId="58" xfId="0" applyNumberFormat="1" applyFont="1" applyFill="1" applyBorder="1" applyAlignment="1">
      <alignment horizontal="center" vertical="center" wrapText="1"/>
    </xf>
    <xf numFmtId="0" fontId="17" fillId="15" borderId="36" xfId="0" applyFont="1" applyFill="1" applyBorder="1" applyAlignment="1">
      <alignment horizontal="center" vertical="center" wrapText="1"/>
    </xf>
    <xf numFmtId="0" fontId="17" fillId="15" borderId="49" xfId="0" applyFont="1" applyFill="1" applyBorder="1" applyAlignment="1">
      <alignment horizontal="center" vertical="center" wrapText="1"/>
    </xf>
    <xf numFmtId="0" fontId="17" fillId="15" borderId="27" xfId="0" applyFont="1" applyFill="1" applyBorder="1" applyAlignment="1">
      <alignment horizontal="center" vertical="center" wrapText="1"/>
    </xf>
    <xf numFmtId="9" fontId="15" fillId="15" borderId="36" xfId="0" applyNumberFormat="1" applyFont="1" applyFill="1" applyBorder="1" applyAlignment="1">
      <alignment horizontal="center" vertical="center" wrapText="1"/>
    </xf>
    <xf numFmtId="9" fontId="15" fillId="15" borderId="49" xfId="0" applyNumberFormat="1" applyFont="1" applyFill="1" applyBorder="1" applyAlignment="1">
      <alignment horizontal="center" vertical="center" wrapText="1"/>
    </xf>
    <xf numFmtId="9" fontId="15" fillId="15" borderId="27" xfId="0" applyNumberFormat="1" applyFont="1" applyFill="1" applyBorder="1" applyAlignment="1">
      <alignment horizontal="center" vertical="center" wrapText="1"/>
    </xf>
    <xf numFmtId="9" fontId="17" fillId="15" borderId="36" xfId="1" applyFont="1" applyFill="1" applyBorder="1" applyAlignment="1" applyProtection="1">
      <alignment horizontal="center" vertical="center" wrapText="1"/>
    </xf>
    <xf numFmtId="9" fontId="17" fillId="15" borderId="49" xfId="1" applyFont="1" applyFill="1" applyBorder="1" applyAlignment="1" applyProtection="1">
      <alignment horizontal="center" vertical="center" wrapText="1"/>
    </xf>
    <xf numFmtId="9" fontId="17" fillId="15" borderId="27" xfId="1" applyFont="1" applyFill="1" applyBorder="1" applyAlignment="1" applyProtection="1">
      <alignment horizontal="center" vertical="center" wrapText="1"/>
    </xf>
    <xf numFmtId="0" fontId="13" fillId="23" borderId="17" xfId="0" applyFont="1" applyFill="1" applyBorder="1" applyAlignment="1" applyProtection="1">
      <alignment horizontal="center" vertical="center" wrapText="1"/>
      <protection locked="0"/>
    </xf>
    <xf numFmtId="0" fontId="13" fillId="23" borderId="18" xfId="0" applyFont="1" applyFill="1" applyBorder="1" applyAlignment="1" applyProtection="1">
      <alignment horizontal="center" vertical="center" wrapText="1"/>
      <protection locked="0"/>
    </xf>
    <xf numFmtId="164" fontId="17" fillId="7" borderId="36" xfId="1" applyNumberFormat="1" applyFont="1" applyFill="1" applyBorder="1" applyAlignment="1" applyProtection="1">
      <alignment horizontal="center" vertical="center" wrapText="1"/>
    </xf>
    <xf numFmtId="164" fontId="17" fillId="7" borderId="49" xfId="1" applyNumberFormat="1" applyFont="1" applyFill="1" applyBorder="1" applyAlignment="1" applyProtection="1">
      <alignment horizontal="center" vertical="center" wrapText="1"/>
    </xf>
    <xf numFmtId="164" fontId="17" fillId="7" borderId="27" xfId="1" applyNumberFormat="1" applyFont="1" applyFill="1" applyBorder="1" applyAlignment="1" applyProtection="1">
      <alignment horizontal="center" vertical="center" wrapText="1"/>
    </xf>
    <xf numFmtId="0" fontId="17" fillId="7" borderId="36" xfId="0" applyFont="1" applyFill="1" applyBorder="1" applyAlignment="1">
      <alignment horizontal="center" vertical="center" wrapText="1"/>
    </xf>
    <xf numFmtId="0" fontId="17" fillId="7" borderId="49" xfId="0" applyFont="1" applyFill="1" applyBorder="1" applyAlignment="1">
      <alignment horizontal="center" vertical="center" wrapText="1"/>
    </xf>
    <xf numFmtId="0" fontId="17" fillId="7" borderId="27" xfId="0" applyFont="1" applyFill="1" applyBorder="1" applyAlignment="1">
      <alignment horizontal="center" vertical="center" wrapText="1"/>
    </xf>
    <xf numFmtId="164" fontId="17" fillId="7" borderId="36" xfId="0" applyNumberFormat="1" applyFont="1" applyFill="1" applyBorder="1" applyAlignment="1">
      <alignment horizontal="center" vertical="center" wrapText="1"/>
    </xf>
    <xf numFmtId="164" fontId="17" fillId="7" borderId="49" xfId="0" applyNumberFormat="1" applyFont="1" applyFill="1" applyBorder="1" applyAlignment="1">
      <alignment horizontal="center" vertical="center" wrapText="1"/>
    </xf>
    <xf numFmtId="164" fontId="17" fillId="7" borderId="27" xfId="0" applyNumberFormat="1" applyFont="1" applyFill="1" applyBorder="1" applyAlignment="1">
      <alignment horizontal="center" vertical="center" wrapText="1"/>
    </xf>
    <xf numFmtId="0" fontId="15" fillId="15" borderId="37" xfId="0" applyFont="1" applyFill="1" applyBorder="1" applyAlignment="1">
      <alignment horizontal="center" vertical="center" wrapText="1"/>
    </xf>
    <xf numFmtId="0" fontId="15" fillId="15" borderId="50" xfId="0" applyFont="1" applyFill="1" applyBorder="1" applyAlignment="1">
      <alignment horizontal="center" vertical="center" wrapText="1"/>
    </xf>
    <xf numFmtId="0" fontId="15" fillId="15" borderId="58" xfId="0" applyFont="1" applyFill="1" applyBorder="1" applyAlignment="1">
      <alignment horizontal="center" vertical="center" wrapText="1"/>
    </xf>
    <xf numFmtId="0" fontId="15" fillId="15" borderId="70" xfId="0" applyFont="1" applyFill="1" applyBorder="1" applyAlignment="1">
      <alignment horizontal="center" vertical="center" wrapText="1"/>
    </xf>
    <xf numFmtId="0" fontId="15" fillId="15" borderId="71" xfId="0" applyFont="1" applyFill="1" applyBorder="1" applyAlignment="1">
      <alignment horizontal="center" vertical="center" wrapText="1"/>
    </xf>
    <xf numFmtId="0" fontId="15" fillId="15" borderId="60" xfId="0" applyFont="1" applyFill="1" applyBorder="1" applyAlignment="1">
      <alignment horizontal="center" vertical="center" wrapText="1"/>
    </xf>
    <xf numFmtId="0" fontId="15" fillId="7" borderId="38" xfId="0" applyFont="1" applyFill="1" applyBorder="1" applyAlignment="1">
      <alignment horizontal="center" vertical="center" wrapText="1"/>
    </xf>
    <xf numFmtId="0" fontId="15" fillId="7" borderId="51" xfId="0" applyFont="1" applyFill="1" applyBorder="1" applyAlignment="1">
      <alignment horizontal="center" vertical="center" wrapText="1"/>
    </xf>
    <xf numFmtId="0" fontId="15" fillId="7" borderId="59" xfId="0" applyFont="1" applyFill="1" applyBorder="1" applyAlignment="1">
      <alignment horizontal="center" vertical="center" wrapText="1"/>
    </xf>
    <xf numFmtId="0" fontId="11" fillId="15" borderId="36" xfId="0" applyFont="1" applyFill="1" applyBorder="1" applyAlignment="1">
      <alignment horizontal="center" vertical="center" wrapText="1"/>
    </xf>
    <xf numFmtId="0" fontId="11" fillId="15" borderId="49" xfId="0" applyFont="1" applyFill="1" applyBorder="1" applyAlignment="1">
      <alignment horizontal="center" vertical="center" wrapText="1"/>
    </xf>
    <xf numFmtId="0" fontId="11" fillId="15" borderId="27" xfId="0" applyFont="1" applyFill="1" applyBorder="1" applyAlignment="1">
      <alignment horizontal="center" vertical="center" wrapText="1"/>
    </xf>
    <xf numFmtId="0" fontId="11" fillId="15" borderId="37" xfId="0" applyFont="1" applyFill="1" applyBorder="1" applyAlignment="1">
      <alignment horizontal="center" vertical="center" wrapText="1"/>
    </xf>
    <xf numFmtId="0" fontId="11" fillId="15" borderId="50" xfId="0" applyFont="1" applyFill="1" applyBorder="1" applyAlignment="1">
      <alignment horizontal="center" vertical="center" wrapText="1"/>
    </xf>
    <xf numFmtId="0" fontId="11" fillId="15" borderId="58" xfId="0" applyFont="1" applyFill="1" applyBorder="1" applyAlignment="1">
      <alignment horizontal="center" vertical="center" wrapText="1"/>
    </xf>
    <xf numFmtId="0" fontId="11" fillId="7" borderId="38" xfId="0" applyFont="1" applyFill="1" applyBorder="1" applyAlignment="1">
      <alignment horizontal="center" vertical="center" wrapText="1"/>
    </xf>
    <xf numFmtId="0" fontId="11" fillId="7" borderId="51" xfId="0" applyFont="1" applyFill="1" applyBorder="1" applyAlignment="1">
      <alignment horizontal="center" vertical="center" wrapText="1"/>
    </xf>
    <xf numFmtId="0" fontId="11" fillId="7" borderId="59" xfId="0" applyFont="1" applyFill="1" applyBorder="1" applyAlignment="1">
      <alignment horizontal="center" vertical="center" wrapText="1"/>
    </xf>
    <xf numFmtId="3" fontId="11" fillId="15" borderId="36" xfId="0" applyNumberFormat="1" applyFont="1" applyFill="1" applyBorder="1" applyAlignment="1">
      <alignment horizontal="center" vertical="center" wrapText="1"/>
    </xf>
    <xf numFmtId="3" fontId="11" fillId="15" borderId="49" xfId="0" applyNumberFormat="1" applyFont="1" applyFill="1" applyBorder="1" applyAlignment="1">
      <alignment horizontal="center" vertical="center" wrapText="1"/>
    </xf>
    <xf numFmtId="3" fontId="11" fillId="15" borderId="27" xfId="0" applyNumberFormat="1" applyFont="1" applyFill="1" applyBorder="1" applyAlignment="1">
      <alignment horizontal="center" vertical="center" wrapText="1"/>
    </xf>
    <xf numFmtId="3" fontId="11" fillId="15" borderId="37" xfId="0" applyNumberFormat="1" applyFont="1" applyFill="1" applyBorder="1" applyAlignment="1">
      <alignment horizontal="center" vertical="center" wrapText="1"/>
    </xf>
    <xf numFmtId="3" fontId="11" fillId="15" borderId="50" xfId="0" applyNumberFormat="1" applyFont="1" applyFill="1" applyBorder="1" applyAlignment="1">
      <alignment horizontal="center" vertical="center" wrapText="1"/>
    </xf>
    <xf numFmtId="3" fontId="11" fillId="15" borderId="58" xfId="0" applyNumberFormat="1" applyFont="1" applyFill="1" applyBorder="1" applyAlignment="1">
      <alignment horizontal="center" vertical="center" wrapText="1"/>
    </xf>
    <xf numFmtId="0" fontId="18" fillId="15" borderId="36" xfId="0" applyFont="1" applyFill="1" applyBorder="1" applyAlignment="1">
      <alignment horizontal="center" vertical="center" wrapText="1"/>
    </xf>
    <xf numFmtId="0" fontId="18" fillId="15" borderId="49" xfId="0" applyFont="1" applyFill="1" applyBorder="1" applyAlignment="1">
      <alignment horizontal="center" vertical="center" wrapText="1"/>
    </xf>
    <xf numFmtId="0" fontId="18" fillId="15" borderId="27" xfId="0" applyFont="1" applyFill="1" applyBorder="1" applyAlignment="1">
      <alignment horizontal="center" vertical="center" wrapText="1"/>
    </xf>
    <xf numFmtId="9" fontId="11" fillId="15" borderId="36" xfId="0" applyNumberFormat="1" applyFont="1" applyFill="1" applyBorder="1" applyAlignment="1">
      <alignment horizontal="center" vertical="center" wrapText="1"/>
    </xf>
    <xf numFmtId="9" fontId="11" fillId="15" borderId="49" xfId="0" applyNumberFormat="1" applyFont="1" applyFill="1" applyBorder="1" applyAlignment="1">
      <alignment horizontal="center" vertical="center" wrapText="1"/>
    </xf>
    <xf numFmtId="9" fontId="11" fillId="15" borderId="27" xfId="0" applyNumberFormat="1" applyFont="1" applyFill="1" applyBorder="1" applyAlignment="1">
      <alignment horizontal="center" vertical="center" wrapText="1"/>
    </xf>
    <xf numFmtId="9" fontId="18" fillId="15" borderId="36" xfId="1" applyFont="1" applyFill="1" applyBorder="1" applyAlignment="1" applyProtection="1">
      <alignment horizontal="center" vertical="center" wrapText="1"/>
    </xf>
    <xf numFmtId="9" fontId="18" fillId="15" borderId="49" xfId="1" applyFont="1" applyFill="1" applyBorder="1" applyAlignment="1" applyProtection="1">
      <alignment horizontal="center" vertical="center" wrapText="1"/>
    </xf>
    <xf numFmtId="9" fontId="18" fillId="15" borderId="27" xfId="1" applyFont="1" applyFill="1" applyBorder="1" applyAlignment="1" applyProtection="1">
      <alignment horizontal="center" vertical="center" wrapText="1"/>
    </xf>
    <xf numFmtId="0" fontId="11" fillId="7" borderId="70" xfId="0" applyFont="1" applyFill="1" applyBorder="1" applyAlignment="1">
      <alignment horizontal="center" vertical="center" wrapText="1"/>
    </xf>
    <xf numFmtId="0" fontId="11" fillId="7" borderId="71" xfId="0" applyFont="1" applyFill="1" applyBorder="1" applyAlignment="1">
      <alignment horizontal="center" vertical="center" wrapText="1"/>
    </xf>
    <xf numFmtId="0" fontId="11" fillId="7" borderId="60" xfId="0" applyFont="1" applyFill="1" applyBorder="1" applyAlignment="1">
      <alignment horizontal="center" vertical="center" wrapText="1"/>
    </xf>
    <xf numFmtId="164" fontId="18" fillId="7" borderId="36" xfId="0" applyNumberFormat="1" applyFont="1" applyFill="1" applyBorder="1" applyAlignment="1">
      <alignment horizontal="center" vertical="center" wrapText="1"/>
    </xf>
    <xf numFmtId="164" fontId="18" fillId="7" borderId="49" xfId="0" applyNumberFormat="1" applyFont="1" applyFill="1" applyBorder="1" applyAlignment="1">
      <alignment horizontal="center" vertical="center" wrapText="1"/>
    </xf>
    <xf numFmtId="164" fontId="18" fillId="7" borderId="27" xfId="0" applyNumberFormat="1" applyFont="1" applyFill="1" applyBorder="1" applyAlignment="1">
      <alignment horizontal="center" vertical="center" wrapText="1"/>
    </xf>
    <xf numFmtId="0" fontId="15" fillId="7" borderId="70" xfId="0" applyFont="1" applyFill="1" applyBorder="1" applyAlignment="1">
      <alignment horizontal="center" vertical="center" wrapText="1"/>
    </xf>
    <xf numFmtId="0" fontId="15" fillId="7" borderId="71" xfId="0" applyFont="1" applyFill="1" applyBorder="1" applyAlignment="1">
      <alignment horizontal="center" vertical="center" wrapText="1"/>
    </xf>
    <xf numFmtId="0" fontId="15" fillId="7" borderId="60" xfId="0" applyFont="1" applyFill="1" applyBorder="1" applyAlignment="1">
      <alignment horizontal="center" vertical="center" wrapText="1"/>
    </xf>
    <xf numFmtId="9" fontId="15" fillId="7" borderId="36" xfId="0" applyNumberFormat="1" applyFont="1" applyFill="1" applyBorder="1" applyAlignment="1">
      <alignment horizontal="center" vertical="center" wrapText="1"/>
    </xf>
    <xf numFmtId="9" fontId="15" fillId="7" borderId="49" xfId="0" applyNumberFormat="1" applyFont="1" applyFill="1" applyBorder="1" applyAlignment="1">
      <alignment horizontal="center" vertical="center" wrapText="1"/>
    </xf>
    <xf numFmtId="9" fontId="15" fillId="7" borderId="27" xfId="0" applyNumberFormat="1" applyFont="1" applyFill="1" applyBorder="1" applyAlignment="1">
      <alignment horizontal="center" vertical="center" wrapText="1"/>
    </xf>
  </cellXfs>
  <cellStyles count="2">
    <cellStyle name="Normal" xfId="0" builtinId="0"/>
    <cellStyle name="Porcentaje" xfId="1" builtinId="5"/>
  </cellStyles>
  <dxfs count="484">
    <dxf>
      <fill>
        <patternFill>
          <bgColor theme="9" tint="0.59996337778862885"/>
        </patternFill>
      </fill>
    </dxf>
    <dxf>
      <fill>
        <patternFill>
          <bgColor theme="5"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9" tint="0.59999389629810485"/>
        </patternFill>
      </fill>
    </dxf>
    <dxf>
      <fill>
        <patternFill patternType="solid">
          <bgColor theme="9" tint="0.59999389629810485"/>
        </patternFill>
      </fill>
    </dxf>
    <dxf>
      <alignment horizontal="center"/>
    </dxf>
    <dxf>
      <fill>
        <patternFill patternType="solid">
          <bgColor theme="7" tint="0.59999389629810485"/>
        </patternFill>
      </fill>
    </dxf>
    <dxf>
      <fill>
        <patternFill patternType="solid">
          <bgColor theme="7" tint="0.59999389629810485"/>
        </patternFill>
      </fill>
    </dxf>
    <dxf>
      <alignment horizontal="center"/>
    </dxf>
    <dxf>
      <alignment horizontal="center"/>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fill>
        <patternFill patternType="solid">
          <bgColor theme="5" tint="0.59999389629810485"/>
        </patternFill>
      </fill>
    </dxf>
    <dxf>
      <fill>
        <patternFill patternType="solid">
          <bgColor theme="7" tint="0.59999389629810485"/>
        </patternFill>
      </fill>
    </dxf>
    <dxf>
      <alignment horizontal="center"/>
    </dxf>
    <dxf>
      <fill>
        <patternFill patternType="solid">
          <bgColor theme="7" tint="0.59999389629810485"/>
        </patternFill>
      </fill>
    </dxf>
    <dxf>
      <fill>
        <patternFill patternType="solid">
          <fgColor indexed="64"/>
          <bgColor theme="5" tint="0.59999389629810485"/>
        </patternFill>
      </fill>
      <alignment horizontal="center"/>
    </dxf>
    <dxf>
      <fill>
        <patternFill patternType="solid">
          <fgColor indexed="64"/>
          <bgColor theme="9" tint="0.59999389629810485"/>
        </patternFill>
      </fill>
      <alignment horizontal="center"/>
    </dxf>
    <dxf>
      <alignment horizontal="center"/>
    </dxf>
    <dxf>
      <alignment horizontal="center"/>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fill>
        <patternFill patternType="solid">
          <bgColor theme="9" tint="0.59999389629810485"/>
        </patternFill>
      </fill>
    </dxf>
    <dxf>
      <fill>
        <patternFill patternType="solid">
          <bgColor theme="7" tint="0.59999389629810485"/>
        </patternFill>
      </fill>
    </dxf>
    <dxf>
      <alignment horizontal="center"/>
    </dxf>
    <dxf>
      <fill>
        <patternFill patternType="solid">
          <bgColor theme="7" tint="0.59999389629810485"/>
        </patternFill>
      </fill>
    </dxf>
    <dxf>
      <fill>
        <patternFill patternType="solid">
          <bgColor theme="9" tint="0.59999389629810485"/>
        </patternFill>
      </fill>
    </dxf>
    <dxf>
      <fill>
        <patternFill>
          <bgColor theme="7" tint="0.59999389629810485"/>
        </patternFill>
      </fill>
    </dxf>
    <dxf>
      <fill>
        <patternFill patternType="solid">
          <bgColor theme="7"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5" tint="0.59999389629810485"/>
        </patternFill>
      </fill>
    </dxf>
    <dxf>
      <fill>
        <patternFill patternType="solid">
          <bgColor theme="5" tint="0.59999389629810485"/>
        </patternFill>
      </fill>
    </dxf>
    <dxf>
      <fill>
        <patternFill patternType="none">
          <bgColor auto="1"/>
        </patternFill>
      </fill>
    </dxf>
    <dxf>
      <numFmt numFmtId="166" formatCode="_-* #,##0_-;\-* #,##0_-;_-* &quot;-&quot;??_-;_-@_-"/>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horizontal="center"/>
    </dxf>
    <dxf>
      <alignment horizontal="center"/>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fill>
        <patternFill patternType="solid">
          <bgColor theme="5" tint="0.59999389629810485"/>
        </patternFill>
      </fill>
    </dxf>
    <dxf>
      <alignment horizontal="center"/>
    </dxf>
    <dxf>
      <fill>
        <patternFill patternType="solid">
          <bgColor theme="5" tint="0.59999389629810485"/>
        </patternFill>
      </fill>
    </dxf>
    <dxf>
      <fill>
        <patternFill patternType="solid">
          <bgColor theme="9" tint="0.59999389629810485"/>
        </patternFill>
      </fill>
    </dxf>
    <dxf>
      <fill>
        <patternFill patternType="solid">
          <bgColor theme="7" tint="0.59999389629810485"/>
        </patternFill>
      </fill>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fill>
        <patternFill patternType="solid">
          <bgColor theme="7"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7" tint="0.59999389629810485"/>
        </patternFill>
      </fill>
    </dxf>
    <dxf>
      <alignment horizontal="center"/>
    </dxf>
    <dxf>
      <fill>
        <patternFill patternType="solid">
          <bgColor theme="7" tint="0.59999389629810485"/>
        </patternFill>
      </fill>
    </dxf>
    <dxf>
      <fill>
        <patternFill patternType="solid">
          <bgColor theme="9" tint="0.59999389629810485"/>
        </patternFill>
      </fill>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fill>
        <patternFill patternType="solid">
          <bgColor theme="7" tint="0.59999389629810485"/>
        </patternFill>
      </fill>
    </dxf>
    <dxf>
      <alignment horizontal="center"/>
    </dxf>
    <dxf>
      <fill>
        <patternFill patternType="solid">
          <bgColor theme="7" tint="0.59999389629810485"/>
        </patternFill>
      </fill>
    </dxf>
    <dxf>
      <fill>
        <patternFill patternType="solid">
          <bgColor theme="9" tint="0.59999389629810485"/>
        </patternFill>
      </fill>
    </dxf>
    <dxf>
      <fill>
        <patternFill patternType="solid">
          <bgColor theme="9" tint="0.59999389629810485"/>
        </patternFill>
      </fill>
    </dxf>
    <dxf>
      <alignment horizontal="center"/>
    </dxf>
    <dxf>
      <alignment horizontal="center"/>
    </dxf>
    <dxf>
      <fill>
        <patternFill>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alignment horizontal="center"/>
    </dxf>
    <dxf>
      <fill>
        <patternFill patternType="solid">
          <bgColor theme="5" tint="0.59999389629810485"/>
        </patternFill>
      </fill>
    </dxf>
    <dxf>
      <fill>
        <patternFill patternType="solid">
          <bgColor theme="9" tint="0.59999389629810485"/>
        </patternFill>
      </fill>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horizontal="center"/>
    </dxf>
    <dxf>
      <fill>
        <patternFill patternType="solid">
          <bgColor theme="5" tint="0.59999389629810485"/>
        </patternFill>
      </fill>
    </dxf>
    <dxf>
      <fill>
        <patternFill patternType="solid">
          <bgColor theme="5" tint="0.59999389629810485"/>
        </patternFill>
      </fill>
    </dxf>
    <dxf>
      <fill>
        <patternFill patternType="solid">
          <bgColor theme="9" tint="0.59999389629810485"/>
        </patternFill>
      </fill>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horizontal="center"/>
    </dxf>
    <dxf>
      <fill>
        <patternFill patternType="solid">
          <fgColor indexed="64"/>
          <bgColor theme="5" tint="0.59999389629810485"/>
        </patternFill>
      </fill>
    </dxf>
    <dxf>
      <fill>
        <patternFill patternType="solid">
          <bgColor theme="7" tint="0.59999389629810485"/>
        </patternFill>
      </fill>
    </dxf>
    <dxf>
      <alignment horizontal="center"/>
    </dxf>
    <dxf>
      <alignment horizontal="center"/>
    </dxf>
    <dxf>
      <alignment horizontal="center"/>
    </dxf>
    <dxf>
      <fill>
        <patternFill patternType="solid">
          <fgColor indexed="64"/>
          <bgColor theme="9" tint="0.59999389629810485"/>
        </patternFill>
      </fill>
      <alignment horizontal="center"/>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fill>
        <patternFill patternType="solid">
          <bgColor theme="7" tint="0.59999389629810485"/>
        </patternFill>
      </fill>
    </dxf>
    <dxf>
      <fill>
        <patternFill>
          <bgColor theme="9" tint="0.59999389629810485"/>
        </patternFill>
      </fill>
    </dxf>
    <dxf>
      <fill>
        <patternFill patternType="solid">
          <bgColor theme="7" tint="0.59999389629810485"/>
        </patternFill>
      </fill>
    </dxf>
    <dxf>
      <numFmt numFmtId="166" formatCode="_-* #,##0_-;\-* #,##0_-;_-* &quot;-&quot;??_-;_-@_-"/>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vertical="center" wrapText="1"/>
    </dxf>
    <dxf>
      <alignment horizontal="center"/>
    </dxf>
    <dxf>
      <fill>
        <patternFill>
          <bgColor theme="9" tint="0.59996337778862885"/>
        </patternFill>
      </fill>
    </dxf>
    <dxf>
      <fill>
        <patternFill>
          <bgColor theme="7" tint="0.59996337778862885"/>
        </patternFill>
      </fill>
    </dxf>
    <dxf>
      <fill>
        <patternFill>
          <bgColor theme="5" tint="0.59996337778862885"/>
        </patternFill>
      </fill>
    </dxf>
    <dxf>
      <alignment horizontal="center"/>
    </dxf>
    <dxf>
      <alignment horizontal="center"/>
    </dxf>
    <dxf>
      <alignment vertical="center"/>
    </dxf>
    <dxf>
      <alignment vertical="center"/>
    </dxf>
    <dxf>
      <alignment vertical="center"/>
    </dxf>
    <dxf>
      <alignment vertical="center"/>
    </dxf>
    <dxf>
      <alignment vertical="center"/>
    </dxf>
    <dxf>
      <alignment vertical="center"/>
    </dxf>
    <dxf>
      <fill>
        <patternFill>
          <bgColor theme="9" tint="0.59999389629810485"/>
        </patternFill>
      </fill>
    </dxf>
    <dxf>
      <fill>
        <patternFill>
          <bgColor theme="7" tint="0.59999389629810485"/>
        </patternFill>
      </fill>
    </dxf>
    <dxf>
      <fill>
        <patternFill>
          <bgColor theme="7" tint="0.59999389629810485"/>
        </patternFill>
      </fill>
    </dxf>
    <dxf>
      <fill>
        <patternFill>
          <bgColor theme="7" tint="0.59999389629810485"/>
        </patternFill>
      </fill>
    </dxf>
    <dxf>
      <alignment wrapText="1"/>
    </dxf>
    <dxf>
      <alignment wrapText="1"/>
    </dxf>
    <dxf>
      <alignment wrapText="1"/>
    </dxf>
    <dxf>
      <alignment wrapText="1"/>
    </dxf>
    <dxf>
      <alignment wrapText="1"/>
    </dxf>
    <dxf>
      <alignment wrapText="1"/>
    </dxf>
    <dxf>
      <fill>
        <patternFill patternType="solid">
          <bgColor theme="5" tint="0.59999389629810485"/>
        </patternFill>
      </fill>
    </dxf>
    <dxf>
      <fill>
        <patternFill patternType="solid">
          <bgColor theme="5" tint="0.59999389629810485"/>
        </patternFill>
      </fill>
    </dxf>
    <dxf>
      <fill>
        <patternFill patternType="solid">
          <bgColor theme="7" tint="0.59999389629810485"/>
        </patternFill>
      </fill>
    </dxf>
    <dxf>
      <numFmt numFmtId="164" formatCode="0.0%"/>
    </dxf>
    <dxf>
      <numFmt numFmtId="164" formatCode="0.0%"/>
    </dxf>
    <dxf>
      <alignment horizontal="center"/>
    </dxf>
    <dxf>
      <alignment horizontal="center"/>
    </dxf>
    <dxf>
      <alignment vertical="center"/>
    </dxf>
    <dxf>
      <alignment vertical="center"/>
    </dxf>
    <dxf>
      <alignment vertical="center"/>
    </dxf>
    <dxf>
      <alignment vertical="center"/>
    </dxf>
    <dxf>
      <alignment vertical="center"/>
    </dxf>
    <dxf>
      <alignment vertical="center"/>
    </dxf>
    <dxf>
      <fill>
        <patternFill>
          <bgColor theme="7" tint="0.59999389629810485"/>
        </patternFill>
      </fill>
    </dxf>
    <dxf>
      <fill>
        <patternFill patternType="none">
          <bgColor auto="1"/>
        </patternFill>
      </fill>
    </dxf>
    <dxf>
      <fill>
        <patternFill>
          <bgColor theme="5" tint="0.59999389629810485"/>
        </patternFill>
      </fill>
    </dxf>
    <dxf>
      <alignment wrapText="1"/>
    </dxf>
    <dxf>
      <alignment wrapText="1"/>
    </dxf>
    <dxf>
      <alignment wrapText="1"/>
    </dxf>
    <dxf>
      <alignment wrapText="1"/>
    </dxf>
    <dxf>
      <alignment wrapText="1"/>
    </dxf>
    <dxf>
      <alignment wrapText="1"/>
    </dxf>
    <dxf>
      <fill>
        <patternFill patternType="solid">
          <bgColor theme="5" tint="0.59999389629810485"/>
        </patternFill>
      </fill>
    </dxf>
    <dxf>
      <fill>
        <patternFill patternType="solid">
          <bgColor theme="7" tint="0.59999389629810485"/>
        </patternFill>
      </fill>
    </dxf>
    <dxf>
      <fill>
        <patternFill patternType="solid">
          <bgColor theme="9" tint="0.59999389629810485"/>
        </patternFill>
      </fill>
    </dxf>
    <dxf>
      <numFmt numFmtId="164" formatCode="0.0%"/>
    </dxf>
    <dxf>
      <numFmt numFmtId="164" formatCode="0.0%"/>
    </dxf>
    <dxf>
      <alignment horizontal="center"/>
    </dxf>
    <dxf>
      <alignment horizontal="center"/>
    </dxf>
    <dxf>
      <alignment vertical="center"/>
    </dxf>
    <dxf>
      <alignment vertical="center"/>
    </dxf>
    <dxf>
      <alignment vertical="center"/>
    </dxf>
    <dxf>
      <alignment vertical="center"/>
    </dxf>
    <dxf>
      <alignment vertical="center"/>
    </dxf>
    <dxf>
      <alignment vertical="center"/>
    </dxf>
    <dxf>
      <fill>
        <patternFill>
          <bgColor theme="9" tint="0.59999389629810485"/>
        </patternFill>
      </fill>
    </dxf>
    <dxf>
      <fill>
        <patternFill patternType="none">
          <bgColor auto="1"/>
        </patternFill>
      </fill>
    </dxf>
    <dxf>
      <alignment wrapText="1"/>
    </dxf>
    <dxf>
      <alignment wrapText="1"/>
    </dxf>
    <dxf>
      <alignment wrapText="1"/>
    </dxf>
    <dxf>
      <alignment wrapText="1"/>
    </dxf>
    <dxf>
      <alignment wrapText="1"/>
    </dxf>
    <dxf>
      <alignment wrapText="1"/>
    </dxf>
    <dxf>
      <fill>
        <patternFill patternType="solid">
          <bgColor theme="5" tint="0.59999389629810485"/>
        </patternFill>
      </fill>
    </dxf>
    <dxf>
      <fill>
        <patternFill patternType="none">
          <bgColor auto="1"/>
        </patternFill>
      </fill>
    </dxf>
    <dxf>
      <fill>
        <patternFill patternType="solid">
          <bgColor theme="5" tint="0.59999389629810485"/>
        </patternFill>
      </fill>
    </dxf>
    <dxf>
      <fill>
        <patternFill patternType="solid">
          <bgColor theme="9" tint="0.59999389629810485"/>
        </patternFill>
      </fill>
    </dxf>
    <dxf>
      <numFmt numFmtId="164" formatCode="0.0%"/>
    </dxf>
    <dxf>
      <numFmt numFmtId="164" formatCode="0.0%"/>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estefania_benitez_caroycuervo_gov_co/Documents/PLANEACI&#211;N/CAMILO%20RODRIGUEZ/OTROS/MONITOREO%20RIESGOS/FRAUDE%20Y%20CORRUPCI&#211;N/Mapa%20de%20aseguramiento%20v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AAC_2023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uctura"/>
      <sheetName val="Diagnóstico_RR"/>
      <sheetName val="Segunda línea"/>
      <sheetName val="Mapa de Aseguramiento"/>
      <sheetName val="Control de cambios"/>
      <sheetName val="Formulas"/>
      <sheetName val="Hoja2"/>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
      <sheetName val="COMP. 1"/>
      <sheetName val="COMP. 2"/>
      <sheetName val="COMP. 3"/>
      <sheetName val="COMP. 4"/>
      <sheetName val="COMP. 5"/>
      <sheetName val="COMP. 6"/>
      <sheetName val="LISTAS"/>
      <sheetName val="LISTADOS"/>
    </sheetNames>
    <sheetDataSet>
      <sheetData sheetId="0"/>
      <sheetData sheetId="1"/>
      <sheetData sheetId="2"/>
      <sheetData sheetId="3"/>
      <sheetData sheetId="4"/>
      <sheetData sheetId="5"/>
      <sheetData sheetId="6"/>
      <sheetData sheetId="7">
        <row r="3">
          <cell r="B3" t="str">
            <v>Direccionamiento_estratégico</v>
          </cell>
        </row>
        <row r="4">
          <cell r="B4" t="str">
            <v>Mejoramiento_continuo</v>
          </cell>
        </row>
        <row r="5">
          <cell r="B5" t="str">
            <v>Gestión_del_Talento_humano</v>
          </cell>
        </row>
        <row r="6">
          <cell r="B6" t="str">
            <v>Alianzas</v>
          </cell>
        </row>
        <row r="7">
          <cell r="B7" t="str">
            <v>Formación</v>
          </cell>
        </row>
        <row r="8">
          <cell r="B8" t="str">
            <v>Investigación</v>
          </cell>
        </row>
        <row r="9">
          <cell r="B9" t="str">
            <v>Apropiación_social_del_conocimiento_y_del_patrimonio</v>
          </cell>
        </row>
        <row r="10">
          <cell r="B10" t="str">
            <v>Información_y_Comunicación</v>
          </cell>
        </row>
        <row r="11">
          <cell r="B11" t="str">
            <v>Contabilidad_y_Presupuesto</v>
          </cell>
        </row>
        <row r="12">
          <cell r="B12" t="str">
            <v>Adquisiciones</v>
          </cell>
        </row>
        <row r="13">
          <cell r="B13" t="str">
            <v>Gestion_de_Bienes_y_Servicios</v>
          </cell>
        </row>
        <row r="14">
          <cell r="B14" t="str">
            <v>Evaluación_Independiente</v>
          </cell>
        </row>
        <row r="15">
          <cell r="B15" t="str">
            <v>Control_Disciplinario</v>
          </cell>
        </row>
      </sheetData>
      <sheetData sheetId="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sé Daniel Quilaguy Bernal" refreshedDate="45184.304434375001" createdVersion="7" refreshedVersion="7" minRefreshableVersion="3" recordCount="102" xr:uid="{DAF3D076-E3AC-4AE6-988A-C637AD5B24EF}">
  <cacheSource type="worksheet">
    <worksheetSource ref="A5:BI107" sheet="Riesgos-Corrupción"/>
  </cacheSource>
  <cacheFields count="61">
    <cacheField name="Proceso" numFmtId="0">
      <sharedItems count="10">
        <s v="Adquisiciones"/>
        <s v="Direccionamiento estratégico"/>
        <s v="Información y comunicación"/>
        <s v="Gestión del talento humano"/>
        <s v="Formación"/>
        <s v="Control Disciplinario"/>
        <s v="Alianzas"/>
        <s v="Contabilidad y presupuesto"/>
        <s v="Apropiación social del conocimiento y del patrimonio"/>
        <s v="Gestión de bienes y servicios"/>
      </sharedItems>
    </cacheField>
    <cacheField name="Referencia " numFmtId="0">
      <sharedItems containsBlank="1"/>
    </cacheField>
    <cacheField name="Acción u omisión_x000a__x000a_(Verbos)" numFmtId="0">
      <sharedItems containsBlank="1"/>
    </cacheField>
    <cacheField name="Beneficio privado_x000a__x000a_(Qué)" numFmtId="0">
      <sharedItems containsBlank="1"/>
    </cacheField>
    <cacheField name="Uso del poder_x000a__x000a_(Quién)" numFmtId="0">
      <sharedItems containsBlank="1"/>
    </cacheField>
    <cacheField name="Desviar la gestión de lo público_x000a__x000a_(Aspecto público afectado)" numFmtId="0">
      <sharedItems containsBlank="1"/>
    </cacheField>
    <cacheField name="Descripción del riesgo" numFmtId="0">
      <sharedItems containsBlank="1" longText="1"/>
    </cacheField>
    <cacheField name="Causas" numFmtId="0">
      <sharedItems containsBlank="1" longText="1"/>
    </cacheField>
    <cacheField name="Clasificación del riesgo" numFmtId="0">
      <sharedItems containsBlank="1" count="4">
        <s v="Fraude interno"/>
        <m/>
        <s v="Daños activos físicos"/>
        <s v="Usuarios, productos y prácticas organizacionales"/>
      </sharedItems>
    </cacheField>
    <cacheField name="Frecuencia de la actividad que origina el riesgo_x000a_(Veces al año)" numFmtId="3">
      <sharedItems containsString="0" containsBlank="1" containsNumber="1" containsInteger="1" minValue="4" maxValue="700" count="11">
        <n v="200"/>
        <m/>
        <n v="4"/>
        <n v="12"/>
        <n v="8"/>
        <n v="126"/>
        <n v="30"/>
        <n v="700"/>
        <n v="52"/>
        <n v="243"/>
        <n v="60"/>
      </sharedItems>
    </cacheField>
    <cacheField name="Unidad de medida de la actividad que origina el riesgo" numFmtId="3">
      <sharedItems containsBlank="1"/>
    </cacheField>
    <cacheField name="Incumplimiento" numFmtId="0">
      <sharedItems containsBlank="1"/>
    </cacheField>
    <cacheField name="Daños o pérdidas" numFmtId="0">
      <sharedItems containsBlank="1"/>
    </cacheField>
    <cacheField name="Intervenciones o sanciones" numFmtId="0">
      <sharedItems containsBlank="1"/>
    </cacheField>
    <cacheField name="Reputación" numFmtId="0">
      <sharedItems containsBlank="1"/>
    </cacheField>
    <cacheField name="Probabilidad inherente" numFmtId="0">
      <sharedItems containsBlank="1"/>
    </cacheField>
    <cacheField name="Pi %" numFmtId="9">
      <sharedItems containsString="0" containsBlank="1" containsNumber="1" minValue="0.4" maxValue="0.8"/>
    </cacheField>
    <cacheField name="Impacto inherente" numFmtId="9">
      <sharedItems containsBlank="1"/>
    </cacheField>
    <cacheField name="Ii %" numFmtId="9">
      <sharedItems containsString="0" containsBlank="1" containsNumber="1" minValue="0.8" maxValue="1"/>
    </cacheField>
    <cacheField name="Nivel de severidad inherente" numFmtId="0">
      <sharedItems containsBlank="1"/>
    </cacheField>
    <cacheField name="Posición severidad (i)" numFmtId="0">
      <sharedItems containsString="0" containsBlank="1" containsNumber="1" containsInteger="1" minValue="16" maxValue="23"/>
    </cacheField>
    <cacheField name="No. Control" numFmtId="0">
      <sharedItems containsSemiMixedTypes="0" containsString="0" containsNumber="1" containsInteger="1" minValue="1" maxValue="6"/>
    </cacheField>
    <cacheField name="Responsable de ejecutar el control" numFmtId="0">
      <sharedItems containsBlank="1"/>
    </cacheField>
    <cacheField name="Acción" numFmtId="0">
      <sharedItems containsBlank="1"/>
    </cacheField>
    <cacheField name="Complemento" numFmtId="0">
      <sharedItems containsBlank="1" longText="1"/>
    </cacheField>
    <cacheField name="Momento de ejecución" numFmtId="0">
      <sharedItems containsBlank="1" count="4">
        <s v="Preventivo"/>
        <s v="Detectivo"/>
        <s v="Correctivo"/>
        <m/>
      </sharedItems>
    </cacheField>
    <cacheField name="Forma de ejecución" numFmtId="0">
      <sharedItems containsBlank="1" count="3">
        <s v="Manual"/>
        <m/>
        <s v="Automático"/>
      </sharedItems>
    </cacheField>
    <cacheField name="Calificación" numFmtId="9">
      <sharedItems containsMixedTypes="1" containsNumber="1" minValue="0.25" maxValue="0.5"/>
    </cacheField>
    <cacheField name="Efecto" numFmtId="0">
      <sharedItems containsBlank="1"/>
    </cacheField>
    <cacheField name="Eficiencia en probabilidad" numFmtId="164">
      <sharedItems containsString="0" containsBlank="1" containsNumber="1" minValue="0.23200000000000004" maxValue="0.56480000000000008"/>
    </cacheField>
    <cacheField name="Eficiencia en impacto" numFmtId="164">
      <sharedItems containsString="0" containsBlank="1" containsNumber="1" minValue="0.19999999999999996" maxValue="0.4"/>
    </cacheField>
    <cacheField name="Documentación" numFmtId="0">
      <sharedItems containsBlank="1" count="4">
        <s v="Documentado"/>
        <s v="Sin documentar"/>
        <m/>
        <s v="Documentado " u="1"/>
      </sharedItems>
    </cacheField>
    <cacheField name="Frecuencia" numFmtId="0">
      <sharedItems containsBlank="1"/>
    </cacheField>
    <cacheField name="Evidencia" numFmtId="0">
      <sharedItems containsBlank="1" count="3">
        <s v="Con registro"/>
        <m/>
        <s v="Sin registro"/>
      </sharedItems>
    </cacheField>
    <cacheField name="Reducción probabilidad" numFmtId="0">
      <sharedItems/>
    </cacheField>
    <cacheField name="%" numFmtId="164">
      <sharedItems containsMixedTypes="1" containsNumber="1" minValue="4.9391999999999985E-2" maxValue="0.55999999999999994"/>
    </cacheField>
    <cacheField name="Reducción impacto" numFmtId="0">
      <sharedItems/>
    </cacheField>
    <cacheField name="%2" numFmtId="164">
      <sharedItems containsMixedTypes="1" containsNumber="1" minValue="0.4" maxValue="1"/>
    </cacheField>
    <cacheField name="Reducción severidad" numFmtId="0">
      <sharedItems/>
    </cacheField>
    <cacheField name="Probabilidad residual" numFmtId="0">
      <sharedItems containsBlank="1"/>
    </cacheField>
    <cacheField name="Pr %" numFmtId="164">
      <sharedItems containsString="0" containsBlank="1" containsNumber="1" minValue="4.9391999999999985E-2" maxValue="0.36"/>
    </cacheField>
    <cacheField name="Impacto residual" numFmtId="9">
      <sharedItems containsBlank="1"/>
    </cacheField>
    <cacheField name="Ir %" numFmtId="164">
      <sharedItems containsString="0" containsBlank="1" containsNumber="1" minValue="0.4" maxValue="0.75"/>
    </cacheField>
    <cacheField name="Nivel de severidad residual" numFmtId="0">
      <sharedItems containsBlank="1" count="3">
        <s v="Alto"/>
        <m/>
        <s v="Moderado"/>
      </sharedItems>
    </cacheField>
    <cacheField name="Posición severidad (r) " numFmtId="0">
      <sharedItems containsString="0" containsBlank="1" containsNumber="1" containsInteger="1" minValue="11" maxValue="16"/>
    </cacheField>
    <cacheField name="Tratamiento" numFmtId="0">
      <sharedItems containsBlank="1"/>
    </cacheField>
    <cacheField name="Actividad" numFmtId="0">
      <sharedItems containsBlank="1" longText="1"/>
    </cacheField>
    <cacheField name="Responsable" numFmtId="0">
      <sharedItems containsBlank="1"/>
    </cacheField>
    <cacheField name="Fecha implementación" numFmtId="15">
      <sharedItems containsNonDate="0" containsDate="1" containsString="0" containsBlank="1" minDate="2023-07-31T00:00:00" maxDate="2025-01-01T00:00:00"/>
    </cacheField>
    <cacheField name="Fecha de monitoreo" numFmtId="15">
      <sharedItems containsNonDate="0" containsDate="1" containsString="0" containsBlank="1" minDate="2023-09-04T00:00:00" maxDate="2023-09-09T00:00:00"/>
    </cacheField>
    <cacheField name="Evidencia de implementación de la actividad" numFmtId="0">
      <sharedItems containsBlank="1" longText="1"/>
    </cacheField>
    <cacheField name="Estado de la  actividad" numFmtId="0">
      <sharedItems containsBlank="1" count="4">
        <s v="Vencida"/>
        <m/>
        <s v="En curso"/>
        <s v="Finalizada"/>
      </sharedItems>
    </cacheField>
    <cacheField name="Observaciones sobre el plan" numFmtId="0">
      <sharedItems containsBlank="1" longText="1"/>
    </cacheField>
    <cacheField name="Evidencia de ejecución del control" numFmtId="0">
      <sharedItems containsBlank="1" longText="1"/>
    </cacheField>
    <cacheField name="Observaciones sobre el control" numFmtId="0">
      <sharedItems containsBlank="1" longText="1"/>
    </cacheField>
    <cacheField name="¿La identificación del riesgo es adecuada?" numFmtId="15">
      <sharedItems containsBlank="1" count="3">
        <s v="SI"/>
        <m/>
        <s v="NO"/>
      </sharedItems>
    </cacheField>
    <cacheField name="¿El diseño del control es adecuado?" numFmtId="0">
      <sharedItems containsBlank="1" count="3">
        <s v="NO"/>
        <m/>
        <s v="SI"/>
      </sharedItems>
    </cacheField>
    <cacheField name="¿Se evidencia ejecución del control?" numFmtId="0">
      <sharedItems containsBlank="1" count="3">
        <s v="NO"/>
        <s v="SI"/>
        <m/>
      </sharedItems>
    </cacheField>
    <cacheField name="¿El plan de reducción ha permitido mejorar el control?" numFmtId="0">
      <sharedItems containsBlank="1" count="4">
        <s v="NO"/>
        <m/>
        <s v="No aplica"/>
        <s v="SI"/>
      </sharedItems>
    </cacheField>
    <cacheField name="¿Se presentaron eventos de materialización del riesgo?" numFmtId="0">
      <sharedItems containsBlank="1" count="2">
        <s v="Sin reporte"/>
        <m/>
      </sharedItems>
    </cacheField>
    <cacheField name="Observaciones del seguimiento"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sé Daniel Quilaguy Bernal" refreshedDate="45184.366995833334" createdVersion="8" refreshedVersion="7" minRefreshableVersion="3" recordCount="58" xr:uid="{5892F522-82D2-46E9-A7BA-54F8C4731051}">
  <cacheSource type="worksheet">
    <worksheetSource ref="B3:AE61" sheet="PAAC_V3"/>
  </cacheSource>
  <cacheFields count="30">
    <cacheField name="ID" numFmtId="0">
      <sharedItems containsSemiMixedTypes="0" containsString="0" containsNumber="1" containsInteger="1" minValue="1" maxValue="58"/>
    </cacheField>
    <cacheField name="Componente" numFmtId="0">
      <sharedItems count="13">
        <s v="1. Gestión del riesgo de corrupción"/>
        <s v="2. Racionalización de trámites"/>
        <s v="3. Estrategia de rendición de cuentas"/>
        <s v="4. Mecanismos para mejorar la atención al ciudadano"/>
        <s v="5. Mecanismos para la transparencia y acceso a la información pública"/>
        <s v="6. Integridad y conflictos de interés"/>
        <s v="Mecanismos para la transparencia y acceso a la información pública" u="1"/>
        <s v="Gestión del riesgo de corrupción" u="1"/>
        <s v="Integridad y conflictos de interés" u="1"/>
        <s v="2. Racionalizaicón de trámites" u="1"/>
        <s v="Estrategia de rendición de cuentas" u="1"/>
        <s v="Racionalizaicón de trámites" u="1"/>
        <s v="Mecanismos para mejorar la atención al ciudadano" u="1"/>
      </sharedItems>
    </cacheField>
    <cacheField name="ID_S" numFmtId="0">
      <sharedItems/>
    </cacheField>
    <cacheField name="Subcomponente" numFmtId="0">
      <sharedItems/>
    </cacheField>
    <cacheField name="Actividad" numFmtId="0">
      <sharedItems longText="1"/>
    </cacheField>
    <cacheField name="Entregable" numFmtId="0">
      <sharedItems/>
    </cacheField>
    <cacheField name="ene" numFmtId="0">
      <sharedItems containsString="0" containsBlank="1" containsNumber="1" containsInteger="1" minValue="1" maxValue="1"/>
    </cacheField>
    <cacheField name="feb" numFmtId="0">
      <sharedItems containsString="0" containsBlank="1" containsNumber="1" containsInteger="1" minValue="1" maxValue="1"/>
    </cacheField>
    <cacheField name="mar" numFmtId="0">
      <sharedItems containsString="0" containsBlank="1" containsNumber="1" containsInteger="1" minValue="1" maxValue="3"/>
    </cacheField>
    <cacheField name="abr" numFmtId="0">
      <sharedItems containsString="0" containsBlank="1" containsNumber="1" containsInteger="1" minValue="1" maxValue="1"/>
    </cacheField>
    <cacheField name="may" numFmtId="0">
      <sharedItems containsString="0" containsBlank="1" containsNumber="1" containsInteger="1" minValue="1" maxValue="1"/>
    </cacheField>
    <cacheField name="jun" numFmtId="0">
      <sharedItems containsString="0" containsBlank="1" containsNumber="1" containsInteger="1" minValue="1" maxValue="3"/>
    </cacheField>
    <cacheField name="jul" numFmtId="0">
      <sharedItems containsString="0" containsBlank="1" containsNumber="1" containsInteger="1" minValue="1" maxValue="1"/>
    </cacheField>
    <cacheField name="ago" numFmtId="0">
      <sharedItems containsString="0" containsBlank="1" containsNumber="1" containsInteger="1" minValue="1" maxValue="1"/>
    </cacheField>
    <cacheField name="sep" numFmtId="0">
      <sharedItems containsString="0" containsBlank="1" containsNumber="1" containsInteger="1" minValue="1" maxValue="3"/>
    </cacheField>
    <cacheField name="oct" numFmtId="0">
      <sharedItems containsString="0" containsBlank="1" containsNumber="1" containsInteger="1" minValue="1" maxValue="1"/>
    </cacheField>
    <cacheField name="nov" numFmtId="0">
      <sharedItems containsString="0" containsBlank="1" containsNumber="1" containsInteger="1" minValue="1" maxValue="1"/>
    </cacheField>
    <cacheField name="dic" numFmtId="0">
      <sharedItems containsString="0" containsBlank="1" containsNumber="1" containsInteger="1" minValue="1" maxValue="3"/>
    </cacheField>
    <cacheField name="Meta Total" numFmtId="0">
      <sharedItems containsSemiMixedTypes="0" containsString="0" containsNumber="1" containsInteger="1" minValue="1" maxValue="12"/>
    </cacheField>
    <cacheField name="Proceso responsable" numFmtId="0">
      <sharedItems count="9">
        <s v="Mejoramiento continúo"/>
        <s v="Mejoramiento_continúo"/>
        <s v="Evaluación_Independiente"/>
        <s v="Direccionamiento_estratégico"/>
        <s v="Contabilidad_y_Presupuesto"/>
        <s v="Información_y_Comunicación"/>
        <s v="Gestión_del_Talento_humano"/>
        <s v="Adquisiciones"/>
        <s v="Mejoramiento_continuo" u="1"/>
      </sharedItems>
    </cacheField>
    <cacheField name="Dependencia o equipo de trabajo responsable" numFmtId="0">
      <sharedItems count="7">
        <s v="Grupo de Planeación"/>
        <s v="DIRECCIÓN GENERAL -  Unidad de Control Interno"/>
        <s v="Grupo de gestión financiera"/>
        <s v="SUBDIRECCIÓN ACADÉMICA - Equipo de comunicaciones y prensa"/>
        <s v="Grupo de Talento humano"/>
        <s v="Grupo de tecnologías de la Información"/>
        <s v="Grupo de Gestión contractual"/>
      </sharedItems>
    </cacheField>
    <cacheField name="Cargo o rol del responsable" numFmtId="0">
      <sharedItems/>
    </cacheField>
    <cacheField name="Meta (entregables)" numFmtId="0">
      <sharedItems containsSemiMixedTypes="0" containsString="0" containsNumber="1" containsInteger="1" minValue="1" maxValue="6"/>
    </cacheField>
    <cacheField name="Peso Actividad" numFmtId="164">
      <sharedItems containsSemiMixedTypes="0" containsString="0" containsNumber="1" minValue="0.01" maxValue="0.06"/>
    </cacheField>
    <cacheField name="Peso Entregable" numFmtId="164">
      <sharedItems containsSemiMixedTypes="0" containsString="0" containsNumber="1" minValue="3.3333333333333335E-3" maxValue="0.01"/>
    </cacheField>
    <cacheField name="Avance programado" numFmtId="164">
      <sharedItems containsSemiMixedTypes="0" containsString="0" containsNumber="1" minValue="0" maxValue="0.03"/>
    </cacheField>
    <cacheField name="Entregables evidenciados" numFmtId="0">
      <sharedItems containsMixedTypes="1" containsNumber="1" containsInteger="1" minValue="0" maxValue="6"/>
    </cacheField>
    <cacheField name="Avance con evidencia" numFmtId="164">
      <sharedItems containsSemiMixedTypes="0" containsString="0" containsNumber="1" minValue="0" maxValue="0.03"/>
    </cacheField>
    <cacheField name="Eficacia" numFmtId="164">
      <sharedItems containsMixedTypes="1" containsNumber="1" minValue="0" maxValue="1"/>
    </cacheField>
    <cacheField name="Observacione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2">
  <r>
    <x v="0"/>
    <s v="ADQ-C1"/>
    <s v="Posibilidad de recibir a satisfacción bienes o servicios"/>
    <s v="que no cumplan con lo requerido contractualmente, dando visto bueno y recibo a satisfacción de los informes de entrega y para beneficio"/>
    <s v="propio o de terceros"/>
    <s v="con el fin de tramitar el acta de liquidación o pago final a un proponente específico, sin haber cumplido el objeto contractual, a cambio de una dádiva o beneficio privado"/>
    <s v="Posibilidad de recibir a satisfacción bienes o servicios que no cumplan con lo requerido contractualmente, dando visto bueno y recibo a satisfacción de los informes de entrega y para beneficio propio o de terceros con el fin de tramitar el acta de liquidación o pago final a un proponente específico, sin haber cumplido el objeto contractual, a cambio de una dádiva o beneficio privado"/>
    <s v="Poco conocimiento del supervisor o interventor del contrato"/>
    <x v="0"/>
    <x v="0"/>
    <s v="Actas de liquidación _x000a_Paz y salvo contratistas de prestación de servicios y apoyo a la gestión"/>
    <s v="Grupo de trabajo o proceso"/>
    <s v="Recursos económicos"/>
    <s v="Intervención organismos"/>
    <s v="Institucional"/>
    <s v="Media"/>
    <n v="0.6"/>
    <s v="Catastrófico"/>
    <n v="1"/>
    <s v="Extremo"/>
    <n v="23"/>
    <n v="1"/>
    <s v="Profesional Especializado Gestión Contractual"/>
    <s v="Validar que circulares informativas enviadas a todos los funcionarios del Instituto Caro y Cuervo"/>
    <s v="a través de medios electrónicos contengan el cómo se debe ejecutar una buena supervisión en cuanto a informes de seguimiento"/>
    <x v="0"/>
    <x v="0"/>
    <n v="0.4"/>
    <s v="Probabilidad"/>
    <n v="0.42359999999999998"/>
    <n v="0.25"/>
    <x v="0"/>
    <s v="Continua"/>
    <x v="0"/>
    <s v="Baja"/>
    <n v="0.36"/>
    <s v="Catastrófico"/>
    <n v="1"/>
    <s v="Extremo"/>
    <s v="Muy Baja"/>
    <n v="0.1764"/>
    <s v="Mayor"/>
    <n v="0.75"/>
    <x v="0"/>
    <n v="14"/>
    <s v="Reducir (mitigar)"/>
    <s v="Actualizar los procedimientos de la dependencia del Grupo de Gestión Contractual"/>
    <s v="Profesional Especializado Gestión Contractual"/>
    <d v="2023-08-31T00:00:00"/>
    <d v="2023-09-06T00:00:00"/>
    <s v="https://caroycuervo-my.sharepoint.com/:f:/g/personal/miguel_ochoa_caroycuervo_gov_co/EoNCwToBSidEqWAtePk1XsQBkM9nroOlzPn2z85gcNPkeg?e=G8tSVS "/>
    <x v="0"/>
    <s v="Se solicita ajustar la fecha en razón a la cantidad de procedimientos a cargo del área y las revisiones objeto de mesas de trabajo realizadas con el Grupo de Planeación. Los procedimientos se encuentran para ajuste del área"/>
    <m/>
    <s v="Este control se comenzará a aplicar a partir del tercer cuatrimeste con las campañas y capacitaciones a los supervisores de contratos del ICC"/>
    <x v="0"/>
    <x v="0"/>
    <x v="0"/>
    <x v="0"/>
    <x v="0"/>
    <s v="Control preventivo: la validación de un documento no ataca las causas del riesgo, se recomienda validar que el documento haya sido entendido e indicar en donde se encuentra documentado el control"/>
  </r>
  <r>
    <x v="0"/>
    <m/>
    <m/>
    <m/>
    <m/>
    <m/>
    <m/>
    <s v="Entrega y aceptación de bienes, servicios o de obras diferentes a los contratados  "/>
    <x v="1"/>
    <x v="1"/>
    <m/>
    <s v="Metas u objetivos"/>
    <s v="Calidad de vida comunidad"/>
    <s v="Sanciones"/>
    <s v="Sectorial"/>
    <m/>
    <m/>
    <m/>
    <m/>
    <m/>
    <m/>
    <n v="2"/>
    <s v="Profesional Universitario Gestión Contractual"/>
    <s v="Revisar mensualmente el estado de avance de ejecución contractual y presupuestal de los contratos"/>
    <s v="a través del reporte realizado en el SIRECI"/>
    <x v="1"/>
    <x v="0"/>
    <n v="0.3"/>
    <s v="Probabilidad"/>
    <m/>
    <m/>
    <x v="1"/>
    <s v="Continua"/>
    <x v="0"/>
    <s v="Baja"/>
    <n v="0.252"/>
    <s v="Catastrófico"/>
    <n v="1"/>
    <s v="Extremo"/>
    <m/>
    <m/>
    <m/>
    <m/>
    <x v="1"/>
    <m/>
    <m/>
    <m/>
    <m/>
    <m/>
    <m/>
    <m/>
    <x v="1"/>
    <m/>
    <s v="Informes o Reportes mensuales a la plataforma SIRECI"/>
    <s v="Mensualmente se realiza el reporte de la ejecución contractual y presupuestal de los contratos, en la plataforma del SIRECI."/>
    <x v="1"/>
    <x v="0"/>
    <x v="1"/>
    <x v="1"/>
    <x v="1"/>
    <s v="Control detectivo: la verificación efectuada debe generar un analisis de desviaciones que sea remitido a una instancia que permita la solución"/>
  </r>
  <r>
    <x v="0"/>
    <m/>
    <m/>
    <m/>
    <m/>
    <m/>
    <m/>
    <s v="Falta de criterios mínimos en la revisión de informes de supervisión"/>
    <x v="1"/>
    <x v="1"/>
    <m/>
    <s v="Misión institucional"/>
    <s v="Información"/>
    <s v="Procesos disciplinarios"/>
    <s v="Regional"/>
    <m/>
    <m/>
    <m/>
    <m/>
    <m/>
    <m/>
    <n v="3"/>
    <s v="Profesional Especializado de Control Interno Disciplinario"/>
    <s v="Validar la apertura del proceso de investigación o indagación previa para determinar si se incurre en una falta disciplinaria"/>
    <s v="a través del inicio del trámite del proceso y se formaliza mediante un auto de apertura. Cualquier funcionario, contratista o ciudadano que detecte la situación puede instaurar la respectiva solicitud. Documentado en el procedimiento ordinario y verbal"/>
    <x v="1"/>
    <x v="0"/>
    <n v="0.3"/>
    <s v="Probabilidad"/>
    <m/>
    <m/>
    <x v="0"/>
    <s v="Continua"/>
    <x v="0"/>
    <s v="Muy Baja"/>
    <n v="0.1764"/>
    <s v="Catastrófico"/>
    <n v="1"/>
    <s v="Extremo"/>
    <m/>
    <m/>
    <m/>
    <m/>
    <x v="1"/>
    <m/>
    <m/>
    <m/>
    <m/>
    <m/>
    <m/>
    <m/>
    <x v="1"/>
    <m/>
    <m/>
    <s v="No se ha requerido la activación del control"/>
    <x v="1"/>
    <x v="0"/>
    <x v="0"/>
    <x v="1"/>
    <x v="1"/>
    <s v="Este control es de tipo correcttivo debe indicarse en dónde se encuentra documentado el control"/>
  </r>
  <r>
    <x v="0"/>
    <m/>
    <m/>
    <m/>
    <m/>
    <m/>
    <m/>
    <m/>
    <x v="1"/>
    <x v="1"/>
    <m/>
    <m/>
    <m/>
    <m/>
    <m/>
    <m/>
    <m/>
    <m/>
    <m/>
    <m/>
    <m/>
    <n v="4"/>
    <s v="Subdirector Administrativo y Financiero con apoyo del Profesional Especializado de Control Interno Disciplinario"/>
    <s v="Iniciar la instrucción del proceso disciplinario y en el caso de que el proceso vaya a otra instancia, como lo es el pliego de cargos, se remite a la Procuraduría General de la Nación"/>
    <s v="a través de documento oficial institucional. Se llega a esta acción debido a que actualmente la entidad no tiene un Grupo de Control Interno Disciplinario. Documentado en el procedimiento ordinario y verbal"/>
    <x v="2"/>
    <x v="0"/>
    <n v="0.25"/>
    <s v="Impacto"/>
    <m/>
    <m/>
    <x v="0"/>
    <s v="Continua"/>
    <x v="0"/>
    <s v="Muy Baja"/>
    <n v="0.1764"/>
    <s v="Mayor"/>
    <n v="0.75"/>
    <s v="Alto"/>
    <m/>
    <m/>
    <m/>
    <m/>
    <x v="1"/>
    <m/>
    <m/>
    <m/>
    <m/>
    <m/>
    <m/>
    <m/>
    <x v="1"/>
    <m/>
    <m/>
    <s v="No se ha requerido la activación del control"/>
    <x v="1"/>
    <x v="0"/>
    <x v="0"/>
    <x v="1"/>
    <x v="1"/>
    <s v="Control correctivo: No es necesario que el ICC, cree un grupo de control disicplinario interno sino una oficina de alto nivel (artículo 93 de la ley 1952 de 2019), asunto que se debería abordar en el rediseño institucional ¿cuál es la diferencia de este control con el anterior?"/>
  </r>
  <r>
    <x v="0"/>
    <m/>
    <m/>
    <m/>
    <m/>
    <m/>
    <m/>
    <m/>
    <x v="1"/>
    <x v="1"/>
    <m/>
    <m/>
    <m/>
    <m/>
    <m/>
    <m/>
    <m/>
    <m/>
    <m/>
    <m/>
    <m/>
    <n v="5"/>
    <m/>
    <m/>
    <m/>
    <x v="3"/>
    <x v="1"/>
    <s v=""/>
    <s v=""/>
    <m/>
    <m/>
    <x v="2"/>
    <m/>
    <x v="1"/>
    <s v=""/>
    <s v=""/>
    <s v=""/>
    <s v=""/>
    <s v=""/>
    <m/>
    <m/>
    <m/>
    <m/>
    <x v="1"/>
    <m/>
    <m/>
    <m/>
    <m/>
    <m/>
    <m/>
    <m/>
    <x v="1"/>
    <m/>
    <m/>
    <m/>
    <x v="1"/>
    <x v="1"/>
    <x v="2"/>
    <x v="1"/>
    <x v="1"/>
    <m/>
  </r>
  <r>
    <x v="0"/>
    <m/>
    <m/>
    <m/>
    <m/>
    <m/>
    <m/>
    <m/>
    <x v="1"/>
    <x v="1"/>
    <m/>
    <m/>
    <m/>
    <m/>
    <m/>
    <m/>
    <m/>
    <m/>
    <m/>
    <m/>
    <m/>
    <n v="6"/>
    <m/>
    <m/>
    <m/>
    <x v="3"/>
    <x v="1"/>
    <s v=""/>
    <s v=""/>
    <m/>
    <m/>
    <x v="2"/>
    <m/>
    <x v="1"/>
    <s v=""/>
    <s v=""/>
    <s v=""/>
    <s v=""/>
    <s v=""/>
    <m/>
    <m/>
    <m/>
    <m/>
    <x v="1"/>
    <m/>
    <m/>
    <m/>
    <m/>
    <m/>
    <m/>
    <m/>
    <x v="1"/>
    <m/>
    <m/>
    <m/>
    <x v="1"/>
    <x v="1"/>
    <x v="2"/>
    <x v="1"/>
    <x v="1"/>
    <m/>
  </r>
  <r>
    <x v="1"/>
    <s v="DIR-C1"/>
    <s v="Posibilidad de tomar decisiones institucionales"/>
    <s v="utilizando recursos públicos para beneficio"/>
    <s v="propio o de un tercero"/>
    <s v="definiendo objetivos y lineamientos inadecuados para la entidad "/>
    <s v="Posibilidad de tomar decisiones institucionales utilizando recursos públicos para beneficio propio o de un tercero definiendo objetivos y lineamientos inadecuados para la entidad "/>
    <s v="Ausencia de capacitación y formación de los funcionarios públicos para tomar decisiones apropiadas y transparentes ya que pueden cometer errores o tomar decisiones que benefician a ellos mismos o a terceros en lugar de tomar decisiones en beneficio de la entidad"/>
    <x v="0"/>
    <x v="2"/>
    <s v="Planes institucionales (Plan estratégico, Plan de acción y Plan de adquisiciones)"/>
    <s v="Grupo de trabajo o proceso"/>
    <s v="Recursos económicos"/>
    <s v="Intervención organismos"/>
    <s v="Institucional"/>
    <s v="Baja"/>
    <n v="0.4"/>
    <s v="Catastrófico"/>
    <n v="1"/>
    <s v="Extremo"/>
    <n v="22"/>
    <n v="1"/>
    <s v="Profesional Universitario del Grupo de Planeación"/>
    <s v="Validar que la información proyectada en los planes institucionales corresponda a los lineamientos y procedimientos vigentes"/>
    <s v="a través de los formatos presentados contrastados con lo registrado en el Sistema Integrado de Gestión -SIG, documentado en el procedimiento DIR-P-3_Formulación, ajustes y seguimiento del Plan de Acción Institucional"/>
    <x v="0"/>
    <x v="0"/>
    <n v="0.4"/>
    <s v="Probabilidad"/>
    <n v="0.35060800000000003"/>
    <n v="0.25"/>
    <x v="0"/>
    <s v="Continua"/>
    <x v="0"/>
    <s v="Baja"/>
    <n v="0.24"/>
    <s v="Catastrófico"/>
    <n v="1"/>
    <s v="Extremo"/>
    <s v="Muy Baja"/>
    <n v="4.9391999999999985E-2"/>
    <s v="Mayor"/>
    <n v="0.75"/>
    <x v="0"/>
    <n v="14"/>
    <s v="Reducir (mitigar)"/>
    <s v="Actualizar la metodología e instrumentos para la planeación institucional"/>
    <s v="Profesional Especializado - Coordinador del Grupo de Planeación"/>
    <d v="2023-11-30T00:00:00"/>
    <d v="2023-09-06T00:00:00"/>
    <s v="Documento borrador metodología"/>
    <x v="2"/>
    <s v="En el último cuatrimestre se retomará esta actividad para cumplirla en el tiempo previsto"/>
    <s v="Actas de CIGD aprobadas y en proyección"/>
    <s v="El 9 de mayo y el 26 de julio se presentaron seguimiento a planes institucionales al CIGD, envidenciando por medio del seguimiento, los aspectos metodológicos a mejorar._x000a_El 4 de julio se presentaron y aprobaron varios ajustes a planes institucionales al CIGD, los cuales contaron con el acompañamiento metodológico de Planeación"/>
    <x v="0"/>
    <x v="2"/>
    <x v="0"/>
    <x v="0"/>
    <x v="0"/>
    <s v="La evidencias aportadas corresponde a la fase de monitoreo, no a la formuaclión, por ejemplo hay un cronograma PIGA publicado en portal web que no permite rendir cuentas frente al avance de este plan"/>
  </r>
  <r>
    <x v="1"/>
    <m/>
    <m/>
    <m/>
    <m/>
    <m/>
    <m/>
    <s v="Sistemas de información inadecuados o insuficientes"/>
    <x v="1"/>
    <x v="1"/>
    <m/>
    <s v="Metas u objetivos"/>
    <m/>
    <s v="Sanciones"/>
    <s v="Sectorial"/>
    <m/>
    <m/>
    <m/>
    <m/>
    <m/>
    <m/>
    <n v="2"/>
    <s v="Profesional Especializado - Coordinador del Grupo de Planeación"/>
    <s v="Revisar la suscripción de los acuerdos de gestión "/>
    <s v="por medio de acompañamiento a los gerentes públicos"/>
    <x v="0"/>
    <x v="0"/>
    <n v="0.4"/>
    <s v="Probabilidad"/>
    <m/>
    <m/>
    <x v="1"/>
    <s v="Continua"/>
    <x v="0"/>
    <s v="Muy Baja"/>
    <n v="0.14399999999999999"/>
    <s v="Catastrófico"/>
    <n v="1"/>
    <s v="Extremo"/>
    <m/>
    <m/>
    <m/>
    <m/>
    <x v="1"/>
    <m/>
    <s v="Reducir (mitigar)"/>
    <s v="Actualizar la metodología e instrumentos para el proceso de Participación Ciudadana y Rendición de Cuentas"/>
    <s v="Profesional Universitario del Grupo de Planeación"/>
    <d v="2023-11-30T00:00:00"/>
    <d v="2023-09-06T00:00:00"/>
    <s v="https://sig.caroycuervo.gov.co/DocumentosSIG/DIR-M-5.2.pdf"/>
    <x v="2"/>
    <s v="La metodología fue ajustada y aprobada el 26 de julio por el CIGD. En el documento de estado ciudadano se articula la información correspondiente a la adopción de políticas de participación ciudadana y rendición de cuentas"/>
    <s v="Listados de asistencia"/>
    <s v="Se realizó acompañamientos a los directivos para los temas referentes a los acuerdos de gestión y planeación estratégica los días 18, 26 y 30 de mayo._x000a__x000a_Igualmente para el 29 de junio se gestionó y se desarrolló capacitación con el DAFP en el tema de acuerdos de gestión"/>
    <x v="1"/>
    <x v="0"/>
    <x v="0"/>
    <x v="0"/>
    <x v="1"/>
    <s v="Control preventivo: la suscripicón de los acuerdos de gestión debe ser analizada a la luz de la planeación institucional y los téminos legales establecidos , es decir falta detallar el &quot;cómo&quot; del control, la metodología de articulación y seguimiento de los planes puede ser el medio"/>
  </r>
  <r>
    <x v="1"/>
    <m/>
    <m/>
    <m/>
    <m/>
    <m/>
    <m/>
    <s v="Falta de metodologías institucionales efectivas y actualizadas para la asignación de recursos ya que podrían ser distribuidos de forma desigual, arbitraria o inadecuada."/>
    <x v="1"/>
    <x v="1"/>
    <m/>
    <s v="Misión institucional"/>
    <s v="Información"/>
    <s v="Procesos disciplinarios"/>
    <s v="Regional"/>
    <m/>
    <m/>
    <m/>
    <m/>
    <m/>
    <m/>
    <n v="3"/>
    <s v="Profesional Universitario del Grupo de Planeación"/>
    <s v="Revisar trimestralmente el cumplimiento de lo programado en los planes institucionales"/>
    <s v="a través de los informes trimestrales de seguimiento presentado al CIGD, documentado en el procedimiento DIR-P-3_Formulación, ajustes y seguimiento del Plan de Acción Institucional"/>
    <x v="1"/>
    <x v="0"/>
    <n v="0.3"/>
    <s v="Probabilidad"/>
    <m/>
    <m/>
    <x v="0"/>
    <s v="Continua"/>
    <x v="0"/>
    <s v="Muy Baja"/>
    <n v="0.10079999999999999"/>
    <s v="Catastrófico"/>
    <n v="1"/>
    <s v="Extremo"/>
    <m/>
    <m/>
    <m/>
    <m/>
    <x v="1"/>
    <m/>
    <s v="Reducir (mitigar)"/>
    <s v="Requerir a los funcionarios tomar la capacitación en Integridad y lucha contra la corrupción  "/>
    <s v="Profesional Especializado del Grupo de Talento Humano"/>
    <d v="2023-12-31T00:00:00"/>
    <d v="2023-09-05T00:00:00"/>
    <s v="Cartas de bienvenidas"/>
    <x v="2"/>
    <s v="Durante el segundo cuatrimestre se elaboraron 17 cartas de bienvenidad donde se incluyó el requerimiento de la inducción el curso de Integridad, Transparencia y Lucha contra la corrupción"/>
    <s v="Actas de CIGD aprobadas y en proyección"/>
    <s v="El 9 de mayo y el 26 de julio se presentaron seguimiento a planes institucionales al CIGD"/>
    <x v="1"/>
    <x v="0"/>
    <x v="1"/>
    <x v="0"/>
    <x v="1"/>
    <s v="Control detectivo:el monitoreo debe ser mensual y establecer la manera de garantizar el reporte presentar un informe donde la mayoría de los planes presentan condición de falta de reporte no garantiza el cumplimiento de estos"/>
  </r>
  <r>
    <x v="1"/>
    <m/>
    <m/>
    <m/>
    <m/>
    <m/>
    <m/>
    <s v="Ausencia de firma de acuerdos de gestión con objetivos claros y medibles ya que estos proporcionan un marco para la toma de decisiones transparentes y efectivas, lo que a su vez puede mejorar la eficacia y eficiencia de al entidad y fortalecer la confianza de los usuarios"/>
    <x v="1"/>
    <x v="1"/>
    <m/>
    <s v="Misión sectorial"/>
    <m/>
    <s v="Procesos fiscales"/>
    <s v="Nacional"/>
    <m/>
    <m/>
    <m/>
    <m/>
    <m/>
    <m/>
    <n v="4"/>
    <s v="Oficial de Transparencia de la entidad y/o Profesional Especializado de Control Interno Disciplinario"/>
    <s v="Verificar la presentación al CIGD de la situación"/>
    <s v="para que determine el tratamiento que se debe dar a la situación presentada"/>
    <x v="1"/>
    <x v="0"/>
    <n v="0.3"/>
    <s v="Probabilidad"/>
    <m/>
    <m/>
    <x v="1"/>
    <s v="Continua"/>
    <x v="0"/>
    <s v="Muy Baja"/>
    <n v="7.0559999999999984E-2"/>
    <s v="Catastrófico"/>
    <n v="1"/>
    <s v="Extremo"/>
    <m/>
    <m/>
    <m/>
    <m/>
    <x v="1"/>
    <m/>
    <m/>
    <m/>
    <m/>
    <m/>
    <m/>
    <m/>
    <x v="1"/>
    <m/>
    <m/>
    <s v="No se ha requerido la activación del control"/>
    <x v="1"/>
    <x v="0"/>
    <x v="2"/>
    <x v="1"/>
    <x v="1"/>
    <s v="Control detectivo: no es clara la redacción del control"/>
  </r>
  <r>
    <x v="1"/>
    <m/>
    <m/>
    <m/>
    <m/>
    <m/>
    <m/>
    <s v="Falta de metodologías institucionales efectivas en la transparencia, acceso a la información y la rendición de cuentas en la gestión de los recursos"/>
    <x v="1"/>
    <x v="1"/>
    <m/>
    <s v="Productos o servicios"/>
    <m/>
    <s v="Procesos penales"/>
    <m/>
    <m/>
    <m/>
    <m/>
    <m/>
    <m/>
    <m/>
    <n v="5"/>
    <s v="Profesional Especializado de Control Interno Disciplinario"/>
    <s v="Validar la apertura del proceso de investigación o indagación previa para determinar si se incurre en una falta disciplinaria"/>
    <s v="a través del inicio del trámite del proceso y se formaliza mediante un auto de apertura, documentado en el procedimiento ordinario y verbal"/>
    <x v="1"/>
    <x v="0"/>
    <n v="0.3"/>
    <s v="Probabilidad"/>
    <m/>
    <m/>
    <x v="0"/>
    <s v="Continua"/>
    <x v="0"/>
    <s v="Muy Baja"/>
    <n v="4.9391999999999985E-2"/>
    <s v="Catastrófico"/>
    <n v="1"/>
    <s v="Extremo"/>
    <m/>
    <m/>
    <m/>
    <m/>
    <x v="1"/>
    <m/>
    <m/>
    <m/>
    <m/>
    <m/>
    <m/>
    <m/>
    <x v="1"/>
    <m/>
    <m/>
    <s v="No se ha requerido la activación del control"/>
    <x v="1"/>
    <x v="0"/>
    <x v="0"/>
    <x v="1"/>
    <x v="1"/>
    <s v="Este control es de tipo correcttivo, falta indicar dónde se encuentra documentado el control"/>
  </r>
  <r>
    <x v="1"/>
    <m/>
    <m/>
    <m/>
    <m/>
    <m/>
    <m/>
    <m/>
    <x v="1"/>
    <x v="1"/>
    <m/>
    <m/>
    <m/>
    <m/>
    <m/>
    <m/>
    <m/>
    <m/>
    <m/>
    <m/>
    <m/>
    <n v="6"/>
    <s v="Subdirector Administrativo y Financiero con apoyo del Profesional Especializado de Control Interno Disciplinario"/>
    <s v="Iniciar la instrucción del proceso disciplinario y en el caso de que el proceso vaya a otra instancia, como lo es el pliego de cargos, se remite a la Procuraduría General de la Nación"/>
    <s v="a través de documento oficial institucional. Se llega a esta acción debido a que actualmente la entidad no tiene un Grupo de Control Interno Disciplinario. Documentado en el procedimiento ordinario y verbal"/>
    <x v="2"/>
    <x v="0"/>
    <n v="0.25"/>
    <s v="Impacto"/>
    <m/>
    <m/>
    <x v="0"/>
    <s v="Continua"/>
    <x v="0"/>
    <s v="Muy Baja"/>
    <n v="4.9391999999999985E-2"/>
    <s v="Mayor"/>
    <n v="0.75"/>
    <s v="Alto"/>
    <m/>
    <m/>
    <m/>
    <m/>
    <x v="1"/>
    <m/>
    <m/>
    <m/>
    <m/>
    <m/>
    <m/>
    <m/>
    <x v="1"/>
    <m/>
    <m/>
    <s v="No se ha requerido la activación del control"/>
    <x v="1"/>
    <x v="0"/>
    <x v="0"/>
    <x v="1"/>
    <x v="1"/>
    <s v="Control correctivo: No es necesario que el ICC, cree un grupo de control disicplinario interno sino una oficina de alto nivel (artículo 93 de la ley 1952 de 2019), asunto que se debería abordar en el rediseño institucional ¿cuál es la difrencia de este control con el anterior?"/>
  </r>
  <r>
    <x v="1"/>
    <s v="DIR-C2"/>
    <s v="Posibilidad de omitir o efectuar acciones en proceso judiciales o administrativos "/>
    <s v="afectando intereses de la entidad para beneficio"/>
    <s v="propio o de un tercero"/>
    <s v="realizando acciones inadecuadas para la defensa de la entidad "/>
    <s v="Posibilidad de omitir o efectuar acciones en proceso judiciales o administrativos  afectando intereses de la entidad para beneficio propio o de un tercero realizando acciones inadecuadas para la defensa de la entidad "/>
    <s v="Sistemas de información inadecuados o insuficientes"/>
    <x v="0"/>
    <x v="2"/>
    <s v="Plan de acción - revisión de procesos"/>
    <s v="Grupo de trabajo o proceso"/>
    <s v="Recursos económicos"/>
    <s v="Intervención organismos"/>
    <s v="Institucional"/>
    <s v="Baja"/>
    <n v="0.4"/>
    <s v="Catastrófico"/>
    <n v="1"/>
    <s v="Extremo"/>
    <n v="22"/>
    <n v="1"/>
    <s v="Secretario técnico del Comité de Defensa Jurídica - Rol Abogado de Defensa Jurídica"/>
    <s v="Verificar la divulgación a los públicos de interés el estado de los procesos de forma trimestral"/>
    <s v="a través de la revisión de la publicación del informe de los procesos en la página web institucional de la entidad"/>
    <x v="0"/>
    <x v="0"/>
    <n v="0.4"/>
    <s v="Probabilidad"/>
    <n v="0.31768000000000007"/>
    <n v="0.25"/>
    <x v="1"/>
    <s v="Continua"/>
    <x v="0"/>
    <s v="Baja"/>
    <n v="0.24"/>
    <s v="Catastrófico"/>
    <n v="1"/>
    <s v="Extremo"/>
    <s v="Muy Baja"/>
    <n v="8.2319999999999977E-2"/>
    <s v="Mayor"/>
    <n v="0.75"/>
    <x v="0"/>
    <n v="14"/>
    <s v="Reducir (mitigar)"/>
    <s v="Aprobación de las fichas técnicas de conciliación, presentación de casos, análisis de acción de repetición o llamamiento en garantía "/>
    <s v="Comité de Conciliación y Defensa Jurídica"/>
    <d v="2023-12-31T00:00:00"/>
    <d v="2023-09-07T00:00:00"/>
    <s v="Las actas las archiva el secretarío técnico del comité y gozan de reserva legal por contener la estrategia de defensa"/>
    <x v="2"/>
    <s v="Se presentó el estado de avance de cada proceso judicial al Comité de Defensa Jurídica en las sesiones 5, 6, y 7 de 2023"/>
    <s v="https://www.caroycuervo.gov.co/4-9-1-informe-sobre-defensa-publica/"/>
    <s v="Se publicó el informe correspondiente al segundo trimestre"/>
    <x v="0"/>
    <x v="2"/>
    <x v="1"/>
    <x v="0"/>
    <x v="0"/>
    <m/>
  </r>
  <r>
    <x v="1"/>
    <m/>
    <m/>
    <m/>
    <m/>
    <m/>
    <m/>
    <s v="Metodologías institucionales insuficientes para la asignación de recursos "/>
    <x v="1"/>
    <x v="1"/>
    <m/>
    <s v="Metas u objetivos"/>
    <m/>
    <m/>
    <s v="Sectorial"/>
    <m/>
    <m/>
    <m/>
    <m/>
    <m/>
    <m/>
    <n v="2"/>
    <s v="Comité de conciliación y defensa jurídica "/>
    <s v="Revisar la información presentada por el apoderado judicial de la entidad sobre cada proceso judicial o administrativo "/>
    <s v="a través de las fichas técnicas de conciliación, presentación de procesos, y etapa judicial de cada caso, documentado en el Manual de Defensa Jurídica "/>
    <x v="1"/>
    <x v="0"/>
    <n v="0.3"/>
    <s v="Probabilidad"/>
    <m/>
    <m/>
    <x v="0"/>
    <s v="Continua "/>
    <x v="0"/>
    <s v="Muy Baja"/>
    <n v="0.16799999999999998"/>
    <s v="Catastrófico"/>
    <n v="1"/>
    <s v="Extremo"/>
    <m/>
    <m/>
    <m/>
    <m/>
    <x v="1"/>
    <m/>
    <s v="Reducir (mitigar)"/>
    <s v="Presentación y aprobación del informe de seguimiento de actividades relacionados con los casos judiciales y administrativos de la entidad"/>
    <s v="Comité de Conciliación y Defensa Jurídica y Secretario técnico "/>
    <d v="2023-12-31T00:00:00"/>
    <d v="2023-09-07T00:00:00"/>
    <s v="Informe semestral de seguimiento"/>
    <x v="2"/>
    <s v="En la sesión no. 6 de 2023 se presentó al Comité el informe de seguimiento semestral de acciones y decisiones adoptadas en los procesos judiales "/>
    <s v="Las actas las archiva el secretarío técnico del comité y gozan de reserva legal por contener la estrategia de defensa"/>
    <s v="Se presentó el estado de avance de cada proceso judicial al Comité de Defensa Jurídica en las sesiones 5, 6, y 7 de 2023"/>
    <x v="1"/>
    <x v="2"/>
    <x v="1"/>
    <x v="0"/>
    <x v="1"/>
    <m/>
  </r>
  <r>
    <x v="1"/>
    <m/>
    <m/>
    <m/>
    <m/>
    <m/>
    <m/>
    <s v="Actuaciones del abogado estando sancionado"/>
    <x v="1"/>
    <x v="1"/>
    <m/>
    <s v="Misión institucional"/>
    <s v="Información"/>
    <s v="Procesos disciplinarios"/>
    <s v="Regional"/>
    <m/>
    <m/>
    <m/>
    <m/>
    <m/>
    <m/>
    <n v="3"/>
    <s v="Secretario técnico del Comité de Defensa Jurídica"/>
    <s v="Verificar el cumplimiento de las acciones determinadas por el Comité de Conciliación y Defensa Jurídica así como las requeridas en cada etapa procesal de cada proceso "/>
    <s v="a través del informe que se debe presentar al Comité de Conciliación y Defensa Jurídica, documentado la resolución 331 de 2022 en la cual se crea el Comité"/>
    <x v="1"/>
    <x v="0"/>
    <n v="0.3"/>
    <s v="Probabilidad"/>
    <m/>
    <m/>
    <x v="0"/>
    <s v="Continua "/>
    <x v="0"/>
    <s v="Muy Baja"/>
    <n v="0.11759999999999998"/>
    <s v="Catastrófico"/>
    <n v="1"/>
    <s v="Extremo"/>
    <m/>
    <m/>
    <m/>
    <m/>
    <x v="1"/>
    <m/>
    <s v="Reducir (mitigar)"/>
    <s v="Creación de los lineamientos para la adopción de la política de daño antijurídico según los criterios de la Agencia Nacional de Defensa Jurídica del Estado"/>
    <s v="Secretario técnico del Comité de Defensa Jurídica - Rol Abogado de Defensa Jurídica"/>
    <d v="2023-11-30T00:00:00"/>
    <d v="2023-09-07T00:00:00"/>
    <s v="Correo de validación metodológica Planeación"/>
    <x v="2"/>
    <s v="El procedimiento está actualmente ajustandose y se presentará para aprobación del Comité de Defensa jurídica en su sesión no. 9"/>
    <s v="Informe semestral de seguimiento"/>
    <s v="En la sesión no. 6 de 2023 se presentó al Comité el informe de seguimiento semestral de acciones y decisiones adoptadas en los procesos judiales "/>
    <x v="1"/>
    <x v="2"/>
    <x v="1"/>
    <x v="0"/>
    <x v="1"/>
    <m/>
  </r>
  <r>
    <x v="1"/>
    <m/>
    <m/>
    <m/>
    <m/>
    <m/>
    <m/>
    <m/>
    <x v="1"/>
    <x v="1"/>
    <m/>
    <s v="Misión sectorial"/>
    <m/>
    <s v="Procesos fiscales"/>
    <s v="Nacional"/>
    <m/>
    <m/>
    <m/>
    <m/>
    <m/>
    <m/>
    <n v="4"/>
    <s v="Secretario técnico del Comité de Defensa Jurídica"/>
    <s v="Revisar los antecedentes disciplinarios del abogado a cargo de los procesos judiciales"/>
    <s v="a través de la plataforma institucional asignada para ello"/>
    <x v="1"/>
    <x v="0"/>
    <n v="0.3"/>
    <s v="Probabilidad"/>
    <m/>
    <m/>
    <x v="1"/>
    <s v="Continua"/>
    <x v="0"/>
    <s v="Muy Baja"/>
    <n v="8.2319999999999977E-2"/>
    <s v="Catastrófico"/>
    <n v="1"/>
    <s v="Extremo"/>
    <m/>
    <m/>
    <m/>
    <m/>
    <x v="1"/>
    <m/>
    <m/>
    <m/>
    <m/>
    <m/>
    <m/>
    <m/>
    <x v="1"/>
    <m/>
    <s v="Certificados de la rama judicial"/>
    <s v="Se verifica y se identifica que el abogado no tiene sanciones"/>
    <x v="1"/>
    <x v="2"/>
    <x v="1"/>
    <x v="1"/>
    <x v="1"/>
    <m/>
  </r>
  <r>
    <x v="1"/>
    <m/>
    <m/>
    <m/>
    <m/>
    <m/>
    <m/>
    <m/>
    <x v="1"/>
    <x v="1"/>
    <m/>
    <s v="Productos o servicios"/>
    <m/>
    <s v="Procesos penales"/>
    <s v="Internacional"/>
    <m/>
    <m/>
    <m/>
    <m/>
    <m/>
    <m/>
    <n v="5"/>
    <s v="Secretario técnico del Comité de Defensa Jurídica - Rol Abogado de Defensa Jurídica"/>
    <s v="Presentar al Comité de Defensa Jurídica los casos donde no se actuó oportunamente dentro del proceso"/>
    <s v="a través de las sesiones ordinarias del Comité, realizadas mensualmente"/>
    <x v="2"/>
    <x v="0"/>
    <n v="0.25"/>
    <s v="Impacto"/>
    <m/>
    <m/>
    <x v="1"/>
    <s v="Continua"/>
    <x v="0"/>
    <s v="Muy Baja"/>
    <n v="8.2319999999999977E-2"/>
    <s v="Mayor"/>
    <n v="0.75"/>
    <s v="Alto"/>
    <m/>
    <m/>
    <m/>
    <m/>
    <x v="1"/>
    <m/>
    <m/>
    <m/>
    <m/>
    <m/>
    <m/>
    <m/>
    <x v="1"/>
    <m/>
    <m/>
    <s v="No se ha requerido la activación del control"/>
    <x v="1"/>
    <x v="2"/>
    <x v="1"/>
    <x v="1"/>
    <x v="1"/>
    <m/>
  </r>
  <r>
    <x v="1"/>
    <m/>
    <m/>
    <m/>
    <m/>
    <m/>
    <m/>
    <m/>
    <x v="1"/>
    <x v="1"/>
    <m/>
    <m/>
    <m/>
    <m/>
    <m/>
    <m/>
    <m/>
    <m/>
    <m/>
    <m/>
    <m/>
    <n v="6"/>
    <m/>
    <m/>
    <m/>
    <x v="3"/>
    <x v="1"/>
    <s v=""/>
    <s v=""/>
    <m/>
    <m/>
    <x v="2"/>
    <m/>
    <x v="1"/>
    <s v=""/>
    <s v=""/>
    <s v=""/>
    <s v=""/>
    <s v=""/>
    <m/>
    <m/>
    <m/>
    <m/>
    <x v="1"/>
    <m/>
    <m/>
    <m/>
    <m/>
    <m/>
    <m/>
    <m/>
    <x v="1"/>
    <m/>
    <m/>
    <m/>
    <x v="1"/>
    <x v="1"/>
    <x v="2"/>
    <x v="1"/>
    <x v="1"/>
    <m/>
  </r>
  <r>
    <x v="2"/>
    <s v="COM-C1"/>
    <s v="Posibilidad de comunicar de manera errónea"/>
    <s v="ocultando u omitiendo información veraz"/>
    <s v="a nombre propio o de un tercero"/>
    <s v="retardando o eliminando información, impidiendo mostrar la realidad institucional a los públicos de interés internos y externos"/>
    <s v="Posibilidad de comunicar de manera errónea ocultando u omitiendo información veraz a nombre propio o de un tercero retardando o eliminando información, impidiendo mostrar la realidad institucional a los públicos de interés internos y externos"/>
    <s v="Insuficientes herramientas para la validación de la información"/>
    <x v="0"/>
    <x v="3"/>
    <s v="Esquema de publicaciones"/>
    <s v="Grupo de trabajo o proceso"/>
    <m/>
    <s v="Intervención organismos"/>
    <s v="Institucional"/>
    <s v="Baja"/>
    <n v="0.4"/>
    <s v="Mayor"/>
    <n v="0.8"/>
    <s v="Alto"/>
    <n v="16"/>
    <n v="1"/>
    <s v="Rol webmaster"/>
    <s v="Verificar que los documentos que se deben publicar en la sección de Transparencia y Acceso a la Información cumplan las características  requeridas para su publicación"/>
    <s v="asegurándose de atender solo las solicitudes de publicación que lleguen desde el correo del coordinador o del área solicitante y comunicar si cumplen o no las características requeridas para su publicación de acuerdo al esquema de publicaciones"/>
    <x v="0"/>
    <x v="0"/>
    <n v="0.4"/>
    <s v="Probabilidad"/>
    <n v="0.31360000000000005"/>
    <n v="0.19999999999999996"/>
    <x v="1"/>
    <s v="Continua"/>
    <x v="0"/>
    <s v="Baja"/>
    <n v="0.24"/>
    <s v="Mayor"/>
    <n v="0.8"/>
    <s v="Alto"/>
    <s v="Muy Baja"/>
    <n v="8.6399999999999991E-2"/>
    <s v="Moderado"/>
    <n v="0.60000000000000009"/>
    <x v="2"/>
    <n v="11"/>
    <s v="Reducir (mitigar)"/>
    <s v="Diseñar una lista de chequeo sobre la información que será documentada en el informe de gestión"/>
    <s v="Profesional Especializado - Coordinador del Grupo de Planeación"/>
    <d v="2023-11-30T00:00:00"/>
    <d v="2023-09-06T00:00:00"/>
    <m/>
    <x v="2"/>
    <s v="Con la articulación al SIG del Manual Estado Ciudadano V2 en el mes de julio, se empezarán a desarrollar los instrumentos que aporten a la implementación de la política de Rendición de Cuentas"/>
    <s v="Correo donde se devuelve la información al solicitante_x000a__x000a_Enlace a Registro de publicaciones:_x000a_https://www.caroycuervo.gov.co/7-1-9-registro-de-publicaciones/"/>
    <s v="En el cuatrimestre se han recibido y gestionado solo las solicitudes que provengan del coordinador o del correo del grupo a través del formato COM-F-3 Solicitud de publicación y despublicación en la web"/>
    <x v="2"/>
    <x v="2"/>
    <x v="1"/>
    <x v="0"/>
    <x v="1"/>
    <s v="Indentificación del riesgo: Comunicar de manera errónea no es un hecho premeditado"/>
  </r>
  <r>
    <x v="2"/>
    <m/>
    <m/>
    <m/>
    <m/>
    <m/>
    <m/>
    <s v="Inadecuada aplicación del Manual Único de Rendición de Cuentas y del Manual de políticas de seguridad digital "/>
    <x v="1"/>
    <x v="1"/>
    <m/>
    <s v="Metas u objetivos"/>
    <s v="Información"/>
    <s v="Sanciones"/>
    <s v="Sectorial"/>
    <m/>
    <m/>
    <m/>
    <m/>
    <m/>
    <m/>
    <n v="2"/>
    <s v="Profesional Universitario del Grupo de Planeación"/>
    <s v="Revisar que el informe de gestión de la vigencia cumpla con los requisitos solicitados en el Manual Único de Rendición de Cuentas - MURC incluyendo información sobre la gestión pública y sus resultados"/>
    <s v="a través de la diligenciamiento del autodiagnóstico de Rendición de Cuentas presentado al Equipo líder"/>
    <x v="0"/>
    <x v="0"/>
    <n v="0.4"/>
    <s v="Probabilidad"/>
    <m/>
    <m/>
    <x v="1"/>
    <s v="Continua"/>
    <x v="0"/>
    <s v="Muy Baja"/>
    <n v="0.14399999999999999"/>
    <s v="Mayor"/>
    <n v="0.8"/>
    <s v="Alto"/>
    <m/>
    <m/>
    <m/>
    <m/>
    <x v="1"/>
    <m/>
    <s v="Reducir (mitigar)"/>
    <s v="Escanear la información física original que se tiene en el área de Gestión Documental, con el fin de realizar los préstamos de los documentos de manera digital sin necesidad de manipular los archivos originales"/>
    <s v="Auxiliar, Técnico y Profesional Grupo de Gestión Documental"/>
    <d v="2023-12-31T00:00:00"/>
    <d v="2023-09-05T00:00:00"/>
    <s v="Se han digitalizado series documentales como los Contratos, Historias Laborales, Ordenes de servicios y Historias Academicas.                 https://caroycuervo-my.sharepoint.com/:f:/g/personal/gestiondocumental_caroycuervo_gov_co/Ekf5qwp-5JtJoPXIjIr33sABmJ3iMMS57NQrOrVcEpaH5A?e=CwhPyK"/>
    <x v="2"/>
    <s v="En el archivo Central Casa Cuervo se esta trabajando para poder escanear toda la información que se ha recibido de las transferencias con el fin de prestar la información por medio digital garantizando la conservación del documento, pero en el caso del Archivo Central Yerbabuena no se ha podido realizar el trabajo de escanear la información ya que no contamos con un escáner que nos permita adelantar esta actividad."/>
    <m/>
    <s v="Actualmente el Grupo de Planeación en el desarrollo del Plan de Implementación FURAG, está en la actualización del autodiagnóstico de Rendición de Cuentas, una vez finalizado se socializará al equipo líder. _x000a__x000a_Por otro lado, teniendo en cuenta que la rendición de cuentas está proyectada para el último trimestre de la vigencia, el informe igualmente actualmente está en construcción"/>
    <x v="1"/>
    <x v="0"/>
    <x v="1"/>
    <x v="0"/>
    <x v="1"/>
    <s v="Control preventivo: el control debe ser de carácter general, por ejemplo revisar todos los infomes dispuestos en la sección de transparencia"/>
  </r>
  <r>
    <x v="2"/>
    <m/>
    <m/>
    <m/>
    <m/>
    <m/>
    <m/>
    <s v="Falta de controles en los préstamos documentales que podría generar pérdida de información relevante para el ICC"/>
    <x v="1"/>
    <x v="1"/>
    <m/>
    <s v="Misión institucional"/>
    <m/>
    <s v="Procesos disciplinarios"/>
    <m/>
    <m/>
    <m/>
    <m/>
    <m/>
    <m/>
    <m/>
    <n v="3"/>
    <s v="Auxiliar, Técnico y Profesional Grupo de Gestión Documental"/>
    <s v="Verificar formato de préstamo de documentos"/>
    <s v="con el fin de identificar la justificación de la consulta, la cantidad de folios, y la fecha de salida e ingreso de la documentación"/>
    <x v="0"/>
    <x v="0"/>
    <n v="0.4"/>
    <s v="Probabilidad"/>
    <m/>
    <m/>
    <x v="0"/>
    <s v="Continua"/>
    <x v="0"/>
    <s v="Muy Baja"/>
    <n v="8.6399999999999991E-2"/>
    <s v="Mayor"/>
    <n v="0.8"/>
    <s v="Alto"/>
    <m/>
    <m/>
    <m/>
    <m/>
    <x v="1"/>
    <m/>
    <m/>
    <m/>
    <m/>
    <m/>
    <m/>
    <m/>
    <x v="1"/>
    <m/>
    <s v="A modo de muestra se suben 3 GDO-F-09 FORMATO CONTROL DE PRÉSTAMO DE DOCUMENTOS Y EXPEDIENTES-V2.0"/>
    <s v="Para el préstamo de información se ha diligenciado el formato GDO-F-09 FORMATO CONTROL DE PRÉSTAMO DE DOCUMENTOS Y EXPEDIENTES-V2.0, con el fin de llevar un control a todos los préstamos, adicional estamos trabajando con la digitalización de los expedientes que se encuentran en la Sede Centro para el préstamo digital garantizando la conservación y la información de los documentos."/>
    <x v="1"/>
    <x v="2"/>
    <x v="0"/>
    <x v="1"/>
    <x v="1"/>
    <m/>
  </r>
  <r>
    <x v="2"/>
    <m/>
    <m/>
    <m/>
    <m/>
    <m/>
    <m/>
    <m/>
    <x v="1"/>
    <x v="1"/>
    <m/>
    <m/>
    <m/>
    <m/>
    <m/>
    <m/>
    <m/>
    <m/>
    <m/>
    <m/>
    <m/>
    <n v="4"/>
    <s v="Rol webmaster"/>
    <s v="Ajustar información publicada teniendo en cuenta lo enviado por  el coordinador o el área solicitante (responsable de emitir la información) "/>
    <s v="emitiendo un mensaje de aclaración del ajuste realizado"/>
    <x v="2"/>
    <x v="0"/>
    <n v="0.25"/>
    <s v="Impacto"/>
    <m/>
    <m/>
    <x v="1"/>
    <s v="Continua"/>
    <x v="0"/>
    <s v="Muy Baja"/>
    <n v="8.6399999999999991E-2"/>
    <s v="Moderado"/>
    <n v="0.60000000000000009"/>
    <s v="Moderado"/>
    <m/>
    <m/>
    <m/>
    <m/>
    <x v="1"/>
    <m/>
    <m/>
    <m/>
    <m/>
    <m/>
    <m/>
    <m/>
    <x v="1"/>
    <m/>
    <m/>
    <s v="En el segundo cuatrimestre no se tuvo la necesidad de activar el control"/>
    <x v="1"/>
    <x v="0"/>
    <x v="0"/>
    <x v="1"/>
    <x v="1"/>
    <s v="Control correctivo: El ajuste de información publicada nace de una revisión de los líderes responsables de los documentos o información"/>
  </r>
  <r>
    <x v="2"/>
    <m/>
    <m/>
    <m/>
    <m/>
    <m/>
    <m/>
    <m/>
    <x v="1"/>
    <x v="1"/>
    <m/>
    <m/>
    <m/>
    <m/>
    <m/>
    <m/>
    <m/>
    <m/>
    <m/>
    <m/>
    <m/>
    <n v="5"/>
    <m/>
    <m/>
    <m/>
    <x v="3"/>
    <x v="1"/>
    <s v=""/>
    <s v=""/>
    <m/>
    <m/>
    <x v="2"/>
    <m/>
    <x v="1"/>
    <s v=""/>
    <s v=""/>
    <s v=""/>
    <s v=""/>
    <s v=""/>
    <m/>
    <m/>
    <m/>
    <m/>
    <x v="1"/>
    <m/>
    <m/>
    <m/>
    <m/>
    <m/>
    <m/>
    <m/>
    <x v="1"/>
    <m/>
    <m/>
    <m/>
    <x v="1"/>
    <x v="1"/>
    <x v="2"/>
    <x v="1"/>
    <x v="1"/>
    <m/>
  </r>
  <r>
    <x v="2"/>
    <m/>
    <m/>
    <m/>
    <m/>
    <m/>
    <m/>
    <m/>
    <x v="1"/>
    <x v="1"/>
    <m/>
    <m/>
    <m/>
    <m/>
    <m/>
    <m/>
    <m/>
    <m/>
    <m/>
    <m/>
    <m/>
    <n v="6"/>
    <m/>
    <m/>
    <m/>
    <x v="3"/>
    <x v="1"/>
    <s v=""/>
    <s v=""/>
    <m/>
    <m/>
    <x v="2"/>
    <m/>
    <x v="1"/>
    <s v=""/>
    <s v=""/>
    <s v=""/>
    <s v=""/>
    <s v=""/>
    <m/>
    <m/>
    <m/>
    <m/>
    <x v="1"/>
    <m/>
    <m/>
    <m/>
    <m/>
    <m/>
    <m/>
    <m/>
    <x v="1"/>
    <m/>
    <m/>
    <m/>
    <x v="1"/>
    <x v="1"/>
    <x v="2"/>
    <x v="1"/>
    <x v="1"/>
    <m/>
  </r>
  <r>
    <x v="3"/>
    <s v="DES-C1"/>
    <s v="Posibilidad de recibir o solicitar"/>
    <s v="cualquier dádiva o beneficio"/>
    <s v="a nombre propio o de terceros"/>
    <s v="con el fin de nombrar a alguien sin el cumplimiento de los requisitos "/>
    <s v="Posibilidad de recibir o solicitar cualquier dádiva o beneficio a nombre propio o de terceros con el fin de nombrar a alguien sin el cumplimiento de los requisitos "/>
    <s v="Abuso de poder"/>
    <x v="0"/>
    <x v="4"/>
    <s v="número de posesiones al año"/>
    <s v="Grupo de trabajo o proceso"/>
    <s v="Recursos económicos"/>
    <s v="Intervención organismos"/>
    <s v="Institucional"/>
    <s v="Baja"/>
    <n v="0.4"/>
    <s v="Catastrófico"/>
    <n v="1"/>
    <s v="Extremo"/>
    <n v="22"/>
    <n v="1"/>
    <s v="Profesional especializado, Grado 17 del Grupo de Talento Humano"/>
    <s v="Validar los requisitos del personal vinculado "/>
    <s v="a través de la elaboración de certificación de cumplimiento de requisitos"/>
    <x v="0"/>
    <x v="0"/>
    <n v="0.4"/>
    <s v="Probabilidad"/>
    <n v="0.29920000000000002"/>
    <n v="0.25"/>
    <x v="0"/>
    <s v="Continua"/>
    <x v="0"/>
    <s v="Baja"/>
    <n v="0.24"/>
    <s v="Catastrófico"/>
    <n v="1"/>
    <s v="Extremo"/>
    <s v="Muy Baja"/>
    <n v="0.10079999999999999"/>
    <s v="Mayor"/>
    <n v="0.75"/>
    <x v="0"/>
    <n v="14"/>
    <s v="Reducir (mitigar)"/>
    <s v="Actualizar el procedimiento de vinculación y divulgarlo por comunicación interna en el Instituto Caro y Cuervo "/>
    <s v="Profesional especializado Grado 13 Grupo de talento humano "/>
    <d v="2023-08-31T00:00:00"/>
    <d v="2023-09-05T00:00:00"/>
    <s v="Se creó y divulgó el procedimiento de selección y vinculación"/>
    <x v="3"/>
    <s v="se aprobó el 31 de julio. https://sig.caroycuervo.gov.co/DocumentosSIG/DES-P-5.pdf_x000a_Se socializó por medio de comunicació interna el día 15 de agosto"/>
    <s v="Certificados de cumplimiento de requisitos"/>
    <s v="Durante el segundo cuatrimeste de 2023, se posesionaron 17 funcionarios y se elaboraron 17 certificados de cumplimiento de requisitos previa verificación de las hojas de vida y previa posesión."/>
    <x v="0"/>
    <x v="2"/>
    <x v="1"/>
    <x v="0"/>
    <x v="0"/>
    <s v="Plan de reducción: dada la reciente aprobación de la neuva versión del procedimiento, es pertinente esperar un tiempo para verificar la efectividad de sus puntos del control"/>
  </r>
  <r>
    <x v="3"/>
    <m/>
    <m/>
    <m/>
    <m/>
    <m/>
    <m/>
    <s v="Actos administrativos de nombramiento de funcionarios sin verificación previa del cumplimiento de requisitos de estudio y experiencia para la correspondiente vinculación."/>
    <x v="1"/>
    <x v="1"/>
    <m/>
    <s v="Metas u objetivos"/>
    <s v="Calidad de vida comunidad"/>
    <s v="Sanciones"/>
    <s v="Sectorial"/>
    <m/>
    <m/>
    <m/>
    <m/>
    <m/>
    <m/>
    <n v="2"/>
    <s v="Profesional especializado Grado 13 del grupo de talento humano"/>
    <s v="Verifica que los soportes de requisitos del candidatos corresponda con los requisitos establecidos en el manual de funciones y competencias laborales "/>
    <s v="a través de la expedición de certificación de cumplimiento de requisitos que expide el coordinador del grupo de talento humano y la aprobación de la hoja de vida en el SIGEP II."/>
    <x v="0"/>
    <x v="0"/>
    <n v="0.4"/>
    <s v="Probabilidad"/>
    <m/>
    <m/>
    <x v="0"/>
    <s v="Continua"/>
    <x v="0"/>
    <s v="Muy Baja"/>
    <n v="0.14399999999999999"/>
    <s v="Catastrófico"/>
    <n v="1"/>
    <s v="Extremo"/>
    <m/>
    <m/>
    <m/>
    <m/>
    <x v="1"/>
    <m/>
    <s v="Reducir (mitigar)"/>
    <s v="Incluir dentro del programa de inducción el curso de Integridad, Transparencia y Lucha contra la corrupción, realizando seguimiento sobre la culminación del curso"/>
    <s v="Rol profesional Grupo de Talento Humano"/>
    <d v="2024-12-31T00:00:00"/>
    <d v="2023-09-05T00:00:00"/>
    <s v="Cartas de bienvenidas"/>
    <x v="2"/>
    <s v="Durnate el segundo cuatrimestre se elaboraron 17 cartas de bienvenidad donde se incluyó en la inducción el curso de Integridad, Transparencia y Lucha contra la corrupción"/>
    <s v="Certificados de cumplimiento de requisitos"/>
    <s v="Durante el segundo cuatrimeste de 2023, se posesionaron 17 funcionarios y se elaboraron 17 certificados de cumplimiento de requisitos previa verificación de las hojas de vida y previa posesión."/>
    <x v="1"/>
    <x v="2"/>
    <x v="1"/>
    <x v="0"/>
    <x v="1"/>
    <m/>
  </r>
  <r>
    <x v="3"/>
    <m/>
    <m/>
    <m/>
    <m/>
    <m/>
    <m/>
    <s v="Actos administrativos que no atienden los lineamientos legales para la correspondiente vinculación."/>
    <x v="1"/>
    <x v="1"/>
    <m/>
    <s v="Misión institucional"/>
    <s v="Información"/>
    <s v="Procesos disciplinarios"/>
    <m/>
    <m/>
    <m/>
    <m/>
    <m/>
    <m/>
    <m/>
    <n v="3"/>
    <s v="Profesional especializado, Grado 17 del Grupo de Talento Humano"/>
    <s v="Validar que el director general y el subdirector administrativo y financiero conozcan sobre la situación de los posesionados activos en la planta"/>
    <s v="y en el evento que no se tomen acciones respecto al informe, se remitirá la información a la Unidad de Control Interno de Gestión"/>
    <x v="1"/>
    <x v="0"/>
    <n v="0.3"/>
    <s v="Probabilidad"/>
    <m/>
    <m/>
    <x v="1"/>
    <s v="Continua"/>
    <x v="0"/>
    <s v="Muy Baja"/>
    <n v="0.10079999999999999"/>
    <s v="Catastrófico"/>
    <n v="1"/>
    <s v="Extremo"/>
    <m/>
    <m/>
    <m/>
    <m/>
    <x v="1"/>
    <m/>
    <m/>
    <m/>
    <m/>
    <m/>
    <m/>
    <m/>
    <x v="1"/>
    <m/>
    <m/>
    <s v="El control se proyecta realizar en el último cuatrimestre"/>
    <x v="1"/>
    <x v="2"/>
    <x v="0"/>
    <x v="1"/>
    <x v="1"/>
    <m/>
  </r>
  <r>
    <x v="3"/>
    <m/>
    <m/>
    <m/>
    <m/>
    <m/>
    <m/>
    <m/>
    <x v="1"/>
    <x v="1"/>
    <m/>
    <s v="Misión sectorial"/>
    <m/>
    <s v="Procesos fiscales"/>
    <m/>
    <m/>
    <m/>
    <m/>
    <m/>
    <m/>
    <m/>
    <n v="4"/>
    <s v="Director General y Subdirector Administrativo y Financiero"/>
    <s v="Aplicar Ley 190 del 1995"/>
    <s v="Por la cual se dictan normas tendientes a preservar la moralidad en la Administración Pública y se fijan disposiciones con el fin de erradicar la corrupción administrativa."/>
    <x v="2"/>
    <x v="0"/>
    <n v="0.25"/>
    <s v="Impacto"/>
    <m/>
    <m/>
    <x v="0"/>
    <s v="Aleatoria"/>
    <x v="0"/>
    <s v="Muy Baja"/>
    <n v="0.10079999999999999"/>
    <s v="Mayor"/>
    <n v="0.75"/>
    <s v="Alto"/>
    <m/>
    <m/>
    <m/>
    <m/>
    <x v="1"/>
    <m/>
    <m/>
    <m/>
    <m/>
    <m/>
    <m/>
    <m/>
    <x v="1"/>
    <m/>
    <m/>
    <s v="A la fecha no se materializó el riesgo"/>
    <x v="1"/>
    <x v="0"/>
    <x v="0"/>
    <x v="1"/>
    <x v="1"/>
    <s v="Control correctivo: invocar el cumplimiento legal es muy general y no establece la acción específica y el cómo se aplica el control ya que las normas indican que se debe cumplir pero el como hacerlo"/>
  </r>
  <r>
    <x v="3"/>
    <m/>
    <m/>
    <m/>
    <m/>
    <m/>
    <m/>
    <m/>
    <x v="1"/>
    <x v="1"/>
    <m/>
    <s v="Productos o servicios"/>
    <m/>
    <s v="Procesos penales"/>
    <m/>
    <m/>
    <m/>
    <m/>
    <m/>
    <m/>
    <m/>
    <n v="5"/>
    <m/>
    <m/>
    <m/>
    <x v="3"/>
    <x v="1"/>
    <s v=""/>
    <s v=""/>
    <m/>
    <m/>
    <x v="2"/>
    <m/>
    <x v="1"/>
    <s v=""/>
    <s v=""/>
    <s v=""/>
    <s v=""/>
    <s v=""/>
    <m/>
    <m/>
    <m/>
    <m/>
    <x v="1"/>
    <m/>
    <m/>
    <m/>
    <m/>
    <m/>
    <m/>
    <m/>
    <x v="1"/>
    <m/>
    <m/>
    <m/>
    <x v="1"/>
    <x v="1"/>
    <x v="2"/>
    <x v="1"/>
    <x v="1"/>
    <m/>
  </r>
  <r>
    <x v="3"/>
    <m/>
    <m/>
    <m/>
    <m/>
    <m/>
    <m/>
    <m/>
    <x v="1"/>
    <x v="1"/>
    <m/>
    <m/>
    <m/>
    <m/>
    <m/>
    <m/>
    <m/>
    <m/>
    <m/>
    <m/>
    <m/>
    <n v="6"/>
    <m/>
    <s v=" "/>
    <m/>
    <x v="3"/>
    <x v="1"/>
    <s v=""/>
    <s v=""/>
    <m/>
    <m/>
    <x v="2"/>
    <m/>
    <x v="1"/>
    <s v=""/>
    <s v=""/>
    <s v=""/>
    <s v=""/>
    <s v=""/>
    <m/>
    <m/>
    <m/>
    <m/>
    <x v="1"/>
    <m/>
    <m/>
    <m/>
    <m/>
    <m/>
    <m/>
    <m/>
    <x v="1"/>
    <m/>
    <m/>
    <m/>
    <x v="1"/>
    <x v="1"/>
    <x v="2"/>
    <x v="1"/>
    <x v="1"/>
    <m/>
  </r>
  <r>
    <x v="4"/>
    <s v="FOR-C1"/>
    <s v="Posibilidad de recibir dádivas"/>
    <s v="para ajustar notas de estudiantes"/>
    <s v="por parte del docente"/>
    <s v="omitiendo la evaluación objetiva"/>
    <s v="Posibilidad de recibir dádivas para ajustar notas de estudiantes por parte del docente omitiendo la evaluación objetiva"/>
    <s v="Falta de transparencia en el proceso de calificación "/>
    <x v="0"/>
    <x v="5"/>
    <s v="Estudiantes "/>
    <s v="Grupo de trabajo o proceso"/>
    <m/>
    <s v="Intervención organismos"/>
    <s v="Institucional"/>
    <s v="Media"/>
    <n v="0.6"/>
    <s v="Mayor"/>
    <n v="0.8"/>
    <s v="Alto"/>
    <n v="17"/>
    <n v="1"/>
    <s v="Contratista profesional encargado de la plataforma Academusoft"/>
    <s v="Validar el período establecido en calendario académico para subir las notas de cada asignatura por parte del docente"/>
    <s v="informando a la decanatura qué docentes no cumplieron con el plazo establecido, se realiza un llamado de atención al docente solicitando la explicación del incumplimiento"/>
    <x v="0"/>
    <x v="2"/>
    <n v="0.5"/>
    <s v="Probabilidad"/>
    <n v="0.42"/>
    <n v="0.4"/>
    <x v="0"/>
    <s v="Continua"/>
    <x v="0"/>
    <s v="Baja"/>
    <n v="0.3"/>
    <s v="Mayor"/>
    <n v="0.8"/>
    <s v="Alto"/>
    <s v="Muy Baja"/>
    <n v="0.18"/>
    <s v="Moderado"/>
    <n v="0.4"/>
    <x v="2"/>
    <n v="11"/>
    <s v="Aceptar"/>
    <m/>
    <m/>
    <m/>
    <m/>
    <m/>
    <x v="1"/>
    <m/>
    <s v="Se carga calendario académico en FOR-C1_x000a__x000a_Y correo electrónico evidenciando la aplicabilidad del control"/>
    <s v="El encargado de la plataforma informa en el mes de julio a través del correo electrónico sobre las actividades realizadas en el cierre académico reportando sobre las novedades encontradas"/>
    <x v="0"/>
    <x v="2"/>
    <x v="0"/>
    <x v="2"/>
    <x v="0"/>
    <s v="Control preventivo: falta indicar en dónde se encuentra documentado el control"/>
  </r>
  <r>
    <x v="4"/>
    <m/>
    <m/>
    <m/>
    <m/>
    <m/>
    <m/>
    <s v="Tráfico de influencias"/>
    <x v="1"/>
    <x v="1"/>
    <m/>
    <s v="Metas u objetivos"/>
    <s v="Calidad de vida comunidad"/>
    <s v="Sanciones"/>
    <s v="Sectorial"/>
    <m/>
    <m/>
    <m/>
    <m/>
    <m/>
    <m/>
    <n v="2"/>
    <s v="Auxiliar administrativo Facultad Seminario Andrés Bello"/>
    <s v="Verificar que el reglamento docente vigente se encuentre publicado"/>
    <s v="en la Página Web Institucional y realizar divulgación del mismo"/>
    <x v="0"/>
    <x v="0"/>
    <n v="0.4"/>
    <s v="Probabilidad"/>
    <m/>
    <m/>
    <x v="0"/>
    <s v="Continua"/>
    <x v="0"/>
    <s v="Muy Baja"/>
    <n v="0.18"/>
    <s v="Mayor"/>
    <n v="0.8"/>
    <s v="Alto"/>
    <m/>
    <m/>
    <m/>
    <m/>
    <x v="1"/>
    <m/>
    <m/>
    <m/>
    <m/>
    <m/>
    <m/>
    <m/>
    <x v="1"/>
    <m/>
    <s v="Enlace publicado en la web: https://www.caroycuervo.gov.co/resolucion-0111-de-2013/"/>
    <s v="Actualmente en la página web se encuentra publicado el reglamento docente"/>
    <x v="1"/>
    <x v="0"/>
    <x v="1"/>
    <x v="1"/>
    <x v="1"/>
    <s v="Control preventivo: la generación y divulgación de documentos no es una acción de control, se recomienda evaluar el conocimiento de los establecido en el reglamento"/>
  </r>
  <r>
    <x v="4"/>
    <m/>
    <m/>
    <m/>
    <m/>
    <m/>
    <m/>
    <m/>
    <x v="1"/>
    <x v="1"/>
    <s v="Estudiantes "/>
    <s v="Misión institucional"/>
    <s v="Información"/>
    <m/>
    <m/>
    <m/>
    <m/>
    <m/>
    <m/>
    <m/>
    <m/>
    <n v="3"/>
    <s v="Contratista profesional encargado de la plataforma Academusoft"/>
    <s v="Validar el cierre de notas del período establecido en calendario académico"/>
    <s v="para verificar las notas faltantes de subir a través de la plataforma Academusoft en el periodo establecido. A partir de este cierre toda modificación deberá ser elevada por el docente al Consejo de Facultad para su consideración"/>
    <x v="2"/>
    <x v="0"/>
    <n v="0.25"/>
    <s v="Impacto"/>
    <m/>
    <m/>
    <x v="0"/>
    <s v="Aleatoria"/>
    <x v="0"/>
    <s v="Muy Baja"/>
    <n v="0.18"/>
    <s v="Moderado"/>
    <n v="0.60000000000000009"/>
    <s v="Moderado"/>
    <m/>
    <m/>
    <m/>
    <m/>
    <x v="1"/>
    <m/>
    <m/>
    <m/>
    <m/>
    <m/>
    <m/>
    <m/>
    <x v="1"/>
    <m/>
    <m/>
    <s v="El control no ha tenido la necesidad de activarse"/>
    <x v="1"/>
    <x v="2"/>
    <x v="0"/>
    <x v="1"/>
    <x v="1"/>
    <m/>
  </r>
  <r>
    <x v="4"/>
    <m/>
    <m/>
    <m/>
    <m/>
    <m/>
    <m/>
    <m/>
    <x v="1"/>
    <x v="1"/>
    <m/>
    <m/>
    <m/>
    <m/>
    <m/>
    <m/>
    <m/>
    <m/>
    <m/>
    <m/>
    <m/>
    <n v="4"/>
    <s v="Consejo Académico con apoyo del secretario técnico del consejo"/>
    <s v="Sancionar al docente"/>
    <s v="por medio de la aplicación del reglamento docente"/>
    <x v="2"/>
    <x v="0"/>
    <n v="0.25"/>
    <s v="Impacto"/>
    <m/>
    <m/>
    <x v="0"/>
    <s v="Continua"/>
    <x v="0"/>
    <s v="Muy Baja"/>
    <n v="0.18"/>
    <s v="Moderado"/>
    <n v="0.45000000000000007"/>
    <s v="Moderado"/>
    <m/>
    <m/>
    <m/>
    <m/>
    <x v="1"/>
    <m/>
    <m/>
    <m/>
    <m/>
    <m/>
    <m/>
    <m/>
    <x v="1"/>
    <m/>
    <m/>
    <s v="El control no ha tenido la necesidad de activarse"/>
    <x v="1"/>
    <x v="2"/>
    <x v="0"/>
    <x v="1"/>
    <x v="1"/>
    <m/>
  </r>
  <r>
    <x v="4"/>
    <m/>
    <m/>
    <m/>
    <m/>
    <m/>
    <m/>
    <m/>
    <x v="1"/>
    <x v="1"/>
    <m/>
    <s v="Productos o servicios"/>
    <m/>
    <m/>
    <m/>
    <m/>
    <m/>
    <m/>
    <m/>
    <m/>
    <m/>
    <n v="5"/>
    <s v="Profesionales y técnicos de la Facultad Seminario Andrés Bello"/>
    <s v="Denunciar ante la autoridad correspondiente"/>
    <s v="Mediante escrito o correo electrónico, con soportes del caso allegados a la Facultad Seminario Andrés Bello"/>
    <x v="2"/>
    <x v="0"/>
    <n v="0.25"/>
    <s v="Impacto"/>
    <m/>
    <m/>
    <x v="1"/>
    <s v="Continua"/>
    <x v="0"/>
    <s v="Muy Baja"/>
    <n v="0.18"/>
    <s v="Moderado"/>
    <n v="0.4"/>
    <s v="Moderado"/>
    <m/>
    <m/>
    <m/>
    <m/>
    <x v="1"/>
    <m/>
    <m/>
    <m/>
    <m/>
    <m/>
    <m/>
    <m/>
    <x v="1"/>
    <m/>
    <m/>
    <s v="El control no ha tenido la necesidad de activarse"/>
    <x v="1"/>
    <x v="2"/>
    <x v="0"/>
    <x v="1"/>
    <x v="1"/>
    <m/>
  </r>
  <r>
    <x v="4"/>
    <m/>
    <m/>
    <m/>
    <m/>
    <m/>
    <m/>
    <m/>
    <x v="1"/>
    <x v="1"/>
    <m/>
    <m/>
    <m/>
    <m/>
    <m/>
    <m/>
    <m/>
    <m/>
    <m/>
    <m/>
    <m/>
    <n v="6"/>
    <m/>
    <m/>
    <m/>
    <x v="3"/>
    <x v="1"/>
    <s v=""/>
    <s v=""/>
    <m/>
    <m/>
    <x v="2"/>
    <m/>
    <x v="1"/>
    <s v=""/>
    <s v=""/>
    <s v=""/>
    <s v=""/>
    <s v=""/>
    <m/>
    <m/>
    <m/>
    <m/>
    <x v="1"/>
    <m/>
    <m/>
    <m/>
    <m/>
    <m/>
    <m/>
    <m/>
    <x v="1"/>
    <m/>
    <m/>
    <m/>
    <x v="1"/>
    <x v="1"/>
    <x v="2"/>
    <x v="1"/>
    <x v="1"/>
    <m/>
  </r>
  <r>
    <x v="5"/>
    <s v="DIS-C1"/>
    <s v="Posibilidad de recibir o solicitar"/>
    <s v="cualquier dádiva o beneficio"/>
    <s v="a nombre propio o de terceros"/>
    <s v="con el fin de archivar o fallar de forma equivocada los procesos disciplinarios, ocultando u omitiendo información veraz"/>
    <s v="Posibilidad de recibir o solicitar cualquier dádiva o beneficio a nombre propio o de terceros con el fin de archivar o fallar de forma equivocada los procesos disciplinarios, ocultando u omitiendo información veraz"/>
    <s v="Tráfico de influencias"/>
    <x v="0"/>
    <x v="6"/>
    <s v="Procesos  Disciplinarios "/>
    <s v="Grupo de trabajo o proceso"/>
    <s v="Recursos económicos"/>
    <s v="Intervención organismos"/>
    <s v="Institucional"/>
    <s v="Media"/>
    <n v="0.6"/>
    <s v="Catastrófico"/>
    <n v="1"/>
    <s v="Extremo"/>
    <n v="23"/>
    <n v="1"/>
    <s v="Profesional especializado control interno disciplinario"/>
    <s v="Cotejar que las decisiones en los autos están de acuerdo a la normatividad vigente "/>
    <s v="a través de la revisión del expediente del proceso, documentado en el procedimiento ordinario y verbal"/>
    <x v="0"/>
    <x v="0"/>
    <n v="0.4"/>
    <s v="Probabilidad"/>
    <n v="0.42359999999999998"/>
    <n v="0.25"/>
    <x v="0"/>
    <s v="Continua"/>
    <x v="0"/>
    <s v="Baja"/>
    <n v="0.36"/>
    <s v="Catastrófico"/>
    <n v="1"/>
    <s v="Extremo"/>
    <s v="Muy Baja"/>
    <n v="0.1764"/>
    <s v="Mayor"/>
    <n v="0.75"/>
    <x v="0"/>
    <n v="14"/>
    <s v="Reducir (mitigar)"/>
    <s v="Actualizar procedimientos de control interno disciplinario de acuerdo a la Ley 1952 de 2019 modificada por la 2094 de 2021 con el fin de determinar más actores en un proceso disciplinario bajo la nueva normatividad que permita establecer nuevos controles o compartir el riesgo"/>
    <s v="Profesional Especializado de Control Interno Disciplinario"/>
    <d v="2023-10-31T00:00:00"/>
    <d v="2023-09-08T00:00:00"/>
    <s v="Correo de revisión de procedimientos desde el Grupo de Planeación"/>
    <x v="2"/>
    <s v="Se ajustará el procedimiento ordinario pero el procedimiento verbal se solicitará eliminar debido a que la entidad actualmente solo se encarga de la etapa de instrucción del proceso disciplinario"/>
    <s v="Acta de revisión de los expedientes"/>
    <s v="En el marco de la reunión se revisa de la apertura de expedientes y su respectiva etapa"/>
    <x v="0"/>
    <x v="2"/>
    <x v="0"/>
    <x v="0"/>
    <x v="0"/>
    <m/>
  </r>
  <r>
    <x v="5"/>
    <m/>
    <m/>
    <m/>
    <m/>
    <m/>
    <m/>
    <s v="Conflictos de intereses"/>
    <x v="1"/>
    <x v="1"/>
    <m/>
    <s v="Metas u objetivos"/>
    <s v="Calidad de vida comunidad"/>
    <s v="Sanciones"/>
    <s v="Sectorial"/>
    <m/>
    <m/>
    <m/>
    <m/>
    <m/>
    <m/>
    <n v="2"/>
    <s v="Subdirector administrativo con apoyo de Profesional especializado control interno disciplinario "/>
    <s v="Revisar que la información proyectada en los autos disciplinarios corresponde a los procesos disciplinarios"/>
    <s v="a través de la revisión de los oficios, autos y audiencias del proceso disciplinario, documentado en el procedimiento ordinario y verbal"/>
    <x v="1"/>
    <x v="0"/>
    <n v="0.3"/>
    <s v="Probabilidad"/>
    <m/>
    <m/>
    <x v="0"/>
    <s v="Continua"/>
    <x v="0"/>
    <s v="Baja"/>
    <n v="0.252"/>
    <s v="Catastrófico"/>
    <n v="1"/>
    <s v="Extremo"/>
    <m/>
    <m/>
    <m/>
    <m/>
    <x v="1"/>
    <m/>
    <s v="Reducir (mitigar)"/>
    <s v="Realizar socializaciones respecto al nuevo código disciplinario con el fin de dar a conocer los deberes y derechos de los funcionarios públicos en la entidad"/>
    <s v="Profesional Especializado de Control Interno Disciplinario"/>
    <d v="2023-12-31T00:00:00"/>
    <d v="2023-09-08T00:00:00"/>
    <s v="Pantallazo de publicación en Teams y Pdf de comunicaciones internas"/>
    <x v="2"/>
    <s v="El 15 de agosto se envía comunicación por Teams con un video que explica qué es la acción la acción disciplinaria en el Instituto Caro y Cuervo_x000a__x000a_El 14 y 22 de agosto se envían mediante comunicación interna cápsulas informativas disciplinarias"/>
    <s v="Acta de revisión de los expedientes"/>
    <s v="En el marco de la reunión se revisa la apertura de expedientes y si hay hay caso la firma de cierre de autos de terminación y archivo de expendientes disciplinarios"/>
    <x v="1"/>
    <x v="2"/>
    <x v="0"/>
    <x v="0"/>
    <x v="1"/>
    <m/>
  </r>
  <r>
    <x v="5"/>
    <m/>
    <m/>
    <m/>
    <m/>
    <m/>
    <m/>
    <m/>
    <x v="1"/>
    <x v="1"/>
    <m/>
    <s v="Misión institucional"/>
    <s v="Información"/>
    <s v="Procesos disciplinarios"/>
    <s v="Regional"/>
    <m/>
    <m/>
    <m/>
    <m/>
    <m/>
    <m/>
    <n v="3"/>
    <s v="Profesional Especializado de Control Interno Disciplinario"/>
    <s v="Validar la apertura del proceso de investigación o indagación previa para determinar si se incurre en una falta disciplinaria"/>
    <s v="a través del inicio del trámite del proceso y se formaliza mediante un auto de apertura. Cualquier funcionario, contratista o ciudadano que detecte la situación puede instaurar la respectiva solicitud. Documentado en el procedimiento ordinario y verbal"/>
    <x v="1"/>
    <x v="0"/>
    <n v="0.3"/>
    <s v="Probabilidad"/>
    <m/>
    <m/>
    <x v="0"/>
    <s v="Continua"/>
    <x v="0"/>
    <s v="Muy Baja"/>
    <n v="0.1764"/>
    <s v="Catastrófico"/>
    <n v="1"/>
    <s v="Extremo"/>
    <m/>
    <m/>
    <m/>
    <m/>
    <x v="1"/>
    <m/>
    <m/>
    <m/>
    <m/>
    <m/>
    <m/>
    <m/>
    <x v="1"/>
    <m/>
    <m/>
    <s v="El control no ha tenido la necesidad de activarse"/>
    <x v="1"/>
    <x v="2"/>
    <x v="0"/>
    <x v="1"/>
    <x v="1"/>
    <s v="Este control es de tipo correcttivo, falta indicar dónde se encuentra documentado el control"/>
  </r>
  <r>
    <x v="5"/>
    <m/>
    <m/>
    <m/>
    <m/>
    <m/>
    <m/>
    <m/>
    <x v="1"/>
    <x v="1"/>
    <m/>
    <m/>
    <m/>
    <m/>
    <m/>
    <m/>
    <m/>
    <m/>
    <m/>
    <m/>
    <m/>
    <n v="4"/>
    <s v="Subdirector Administrativo y Financiero con apoyo del Profesional Especializado de Control Interno Disciplinario"/>
    <s v="Iniciar la instrucción del proceso disciplinario y en el caso de que el proceso vaya a otra instancia, como lo es el pliego de cargos, se remite a la Procuraduría General de la Nación"/>
    <s v="a través de documento oficial institucional. Se llega a esta acción debido a que actualmente la entidad no tiene un Grupo de Control Interno Disciplinario. Documentado en el procedimiento ordinario y verbal"/>
    <x v="2"/>
    <x v="0"/>
    <n v="0.25"/>
    <s v="Impacto"/>
    <m/>
    <m/>
    <x v="0"/>
    <s v="Continua"/>
    <x v="0"/>
    <s v="Muy Baja"/>
    <n v="0.1764"/>
    <s v="Mayor"/>
    <n v="0.75"/>
    <s v="Alto"/>
    <m/>
    <m/>
    <m/>
    <m/>
    <x v="1"/>
    <m/>
    <m/>
    <m/>
    <m/>
    <m/>
    <m/>
    <m/>
    <x v="1"/>
    <m/>
    <m/>
    <s v="El control no ha tenido la necesidad de activarse"/>
    <x v="1"/>
    <x v="0"/>
    <x v="0"/>
    <x v="1"/>
    <x v="1"/>
    <s v="Control correctivo: No es necesario que el ICC, cree un grupo de control disicplinario interno sino una oficina de alto nivel (artículo 93 de la ley 1952 de 2019), asunto que se debería abordar en el rediseño institucional ¿cuál es la difrencia de este control con el anterior?"/>
  </r>
  <r>
    <x v="5"/>
    <m/>
    <m/>
    <m/>
    <m/>
    <m/>
    <m/>
    <m/>
    <x v="1"/>
    <x v="1"/>
    <m/>
    <m/>
    <m/>
    <m/>
    <m/>
    <m/>
    <m/>
    <m/>
    <m/>
    <m/>
    <m/>
    <n v="5"/>
    <m/>
    <m/>
    <m/>
    <x v="3"/>
    <x v="1"/>
    <s v=""/>
    <s v=""/>
    <m/>
    <m/>
    <x v="2"/>
    <m/>
    <x v="1"/>
    <s v=""/>
    <s v=""/>
    <s v=""/>
    <s v=""/>
    <s v=""/>
    <m/>
    <m/>
    <m/>
    <m/>
    <x v="1"/>
    <m/>
    <m/>
    <m/>
    <m/>
    <m/>
    <m/>
    <m/>
    <x v="1"/>
    <m/>
    <m/>
    <m/>
    <x v="1"/>
    <x v="1"/>
    <x v="2"/>
    <x v="1"/>
    <x v="1"/>
    <m/>
  </r>
  <r>
    <x v="5"/>
    <m/>
    <m/>
    <m/>
    <m/>
    <m/>
    <m/>
    <m/>
    <x v="1"/>
    <x v="1"/>
    <m/>
    <m/>
    <m/>
    <m/>
    <m/>
    <m/>
    <m/>
    <m/>
    <m/>
    <m/>
    <m/>
    <n v="6"/>
    <m/>
    <m/>
    <m/>
    <x v="3"/>
    <x v="1"/>
    <s v=""/>
    <s v=""/>
    <m/>
    <m/>
    <x v="2"/>
    <m/>
    <x v="1"/>
    <s v=""/>
    <s v=""/>
    <s v=""/>
    <s v=""/>
    <s v=""/>
    <m/>
    <m/>
    <m/>
    <m/>
    <x v="1"/>
    <m/>
    <m/>
    <m/>
    <m/>
    <m/>
    <m/>
    <m/>
    <x v="1"/>
    <m/>
    <m/>
    <m/>
    <x v="1"/>
    <x v="1"/>
    <x v="2"/>
    <x v="1"/>
    <x v="1"/>
    <m/>
  </r>
  <r>
    <x v="6"/>
    <s v="ALI-C1"/>
    <s v="Posibilidad de recibir o solicitar"/>
    <s v="cualquier dádiva o beneficio"/>
    <s v="a nombre propio o de terceros"/>
    <s v="con el fin de celebrar una alianza"/>
    <s v="Posibilidad de recibir o solicitar cualquier dádiva o beneficio a nombre propio o de terceros con el fin de celebrar una alianza"/>
    <s v="Falta de ética, integridad y valores personales de los servidores públicos que participan en dichas actividades"/>
    <x v="0"/>
    <x v="4"/>
    <s v="Convenios "/>
    <s v="Grupo de trabajo o proceso"/>
    <s v="Recursos económicos"/>
    <s v="Intervención organismos"/>
    <s v="Institucional"/>
    <s v="Baja"/>
    <n v="0.4"/>
    <s v="Catastrófico"/>
    <n v="1"/>
    <s v="Extremo"/>
    <n v="22"/>
    <n v="1"/>
    <s v="Asesora Dirección General"/>
    <s v="Verificar la aplicación de puntos de control  "/>
    <s v="a través de la revisión procedimental del ALI-P-1_x000a_Asesoría en el establecimiento de las relaciones interinstitucionales"/>
    <x v="0"/>
    <x v="0"/>
    <n v="0.4"/>
    <s v="Probabilidad"/>
    <n v="0.29920000000000002"/>
    <n v="0.25"/>
    <x v="0"/>
    <s v="Continua"/>
    <x v="0"/>
    <s v="Baja"/>
    <n v="0.24"/>
    <s v="Catastrófico"/>
    <n v="1"/>
    <s v="Extremo"/>
    <s v="Muy Baja"/>
    <n v="0.10079999999999999"/>
    <s v="Mayor"/>
    <n v="0.75"/>
    <x v="0"/>
    <n v="14"/>
    <s v="Reducir (mitigar)"/>
    <m/>
    <m/>
    <m/>
    <m/>
    <m/>
    <x v="1"/>
    <m/>
    <s v="Externado: Se firmó el convenio de homolación con la Univeridad del Externado, el cual cumplió con el procedimiento._x000a__x000a_USTA: Se adelantó el proceso precontractual con los diferentes puntos de control para el convenio de prácticas con la Universidad Santo Tomás"/>
    <s v="Se están aplicando los controles identificados en el procedimiento con la revisión contractual, subdirección académica, alianzas y subdirección administrativa para la firma de los convenios"/>
    <x v="0"/>
    <x v="0"/>
    <x v="0"/>
    <x v="1"/>
    <x v="0"/>
    <s v="Control preventivo: la descripción del control es generalizada y no pemite identificar el &quot;cómo&quot; de la acción"/>
  </r>
  <r>
    <x v="6"/>
    <m/>
    <m/>
    <m/>
    <m/>
    <m/>
    <m/>
    <s v="Existencia de intereses personales"/>
    <x v="1"/>
    <x v="1"/>
    <s v="Convenios "/>
    <s v="Metas u objetivos"/>
    <m/>
    <s v="Sanciones"/>
    <s v="Sectorial"/>
    <m/>
    <m/>
    <m/>
    <m/>
    <m/>
    <m/>
    <n v="2"/>
    <s v="Profesional Especializado Gestión Contractual"/>
    <s v="Revisar las propuestas de convenios"/>
    <s v="a través de la validación y visto bueno a los estudios previos proyectados desde Relaciones Interinstitucionales, según el procedimiento ALI-P-1"/>
    <x v="0"/>
    <x v="0"/>
    <n v="0.4"/>
    <s v="Probabilidad"/>
    <m/>
    <m/>
    <x v="0"/>
    <s v="Continua"/>
    <x v="0"/>
    <s v="Muy Baja"/>
    <n v="0.14399999999999999"/>
    <s v="Catastrófico"/>
    <n v="1"/>
    <s v="Extremo"/>
    <m/>
    <m/>
    <m/>
    <m/>
    <x v="1"/>
    <m/>
    <m/>
    <m/>
    <m/>
    <m/>
    <m/>
    <m/>
    <x v="1"/>
    <m/>
    <s v="A modo de muestra, se incluyen Estudios Previos"/>
    <s v="Se ha realizado el estudio y revisión de estudios previos de convenios que pretende celebrar el Instituto y las minutas de convenios que tienen origen en la entidad conveniante."/>
    <x v="1"/>
    <x v="2"/>
    <x v="1"/>
    <x v="1"/>
    <x v="1"/>
    <m/>
  </r>
  <r>
    <x v="6"/>
    <m/>
    <m/>
    <m/>
    <m/>
    <m/>
    <m/>
    <s v="Tráfico de influencias"/>
    <x v="1"/>
    <x v="1"/>
    <m/>
    <s v="Misión institucional"/>
    <m/>
    <s v="Procesos disciplinarios"/>
    <s v="Regional"/>
    <m/>
    <m/>
    <m/>
    <m/>
    <m/>
    <m/>
    <n v="3"/>
    <s v="Profesional Especializado de Control Interno Disciplinario"/>
    <s v="Validar la apertura del proceso de investigación o indagación previa para determinar si se incurre en una falta disciplinaria"/>
    <s v="a través del inicio del trámite del proceso y se formaliza mediante un auto de apertura. Cualquier funcionario, contratista o ciudadano que detecte la situación puede instaurar la respectiva solicitud. Documentado en el procedimiento ordinario y verbal"/>
    <x v="1"/>
    <x v="0"/>
    <n v="0.3"/>
    <s v="Probabilidad"/>
    <m/>
    <m/>
    <x v="0"/>
    <s v="Continua"/>
    <x v="0"/>
    <s v="Muy Baja"/>
    <n v="0.10079999999999999"/>
    <s v="Catastrófico"/>
    <n v="1"/>
    <s v="Extremo"/>
    <m/>
    <m/>
    <m/>
    <m/>
    <x v="1"/>
    <m/>
    <m/>
    <m/>
    <m/>
    <m/>
    <m/>
    <m/>
    <x v="1"/>
    <m/>
    <m/>
    <s v="El control no ha tenido la necesidad de activarse"/>
    <x v="1"/>
    <x v="2"/>
    <x v="1"/>
    <x v="1"/>
    <x v="1"/>
    <s v="Este control es de tipo correcttivo, falta indicar dónde se encuentra documentado el control"/>
  </r>
  <r>
    <x v="6"/>
    <m/>
    <m/>
    <m/>
    <m/>
    <m/>
    <m/>
    <s v="Manifestar preferencia para gestionar alianzas impidiendo la aplicación de criterios objetivos y meritocráticos"/>
    <x v="1"/>
    <x v="1"/>
    <m/>
    <s v="Misión sectorial"/>
    <m/>
    <m/>
    <s v="Nacional"/>
    <m/>
    <m/>
    <m/>
    <m/>
    <m/>
    <m/>
    <n v="4"/>
    <s v="Subdirector Administrativo y Financiero con apoyo del Profesional Especializado de Control Interno Disciplinario"/>
    <s v="Iniciar la instrucción del proceso disciplinario y en el caso de que el proceso vaya a otra instancia, como lo es el pliego de cargos, se remite a la Procuraduría General de la Nación"/>
    <s v="a través de documento oficial institucional. Se llega a esta acción debido a que actualmente la entidad no tiene un Grupo de Control Interno Disciplinario. Documentado en el procedimiento ordinario y verbal"/>
    <x v="2"/>
    <x v="0"/>
    <n v="0.25"/>
    <s v="Impacto"/>
    <m/>
    <m/>
    <x v="0"/>
    <s v="Continua"/>
    <x v="0"/>
    <s v="Muy Baja"/>
    <n v="0.10079999999999999"/>
    <s v="Mayor"/>
    <n v="0.75"/>
    <s v="Alto"/>
    <m/>
    <m/>
    <m/>
    <m/>
    <x v="1"/>
    <m/>
    <m/>
    <m/>
    <m/>
    <m/>
    <m/>
    <m/>
    <x v="1"/>
    <m/>
    <m/>
    <s v="El control no ha tenido la necesidad de activarse"/>
    <x v="1"/>
    <x v="0"/>
    <x v="0"/>
    <x v="1"/>
    <x v="1"/>
    <s v="Control correctivo: No es necesario que el ICC, cree un grupo de control disicplinario interno sino una oficina de alto nivel (artículo 93 de la ley 1952 de 2019), asunto que se debería abordar en el rediseño institucional ¿cuál es la difrencia de este control con el anterior?"/>
  </r>
  <r>
    <x v="6"/>
    <m/>
    <m/>
    <m/>
    <m/>
    <m/>
    <m/>
    <m/>
    <x v="1"/>
    <x v="1"/>
    <m/>
    <s v="Productos o servicios"/>
    <m/>
    <m/>
    <s v="Internacional"/>
    <m/>
    <m/>
    <m/>
    <m/>
    <m/>
    <m/>
    <n v="5"/>
    <m/>
    <m/>
    <m/>
    <x v="3"/>
    <x v="1"/>
    <s v=""/>
    <s v=""/>
    <m/>
    <m/>
    <x v="2"/>
    <m/>
    <x v="1"/>
    <s v=""/>
    <s v=""/>
    <s v=""/>
    <s v=""/>
    <s v=""/>
    <m/>
    <m/>
    <m/>
    <m/>
    <x v="1"/>
    <m/>
    <m/>
    <m/>
    <m/>
    <m/>
    <m/>
    <m/>
    <x v="1"/>
    <m/>
    <m/>
    <m/>
    <x v="1"/>
    <x v="1"/>
    <x v="2"/>
    <x v="1"/>
    <x v="1"/>
    <m/>
  </r>
  <r>
    <x v="6"/>
    <m/>
    <m/>
    <m/>
    <m/>
    <m/>
    <m/>
    <m/>
    <x v="1"/>
    <x v="1"/>
    <m/>
    <m/>
    <m/>
    <m/>
    <m/>
    <m/>
    <m/>
    <m/>
    <m/>
    <m/>
    <m/>
    <n v="6"/>
    <m/>
    <m/>
    <m/>
    <x v="3"/>
    <x v="1"/>
    <s v=""/>
    <s v=""/>
    <m/>
    <m/>
    <x v="2"/>
    <m/>
    <x v="1"/>
    <s v=""/>
    <s v=""/>
    <s v=""/>
    <s v=""/>
    <s v=""/>
    <m/>
    <m/>
    <m/>
    <m/>
    <x v="1"/>
    <m/>
    <m/>
    <m/>
    <m/>
    <m/>
    <m/>
    <m/>
    <x v="1"/>
    <m/>
    <m/>
    <m/>
    <x v="1"/>
    <x v="1"/>
    <x v="2"/>
    <x v="1"/>
    <x v="1"/>
    <m/>
  </r>
  <r>
    <x v="7"/>
    <s v="PRE-C1"/>
    <s v="Posibilidad de omitir deducciones tributarias o de otro tipo,"/>
    <s v="utilizando las herramientas y bases de datos oficiales"/>
    <s v="a nombre propio"/>
    <s v="con el fin de obtener una retribución económica"/>
    <s v="Posibilidad de omitir deducciones tributarias o de otro tipo, utilizando las herramientas y bases de datos oficiales a nombre propio con el fin de obtener una retribución económica"/>
    <s v="Desconocer o interpretar erróneamente las normativas fiscales"/>
    <x v="0"/>
    <x v="7"/>
    <s v="Obligaciones"/>
    <s v="Grupo de trabajo o proceso"/>
    <s v="Recursos económicos"/>
    <s v="Intervención organismos"/>
    <s v="Institucional"/>
    <s v="Alta"/>
    <n v="0.8"/>
    <s v="Mayor"/>
    <n v="0.8"/>
    <s v="Alto"/>
    <n v="19"/>
    <n v="1"/>
    <s v="Profesional Especializado con rol de Tesorería"/>
    <s v="Verificar aleatoriamente antes de generar la orden de pago, que las deducciones hayan sido aplicadas"/>
    <s v="A través de la revisión de la transacción previa en SIIF Nación, documentado en el procedimiento de tesorería"/>
    <x v="1"/>
    <x v="0"/>
    <n v="0.3"/>
    <s v="Probabilidad"/>
    <n v="0.52560000000000007"/>
    <n v="0.19999999999999996"/>
    <x v="0"/>
    <s v="Continua"/>
    <x v="0"/>
    <s v="Media"/>
    <n v="0.55999999999999994"/>
    <s v="Mayor"/>
    <n v="0.8"/>
    <s v="Alto"/>
    <s v="Baja"/>
    <n v="0.27439999999999998"/>
    <s v="Moderado"/>
    <n v="0.60000000000000009"/>
    <x v="2"/>
    <n v="12"/>
    <s v="Reducir (mitigar)"/>
    <s v="Mantener actualizada la documentación normativa relacionada con los temas tributarios y socializar al interior del grupo de gestión financiera"/>
    <s v="Profesional especializado con rol de Coordinación de Gestión Financiera"/>
    <d v="2023-11-25T00:00:00"/>
    <d v="2023-09-06T00:00:00"/>
    <s v="Imagen con actualizaciones"/>
    <x v="2"/>
    <s v="Se realiza actualización constante de la normativa En la carpeta OneDrive del Grupo de Gestion Financiera"/>
    <s v="Reporte de obligaciones"/>
    <s v="Se realiza previa revisión en la cual se identifican errores de cálculo de retención y se solicita la corrección."/>
    <x v="0"/>
    <x v="2"/>
    <x v="1"/>
    <x v="0"/>
    <x v="0"/>
    <m/>
  </r>
  <r>
    <x v="7"/>
    <m/>
    <m/>
    <m/>
    <m/>
    <m/>
    <m/>
    <s v="Falta de ética, integridad y valores personales de los servidores públicos que participan en dichas actividades"/>
    <x v="1"/>
    <x v="1"/>
    <m/>
    <s v="Metas u objetivos"/>
    <s v="Calidad de vida comunidad"/>
    <s v="Sanciones"/>
    <s v="Sectorial"/>
    <m/>
    <m/>
    <m/>
    <m/>
    <m/>
    <m/>
    <n v="2"/>
    <s v="Profesional especializado con rol de Coordinación de Gestión Financiera"/>
    <s v="Revisar el borrador de la declaración de deducciones tributarias previa presentación al ente rector"/>
    <s v="a través de la comparación de las declaraciones tributarias del período anterior, utilizando la base de datos o herramienta para tal fin, en el caso de encontrar inconsistencia se solicitará la respectiva justificación y el ajuste al que haya lugar. Documentado en el procedimiento de gestión tributaria"/>
    <x v="1"/>
    <x v="0"/>
    <n v="0.3"/>
    <s v="Probabilidad"/>
    <m/>
    <m/>
    <x v="0"/>
    <s v="Continua"/>
    <x v="0"/>
    <s v="Baja"/>
    <n v="0.39199999999999996"/>
    <s v="Mayor"/>
    <n v="0.8"/>
    <s v="Alto"/>
    <m/>
    <m/>
    <m/>
    <m/>
    <x v="1"/>
    <m/>
    <s v="Reducir (mitigar)"/>
    <s v="Participar en las capacitaciones en temas tributarios y fiscales que programe la entidad, previa solicitud de la Profesional especializado con rol de Coordinación de Gestión Financiera al Grupo de Talento Humano"/>
    <s v="Profesionales del Grupo de Gestión Financiera"/>
    <d v="2023-11-25T00:00:00"/>
    <d v="2023-09-06T00:00:00"/>
    <s v="Correos electrónicos remitidos aTalento Humano solicitando inscripción en capacitaciones."/>
    <x v="2"/>
    <s v="Se espera que ya superado el período de prueba el plan de capacitación de la entidad incluya estos temas. El Plan de reducción depende de otro Proceso de la Entidad."/>
    <s v="Dos correos de revisión de declaración de retefuente e ICA"/>
    <s v="A través de correo electrónico al Contador y a la Profesional de Tesorería, se informa que ya está revisada la proyección y se da visto bueno para continuar; de igual manera se sugirió un nuevo punto de autocontrol en relación con el ICA, a ambos profesionales para una gestión más eficiente de las deducciones aplicadas que permitirán mantener la bola de deducciones de SIIF depurada permanentemenete y sin saldos pendientes."/>
    <x v="1"/>
    <x v="2"/>
    <x v="1"/>
    <x v="0"/>
    <x v="1"/>
    <m/>
  </r>
  <r>
    <x v="7"/>
    <m/>
    <m/>
    <m/>
    <m/>
    <m/>
    <m/>
    <s v="Necesidad financiera o presión económica del funcionario(a) que puede llevarlo(a) a sentirse tentado(a) a omitir deducciones para beneficio propio cuando enfrentan dificultades financieras personales"/>
    <x v="1"/>
    <x v="1"/>
    <m/>
    <m/>
    <m/>
    <m/>
    <m/>
    <m/>
    <m/>
    <m/>
    <m/>
    <m/>
    <m/>
    <n v="3"/>
    <s v="Profesional Especializado de Control Interno Disciplinario"/>
    <s v="Validar la apertura del proceso de investigación o indagación previa para determinar si se incurre en una falta disciplinaria"/>
    <s v="a través del inicio del trámite del proceso y se formaliza mediante un auto de apertura. Cualquier funcionario, contratista o ciudadano que detecte la situación puede instaurar la respectiva solicitud. Documentado en el procedimiento ordinario y verbal"/>
    <x v="1"/>
    <x v="0"/>
    <n v="0.3"/>
    <s v="Probabilidad"/>
    <m/>
    <m/>
    <x v="0"/>
    <s v="Continua"/>
    <x v="0"/>
    <s v="Baja"/>
    <n v="0.27439999999999998"/>
    <s v="Mayor"/>
    <n v="0.8"/>
    <s v="Alto"/>
    <m/>
    <m/>
    <m/>
    <m/>
    <x v="1"/>
    <m/>
    <s v="Reducir (mitigar)"/>
    <s v="Consultar periódicamente en las páginas oficiales de los entes rectores (DIAN, Contaduría General de la Nación (CGN) y la Secretaría de Hacienda Distrital (SHD)) la normativa vigente y divulgar al interior del grupo de Gestión Financiera y de la entidad"/>
    <s v="Profesional universitario con rol de Contador"/>
    <d v="2023-11-25T00:00:00"/>
    <m/>
    <m/>
    <x v="1"/>
    <s v="Se empezará a aplicar en el último cuatrimestre"/>
    <m/>
    <s v="El control no ha tenido la necesidad de activarse"/>
    <x v="1"/>
    <x v="2"/>
    <x v="0"/>
    <x v="1"/>
    <x v="1"/>
    <s v="Este control es de tipo correcttivo, falta indicar dónde se encuentra documentado el control"/>
  </r>
  <r>
    <x v="7"/>
    <m/>
    <m/>
    <m/>
    <m/>
    <m/>
    <m/>
    <m/>
    <x v="1"/>
    <x v="1"/>
    <m/>
    <m/>
    <m/>
    <m/>
    <m/>
    <m/>
    <m/>
    <m/>
    <m/>
    <m/>
    <m/>
    <n v="4"/>
    <s v="Subdirector Administrativo y Financiero con apoyo del Profesional Especializado de Control Interno Disciplinario"/>
    <s v="Iniciar la instrucción del proceso disciplinario y en el caso de que el proceso vaya a otra instancia, como lo es el pliego de cargos, se remite a la Procuraduría General de la Nación"/>
    <s v="a través de documento oficial institucional. Se llega a esta acción debido a que actualmente la entidad no tiene un Grupo de Control Interno Disciplinario. Documentado en el procedimiento ordinario y verbal"/>
    <x v="2"/>
    <x v="0"/>
    <n v="0.25"/>
    <s v="Impacto"/>
    <m/>
    <m/>
    <x v="0"/>
    <s v="Continua"/>
    <x v="0"/>
    <s v="Baja"/>
    <n v="0.27439999999999998"/>
    <s v="Moderado"/>
    <n v="0.60000000000000009"/>
    <s v="Moderado"/>
    <m/>
    <m/>
    <m/>
    <m/>
    <x v="1"/>
    <m/>
    <m/>
    <m/>
    <m/>
    <m/>
    <m/>
    <m/>
    <x v="1"/>
    <m/>
    <m/>
    <s v="El control no ha tenido la necesidad de activarse"/>
    <x v="1"/>
    <x v="0"/>
    <x v="0"/>
    <x v="1"/>
    <x v="1"/>
    <s v="Control correctivo: No es necesario que el ICC, cree un grupo de control disicplinario interno sino una oficina de alto nivel (artículo 93 de la ley 1952 de 2019), asunto que se debería abordar en el rediseño institucional ¿cuál es la difrencia de este control con el anterior?"/>
  </r>
  <r>
    <x v="7"/>
    <m/>
    <m/>
    <m/>
    <m/>
    <m/>
    <m/>
    <m/>
    <x v="1"/>
    <x v="1"/>
    <m/>
    <m/>
    <m/>
    <m/>
    <m/>
    <m/>
    <m/>
    <m/>
    <m/>
    <m/>
    <m/>
    <n v="5"/>
    <m/>
    <m/>
    <m/>
    <x v="3"/>
    <x v="1"/>
    <s v=""/>
    <s v=""/>
    <m/>
    <m/>
    <x v="2"/>
    <m/>
    <x v="1"/>
    <s v=""/>
    <s v=""/>
    <s v=""/>
    <s v=""/>
    <s v=""/>
    <m/>
    <m/>
    <m/>
    <m/>
    <x v="1"/>
    <m/>
    <m/>
    <m/>
    <m/>
    <m/>
    <m/>
    <m/>
    <x v="1"/>
    <m/>
    <m/>
    <m/>
    <x v="1"/>
    <x v="1"/>
    <x v="2"/>
    <x v="1"/>
    <x v="1"/>
    <m/>
  </r>
  <r>
    <x v="7"/>
    <m/>
    <m/>
    <m/>
    <m/>
    <m/>
    <m/>
    <m/>
    <x v="1"/>
    <x v="1"/>
    <m/>
    <m/>
    <m/>
    <m/>
    <m/>
    <m/>
    <m/>
    <m/>
    <m/>
    <m/>
    <m/>
    <n v="6"/>
    <m/>
    <m/>
    <m/>
    <x v="3"/>
    <x v="1"/>
    <s v=""/>
    <s v=""/>
    <m/>
    <m/>
    <x v="2"/>
    <m/>
    <x v="1"/>
    <s v=""/>
    <s v=""/>
    <s v=""/>
    <s v=""/>
    <s v=""/>
    <m/>
    <m/>
    <m/>
    <m/>
    <x v="1"/>
    <m/>
    <m/>
    <m/>
    <m/>
    <m/>
    <m/>
    <m/>
    <x v="1"/>
    <m/>
    <m/>
    <m/>
    <x v="1"/>
    <x v="1"/>
    <x v="2"/>
    <x v="1"/>
    <x v="1"/>
    <m/>
  </r>
  <r>
    <x v="7"/>
    <s v="PRE-C2"/>
    <s v="Posibilidad de solicitar dádivas para tramitar pagos a personas jurídicas o naturales"/>
    <s v="utilizando los documentos y sistemas de información institucionales"/>
    <s v="a nombre propio"/>
    <s v="con el fin de obtener una retribución económica"/>
    <s v="Posibilidad de solicitar dádivas para tramitar pagos a personas jurídicas o naturales utilizando los documentos y sistemas de información institucionales a nombre propio con el fin de obtener una retribución económica"/>
    <s v="Planta de personal limitada o inadecuada"/>
    <x v="0"/>
    <x v="7"/>
    <s v="Órdenes de pago"/>
    <s v="Grupo de trabajo o proceso"/>
    <s v="Recursos económicos"/>
    <s v="Intervención organismos"/>
    <s v="Institucional"/>
    <s v="Alta"/>
    <n v="0.8"/>
    <s v="Mayor"/>
    <n v="0.8"/>
    <s v="Alto"/>
    <n v="19"/>
    <n v="1"/>
    <s v="Técnico de financiera"/>
    <s v="Revisar que las facturas y documentos de cobro se están tramitando en orden de llegada de acuerdo a la disponibilidad de PAC"/>
    <s v="por medio de la asignación de consecutivos diligenciando la hoja de ruta dispuestos por el Grupo de Gestión Financiera en OneDrive"/>
    <x v="0"/>
    <x v="0"/>
    <n v="0.4"/>
    <s v="Probabilidad"/>
    <n v="0.56480000000000008"/>
    <n v="0.19999999999999996"/>
    <x v="0"/>
    <s v="Continua"/>
    <x v="0"/>
    <s v="Media"/>
    <n v="0.48"/>
    <s v="Mayor"/>
    <n v="0.8"/>
    <s v="Alto"/>
    <s v="Baja"/>
    <n v="0.23519999999999996"/>
    <s v="Moderado"/>
    <n v="0.60000000000000009"/>
    <x v="2"/>
    <n v="12"/>
    <s v="Reducir (mitigar)"/>
    <s v="Participar en las actividades institucionales del código de integridad y buen gobierno"/>
    <s v="Coordinador, profesionales y técnicos Grupo de Gestión Financiera"/>
    <d v="2024-12-31T00:00:00"/>
    <d v="2023-09-06T00:00:00"/>
    <s v="Invitación"/>
    <x v="2"/>
    <s v="El Grupo de Gestión Financiera asistió al evento Invitación de conmemorar el Día Nacional de Lucha Contra la Corrupción, en el cual  se realizaron actividades sobre integridad "/>
    <s v="Hoja de ruta diligenciada"/>
    <s v="Se realiza revisión de documentación por orden de llegada teniendo en cuenta que deben estar con información correcta."/>
    <x v="0"/>
    <x v="2"/>
    <x v="1"/>
    <x v="0"/>
    <x v="0"/>
    <m/>
  </r>
  <r>
    <x v="7"/>
    <m/>
    <m/>
    <m/>
    <m/>
    <m/>
    <m/>
    <s v="Necesidad financiera o presión económica del funcionario(a) que puede llevarlo(a) a sentirse tentado(a) a solicitar pagos para beneficio propio cuando enfrentan dificultades financieras personales"/>
    <x v="1"/>
    <x v="1"/>
    <m/>
    <s v="Metas u objetivos"/>
    <s v="Calidad de vida comunidad"/>
    <s v="Sanciones"/>
    <s v="Sectorial"/>
    <m/>
    <m/>
    <m/>
    <m/>
    <m/>
    <m/>
    <n v="2"/>
    <s v="Coordinador Grupo de Gestión Financiera"/>
    <s v="Verificar que las órdenes de pago generadas corresponden a la  programación de pagos"/>
    <s v="con el fin de garantizar que esté articulada con la solicitud del PAC y el plan de pagos de los registros presupuestales"/>
    <x v="1"/>
    <x v="0"/>
    <n v="0.3"/>
    <s v="Probabilidad"/>
    <m/>
    <m/>
    <x v="0"/>
    <s v="Continua"/>
    <x v="0"/>
    <s v="Baja"/>
    <n v="0.33599999999999997"/>
    <s v="Mayor"/>
    <n v="0.8"/>
    <s v="Alto"/>
    <m/>
    <m/>
    <m/>
    <m/>
    <x v="1"/>
    <m/>
    <s v="Reducir (mitigar)"/>
    <s v="Actualización de la documentación SIG del proceso de Contabilidad y Presupuesto"/>
    <s v="Coordinador, profesionales y técnicos Grupo de Gestión Financiera"/>
    <d v="2023-12-31T00:00:00"/>
    <d v="2023-09-06T00:00:00"/>
    <s v="Documentos articulados al SIG"/>
    <x v="2"/>
    <s v="El proceso está adelantando la tarea de actualización documentación SIG. En el segundo cuatrimestre se actualizaron guías, formatos y procedimientos _x000a__x000a_https://sig.caroycuervo.gov.co/"/>
    <s v="Plan de pagos"/>
    <s v="Todos los meses realizan los pagos según lo programado"/>
    <x v="1"/>
    <x v="2"/>
    <x v="1"/>
    <x v="0"/>
    <x v="1"/>
    <m/>
  </r>
  <r>
    <x v="7"/>
    <m/>
    <m/>
    <m/>
    <m/>
    <m/>
    <m/>
    <m/>
    <x v="1"/>
    <x v="1"/>
    <m/>
    <m/>
    <m/>
    <m/>
    <m/>
    <m/>
    <m/>
    <m/>
    <m/>
    <m/>
    <m/>
    <n v="3"/>
    <s v="Profesional Especializado de Control Interno Disciplinario"/>
    <s v="Validar la apertura del proceso de investigación o indagación previa para determinar si se incurre en una falta disciplinaria"/>
    <s v="a través del inicio del trámite del proceso y se formaliza mediante un auto de apertura. Cualquier funcionario, contratista o ciudadano que detecte la situación puede instaurar la respectiva solicitud. Documentado en el procedimiento ordinario y verbal"/>
    <x v="1"/>
    <x v="0"/>
    <n v="0.3"/>
    <s v="Probabilidad"/>
    <m/>
    <m/>
    <x v="0"/>
    <s v="Continua"/>
    <x v="0"/>
    <s v="Baja"/>
    <n v="0.23519999999999996"/>
    <s v="Mayor"/>
    <n v="0.8"/>
    <s v="Alto"/>
    <m/>
    <m/>
    <m/>
    <m/>
    <x v="1"/>
    <m/>
    <m/>
    <m/>
    <m/>
    <m/>
    <m/>
    <m/>
    <x v="1"/>
    <m/>
    <m/>
    <s v="El control no ha tenido la necesidad de activarse"/>
    <x v="1"/>
    <x v="2"/>
    <x v="0"/>
    <x v="1"/>
    <x v="1"/>
    <s v="Este control es de tipo correcttivo, falta indicar dónde se encuentra documentado el control"/>
  </r>
  <r>
    <x v="7"/>
    <m/>
    <m/>
    <m/>
    <m/>
    <m/>
    <m/>
    <m/>
    <x v="1"/>
    <x v="1"/>
    <m/>
    <m/>
    <m/>
    <m/>
    <m/>
    <m/>
    <m/>
    <m/>
    <m/>
    <m/>
    <m/>
    <n v="4"/>
    <s v="Subdirector Administrativo y Financiero con apoyo del Profesional Especializado de Control Interno Disciplinario"/>
    <s v="Iniciar la instrucción del proceso disciplinario y en el caso de que el proceso vaya a otra instancia, como lo es el pliego de cargos, se remite a la Procuraduría General de la Nación"/>
    <s v="a través de documento oficial institucional. Se llega a esta acción debido a que actualmente la entidad no tiene un Grupo de Control Interno Disciplinario. Documentado en el procedimiento ordinario y verbal"/>
    <x v="2"/>
    <x v="0"/>
    <n v="0.25"/>
    <s v="Impacto"/>
    <m/>
    <m/>
    <x v="0"/>
    <s v="Continua"/>
    <x v="0"/>
    <s v="Baja"/>
    <n v="0.23519999999999996"/>
    <s v="Moderado"/>
    <n v="0.60000000000000009"/>
    <s v="Moderado"/>
    <m/>
    <m/>
    <m/>
    <m/>
    <x v="1"/>
    <m/>
    <m/>
    <m/>
    <m/>
    <m/>
    <m/>
    <m/>
    <x v="1"/>
    <m/>
    <m/>
    <s v="El control no ha tenido la necesidad de activarse"/>
    <x v="1"/>
    <x v="0"/>
    <x v="0"/>
    <x v="1"/>
    <x v="1"/>
    <s v="Control correctivo: No es necesario que el ICC, cree un grupo de control disicplinario interno sino una oficina de alto nivel (artículo 93 de la ley 1952 de 2019), asunto que se debería abordar en el rediseño institucional ¿cuál es la difrencia de este control con el anterior?"/>
  </r>
  <r>
    <x v="7"/>
    <m/>
    <m/>
    <m/>
    <m/>
    <m/>
    <m/>
    <m/>
    <x v="1"/>
    <x v="1"/>
    <m/>
    <m/>
    <m/>
    <m/>
    <m/>
    <m/>
    <m/>
    <m/>
    <m/>
    <m/>
    <m/>
    <n v="5"/>
    <m/>
    <m/>
    <m/>
    <x v="3"/>
    <x v="1"/>
    <s v=""/>
    <s v=""/>
    <m/>
    <m/>
    <x v="2"/>
    <m/>
    <x v="1"/>
    <s v=""/>
    <s v=""/>
    <s v=""/>
    <s v=""/>
    <s v=""/>
    <m/>
    <m/>
    <m/>
    <m/>
    <x v="1"/>
    <m/>
    <m/>
    <m/>
    <m/>
    <m/>
    <m/>
    <m/>
    <x v="1"/>
    <m/>
    <m/>
    <m/>
    <x v="1"/>
    <x v="1"/>
    <x v="2"/>
    <x v="1"/>
    <x v="1"/>
    <m/>
  </r>
  <r>
    <x v="7"/>
    <m/>
    <m/>
    <m/>
    <m/>
    <m/>
    <m/>
    <m/>
    <x v="1"/>
    <x v="1"/>
    <m/>
    <m/>
    <m/>
    <m/>
    <m/>
    <m/>
    <m/>
    <m/>
    <m/>
    <m/>
    <m/>
    <n v="6"/>
    <m/>
    <m/>
    <m/>
    <x v="3"/>
    <x v="1"/>
    <s v=""/>
    <s v=""/>
    <m/>
    <m/>
    <x v="2"/>
    <m/>
    <x v="1"/>
    <s v=""/>
    <s v=""/>
    <s v=""/>
    <s v=""/>
    <s v=""/>
    <m/>
    <m/>
    <m/>
    <m/>
    <x v="1"/>
    <m/>
    <m/>
    <m/>
    <m/>
    <m/>
    <m/>
    <m/>
    <x v="1"/>
    <m/>
    <m/>
    <m/>
    <x v="1"/>
    <x v="1"/>
    <x v="2"/>
    <x v="1"/>
    <x v="1"/>
    <m/>
  </r>
  <r>
    <x v="7"/>
    <s v="PRE-C3"/>
    <s v="Posibilidad del uso indebido de dinero en efectivo"/>
    <s v="desviando recursos públicos a otros propósitos"/>
    <s v="a nombre propio o de un tercero"/>
    <s v="con el fin obtener un beneficio particular"/>
    <s v="Posibilidad del uso indebido de dinero en efectivo desviando recursos públicos a otros propósitos a nombre propio o de un tercero con el fin obtener un beneficio particular"/>
    <s v="Necesidad financiera o presión económica del funcionario(a) que puede llevarlo(a) a sentirse tentado(a) a utilizar el dinero en efectivo para beneficio propio cuando enfrentan dificultades financieras personales"/>
    <x v="0"/>
    <x v="8"/>
    <s v="Consignaciones de dinero en efectivo en bancos (mínimo una semanal)"/>
    <s v="Grupo de trabajo o proceso"/>
    <s v="Recursos económicos"/>
    <s v="Intervención organismos"/>
    <s v="Institucional"/>
    <s v="Media"/>
    <n v="0.6"/>
    <s v="Mayor"/>
    <n v="0.8"/>
    <s v="Alto"/>
    <n v="17"/>
    <n v="1"/>
    <s v="Profesional especializado con rol de Coordinación de Gestión Financiera"/>
    <s v="Verificar que se atiendan las actividades que se deben realizar cuando se cumple el rol de cajero en eventos"/>
    <s v="a través de la aplicación de lo establecido en la Guía para las tareas y actividades de ventas en el rol de cajero"/>
    <x v="0"/>
    <x v="0"/>
    <n v="0.4"/>
    <s v="Probabilidad"/>
    <n v="0.51356400000000002"/>
    <n v="0.19999999999999996"/>
    <x v="0"/>
    <s v="Continua"/>
    <x v="2"/>
    <s v="Baja"/>
    <n v="0.36"/>
    <s v="Mayor"/>
    <n v="0.8"/>
    <s v="Alto"/>
    <s v="Muy Baja"/>
    <n v="8.6435999999999985E-2"/>
    <s v="Moderado"/>
    <n v="0.60000000000000009"/>
    <x v="2"/>
    <n v="11"/>
    <s v="Reducir (mitigar)"/>
    <s v="Actualización de la documentación SIG respecto a caja mejor y a ingresos; y la guía para las tareas y actividades de ventas en el rol de cajero (en articulación con las actividades desarrolladas por la Librería)"/>
    <s v="Profesionales y técnicos del Grupo de Gestión Financiera_x000a__x000a_Técnico de la Dirección General_x000a__x000a_Profesional Especializado con rol de coordinación del Sello Editorial"/>
    <d v="2023-09-29T00:00:00"/>
    <d v="2023-09-06T00:00:00"/>
    <s v="Documentación relacionada con caja menor"/>
    <x v="2"/>
    <s v="Se actualizó el procedimiento y los formatos de caja menor: https://sig.caroycuervo.gov.co/DocumentosSIG/PRE-P-1.pdf"/>
    <m/>
    <s v="Hasta el momento no se han realizado eventos, por tanto no se ha aplicado el control"/>
    <x v="0"/>
    <x v="2"/>
    <x v="0"/>
    <x v="0"/>
    <x v="0"/>
    <m/>
  </r>
  <r>
    <x v="7"/>
    <m/>
    <m/>
    <m/>
    <m/>
    <m/>
    <m/>
    <s v="Falta de ética, integridad y valores personales de los servidores públicos que participan en dichas actividades"/>
    <x v="1"/>
    <x v="1"/>
    <m/>
    <s v="Metas u objetivos"/>
    <m/>
    <s v="Sanciones"/>
    <m/>
    <m/>
    <m/>
    <m/>
    <m/>
    <m/>
    <m/>
    <n v="2"/>
    <s v="Profesionales y técnicos del Grupo de Gestión Financiera"/>
    <s v="Realizar arqueos aleatorios a los responsables del dinero en efectivo en la entidad"/>
    <s v="a través de una auditoría presencial no programada donde se confronta el aplicativo de ventas (WebSafi) y el SIIF Nación, con los soportes y el dinero en efectivo, documentado en los actos administrativos"/>
    <x v="1"/>
    <x v="0"/>
    <n v="0.3"/>
    <s v="Probabilidad"/>
    <m/>
    <m/>
    <x v="0"/>
    <s v="Aleatoria"/>
    <x v="0"/>
    <s v="Baja"/>
    <n v="0.252"/>
    <s v="Mayor"/>
    <n v="0.8"/>
    <s v="Alto"/>
    <m/>
    <m/>
    <m/>
    <m/>
    <x v="1"/>
    <m/>
    <m/>
    <m/>
    <m/>
    <m/>
    <m/>
    <m/>
    <x v="1"/>
    <m/>
    <s v="Informe de arqueo"/>
    <s v="Se realiza verificación de dinero en efectivo contra las ventas registradas"/>
    <x v="1"/>
    <x v="2"/>
    <x v="1"/>
    <x v="1"/>
    <x v="1"/>
    <m/>
  </r>
  <r>
    <x v="7"/>
    <m/>
    <m/>
    <m/>
    <m/>
    <m/>
    <m/>
    <m/>
    <x v="1"/>
    <x v="1"/>
    <m/>
    <s v="Misión institucional"/>
    <m/>
    <s v="Procesos disciplinarios"/>
    <m/>
    <m/>
    <m/>
    <m/>
    <m/>
    <m/>
    <m/>
    <n v="3"/>
    <s v="Técnico del Grupo de Gestión Financiera"/>
    <s v="Cotejar semanalmente el dinero en efectivo recaudado según el reporte de ventas de aplicativo WebSafi"/>
    <s v="a través de la entrega de los soportes y el dinero en efectivo y realiza la respectiva consignación, documentado en el procedimiento de gestión de ingresos"/>
    <x v="1"/>
    <x v="0"/>
    <n v="0.3"/>
    <s v="Probabilidad"/>
    <m/>
    <m/>
    <x v="0"/>
    <s v="Continua"/>
    <x v="0"/>
    <s v="Muy Baja"/>
    <n v="0.1764"/>
    <s v="Mayor"/>
    <n v="0.8"/>
    <s v="Alto"/>
    <m/>
    <m/>
    <m/>
    <m/>
    <x v="1"/>
    <m/>
    <m/>
    <m/>
    <m/>
    <m/>
    <m/>
    <m/>
    <x v="1"/>
    <m/>
    <s v="A modo de muestra de la evidencia se suben dos consignación de efectivo"/>
    <s v="Se realiza verificación de dinero en físico contra reporte de wesafi y se realiza consignación."/>
    <x v="1"/>
    <x v="2"/>
    <x v="1"/>
    <x v="1"/>
    <x v="1"/>
    <m/>
  </r>
  <r>
    <x v="7"/>
    <m/>
    <m/>
    <m/>
    <m/>
    <m/>
    <m/>
    <m/>
    <x v="1"/>
    <x v="1"/>
    <m/>
    <m/>
    <m/>
    <m/>
    <m/>
    <m/>
    <m/>
    <m/>
    <m/>
    <m/>
    <m/>
    <n v="4"/>
    <s v="Profesional Especializado Grado 17 Recursos físicos"/>
    <s v="Verificar que en las pólizas globales de la entidad se encuentre la cobertura para siniestros del manejo del dinero en efectivo"/>
    <s v="a través de la contratación de la póliza de manejo global sector oficial, cuyo objeto es el de amparar los riesgos que impliquen menoscabo de los fondos y/o bienes de propiedad del ICC o que estén bajo su tenencia, control y/o responsabilidad causados por acciones u omisiones de sus servidores"/>
    <x v="1"/>
    <x v="0"/>
    <n v="0.3"/>
    <s v="Probabilidad"/>
    <m/>
    <m/>
    <x v="1"/>
    <s v="Continua"/>
    <x v="0"/>
    <s v="Muy Baja"/>
    <n v="0.12347999999999999"/>
    <s v="Mayor"/>
    <n v="0.8"/>
    <s v="Alto"/>
    <m/>
    <m/>
    <m/>
    <m/>
    <x v="1"/>
    <m/>
    <m/>
    <m/>
    <m/>
    <m/>
    <m/>
    <m/>
    <x v="1"/>
    <m/>
    <s v="Correo con la aseguradora confirmando control"/>
    <s v="Se valida con aseguradora que la póliza vigente cuente con cobertura de dinero en efectivo"/>
    <x v="1"/>
    <x v="2"/>
    <x v="1"/>
    <x v="1"/>
    <x v="1"/>
    <m/>
  </r>
  <r>
    <x v="7"/>
    <m/>
    <m/>
    <m/>
    <m/>
    <m/>
    <m/>
    <m/>
    <x v="1"/>
    <x v="1"/>
    <m/>
    <s v="Productos o servicios"/>
    <m/>
    <m/>
    <m/>
    <m/>
    <m/>
    <m/>
    <m/>
    <m/>
    <m/>
    <n v="5"/>
    <s v="Profesional Especializado de Control Interno Disciplinario"/>
    <s v="Validar la apertura del proceso de investigación o indagación previa para determinar si se incurre en una falta disciplinaria"/>
    <s v="a través del inicio del trámite del proceso y se formaliza mediante un auto de apertura. Cualquier funcionario, contratista o ciudadano que detecte la situación puede instaurar la respectiva solicitud. Documentado en el procedimiento ordinario y verbal"/>
    <x v="1"/>
    <x v="0"/>
    <n v="0.3"/>
    <s v="Probabilidad"/>
    <m/>
    <m/>
    <x v="0"/>
    <s v="Continua"/>
    <x v="0"/>
    <s v="Muy Baja"/>
    <n v="8.6435999999999985E-2"/>
    <s v="Mayor"/>
    <n v="0.8"/>
    <s v="Alto"/>
    <m/>
    <m/>
    <m/>
    <m/>
    <x v="1"/>
    <m/>
    <m/>
    <m/>
    <m/>
    <m/>
    <m/>
    <m/>
    <x v="1"/>
    <m/>
    <m/>
    <s v="El control no ha tenido la necesidad de activarse"/>
    <x v="1"/>
    <x v="2"/>
    <x v="0"/>
    <x v="1"/>
    <x v="1"/>
    <s v="Este control es de tipo correcttivo, falta indicar dónde se encuentra documentado el control"/>
  </r>
  <r>
    <x v="7"/>
    <m/>
    <m/>
    <m/>
    <m/>
    <m/>
    <m/>
    <m/>
    <x v="1"/>
    <x v="1"/>
    <m/>
    <m/>
    <m/>
    <m/>
    <m/>
    <m/>
    <m/>
    <m/>
    <m/>
    <m/>
    <m/>
    <n v="6"/>
    <s v="Subdirector Administrativo y Financiero con apoyo del Profesional Especializado de Control Interno Disciplinario"/>
    <s v="Iniciar la instrucción del proceso disciplinario y en el caso de que el proceso vaya a otra instancia, como lo es el pliego de cargos, se remite a la Procuraduría General de la Nación"/>
    <s v="a través de documento oficial institucional. Se llega a esta acción debido a que actualmente la entidad no tiene un Grupo de Control Interno Disciplinario. Documentado en el procedimiento ordinario y verbal"/>
    <x v="2"/>
    <x v="0"/>
    <n v="0.25"/>
    <s v="Impacto"/>
    <m/>
    <m/>
    <x v="0"/>
    <s v="Continua"/>
    <x v="0"/>
    <s v="Muy Baja"/>
    <n v="8.6435999999999985E-2"/>
    <s v="Moderado"/>
    <n v="0.60000000000000009"/>
    <s v="Moderado"/>
    <m/>
    <m/>
    <m/>
    <m/>
    <x v="1"/>
    <m/>
    <m/>
    <m/>
    <m/>
    <m/>
    <m/>
    <m/>
    <x v="1"/>
    <m/>
    <m/>
    <s v="El control no ha tenido la necesidad de activarse"/>
    <x v="1"/>
    <x v="0"/>
    <x v="0"/>
    <x v="1"/>
    <x v="1"/>
    <s v="Control correctivo: No es necesario que el ICC, cree un grupo de control disicplinario interno sino una oficina de alto nivel (artículo 93 de la ley 1952 de 2019), asunto que se debería abordar en el rediseño institucional ¿cuál es la difrencia de este control con el anterior?"/>
  </r>
  <r>
    <x v="8"/>
    <s v="APR-C1"/>
    <s v="Posibilidad de manifestar preferencia"/>
    <s v="favoreciendo con la publicación de un contenido"/>
    <s v="a un tercero"/>
    <s v="impidiendo la aplicación de criterios objetivos y meritocráticos"/>
    <s v="Posibilidad de manifestar preferencia favoreciendo con la publicación de un contenido a un tercero impidiendo la aplicación de criterios objetivos y meritocráticos"/>
    <s v="Falta de ética, integridad y valores personales de los servidores públicos que participan en dichas actividades"/>
    <x v="0"/>
    <x v="3"/>
    <s v="Publicaciones impresas y digitales"/>
    <s v="Grupo de trabajo o proceso"/>
    <s v="Recursos económicos"/>
    <s v="Intervención organismos"/>
    <s v="Institucional"/>
    <s v="Baja"/>
    <n v="0.4"/>
    <s v="Mayor"/>
    <n v="0.8"/>
    <s v="Alto"/>
    <n v="16"/>
    <n v="1"/>
    <s v="Comité editorial con apoyo del secretario del comité"/>
    <s v="Verificar el cumplimiento de la obligación de evaluar las propuestas editoriales para avalar o no, su edición"/>
    <s v="a través de actas de reunión desarrolladas en el Comité Editorial"/>
    <x v="0"/>
    <x v="0"/>
    <n v="0.4"/>
    <s v="Probabilidad"/>
    <n v="0.23200000000000004"/>
    <n v="0.19999999999999996"/>
    <x v="0"/>
    <s v="Continua"/>
    <x v="0"/>
    <s v="Baja"/>
    <n v="0.24"/>
    <s v="Mayor"/>
    <n v="0.8"/>
    <s v="Alto"/>
    <s v="Muy Baja"/>
    <n v="0.16799999999999998"/>
    <s v="Moderado"/>
    <n v="0.60000000000000009"/>
    <x v="2"/>
    <n v="11"/>
    <s v="Reducir (mitigar)"/>
    <s v="Crear una política editorial que contenga aspectos relevantes sobre los requisitos mínimos para la publicación"/>
    <s v="Comité Editorial_x000a__x000a_Profesional Especializado con rol de coordinación del Sello Editorial"/>
    <d v="2023-10-31T00:00:00"/>
    <d v="2023-09-08T00:00:00"/>
    <s v="Acta de Comité Editorial"/>
    <x v="2"/>
    <s v="La política fue aprobada en el Comité Editorial del mes de junio y está actualmente en la articulación en el SIG (esperando primero articular unas guías que se mencionan dentro de la política)"/>
    <s v="Proyección acta de Comité Editorial"/>
    <s v="El el mes de julio se desarrolló el Comité Editorial en el cual se evaluaron propuestas editoriales"/>
    <x v="0"/>
    <x v="2"/>
    <x v="0"/>
    <x v="0"/>
    <x v="0"/>
    <s v="Identificación del riesgo: se puede mejorar la redacción del riesgo por ejemplo así:_x000a_Posibilidad de favorecer la publicación de un contenido de un tercero sin aplicar criterios objetivos y meritocráticos_x000a__x000a_Hay un proyecto de acta, la evidencia apropiada es un acta con las respectivas firmas"/>
  </r>
  <r>
    <x v="8"/>
    <m/>
    <m/>
    <m/>
    <m/>
    <m/>
    <m/>
    <s v="Falta de documentación que especifiquen los criterios mínimos para la aprobación de postulaciones"/>
    <x v="1"/>
    <x v="1"/>
    <m/>
    <s v="Metas u objetivos"/>
    <m/>
    <s v="Sanciones"/>
    <m/>
    <m/>
    <m/>
    <m/>
    <m/>
    <m/>
    <m/>
    <n v="2"/>
    <s v="Profesional Especializado de Control Interno Disciplinario"/>
    <s v="Validar la apertura del proceso de investigación o indagación previa para determinar si se incurre en una falta disciplinaria"/>
    <s v="a través del inicio del trámite del proceso y se formaliza mediante un auto de apertura. Cualquier funcionario, contratista o ciudadano que detecte la situación puede instaurar la respectiva solicitud. Documentado en el procedimiento ordinario y verbal"/>
    <x v="1"/>
    <x v="0"/>
    <n v="0.3"/>
    <s v="Probabilidad"/>
    <m/>
    <m/>
    <x v="0"/>
    <s v="Continua"/>
    <x v="0"/>
    <s v="Muy Baja"/>
    <n v="0.16799999999999998"/>
    <s v="Mayor"/>
    <n v="0.8"/>
    <s v="Alto"/>
    <m/>
    <m/>
    <m/>
    <m/>
    <x v="1"/>
    <m/>
    <s v="Reducir (mitigar)"/>
    <s v="Aperturar convocatoria que especifique criterios mínimos tanto para las personas que se van a postular como para el equipo evaluador"/>
    <s v="Comité editorial con apoyo del secretario del comité"/>
    <d v="2023-10-31T00:00:00"/>
    <d v="2023-09-08T00:00:00"/>
    <m/>
    <x v="2"/>
    <s v="En el mes de septiembre se desarrollará Comité Editorial el cual revisará y aprobará los términos de referencia de la convocatoria"/>
    <m/>
    <s v="El control no ha tenido la necesidad de activarse"/>
    <x v="1"/>
    <x v="2"/>
    <x v="0"/>
    <x v="0"/>
    <x v="1"/>
    <s v="Este control es de tipo correcttivo, falta indicar dónde se encuentra documentado el control"/>
  </r>
  <r>
    <x v="8"/>
    <m/>
    <m/>
    <m/>
    <m/>
    <m/>
    <m/>
    <s v="Afinidad personal que puede llevar a favorecer a amigos, conocidos o personas cercanas, sin considerar adecuadamente los méritos objetivos"/>
    <x v="1"/>
    <x v="1"/>
    <m/>
    <m/>
    <s v="Información"/>
    <s v="Procesos disciplinarios"/>
    <m/>
    <m/>
    <m/>
    <m/>
    <m/>
    <m/>
    <m/>
    <n v="3"/>
    <s v="Subdirector Administrativo y Financiero con apoyo del Profesional Especializado de Control Interno Disciplinario"/>
    <s v="Iniciar la instrucción del proceso disciplinario y en el caso de que el proceso vaya a otra instancia, como lo es el pliego de cargos, se remite a la Procuraduría General de la Nación"/>
    <s v="a través de documento oficial institucional. Se llega a esta acción debido a que actualmente la entidad no tiene un Grupo de Control Interno Disciplinario. Documentado en el procedimiento ordinario y verbal"/>
    <x v="2"/>
    <x v="0"/>
    <n v="0.25"/>
    <s v="Impacto"/>
    <m/>
    <m/>
    <x v="0"/>
    <s v="Continua"/>
    <x v="0"/>
    <s v="Muy Baja"/>
    <n v="0.16799999999999998"/>
    <s v="Moderado"/>
    <n v="0.60000000000000009"/>
    <s v="Moderado"/>
    <m/>
    <m/>
    <m/>
    <m/>
    <x v="1"/>
    <m/>
    <m/>
    <m/>
    <m/>
    <m/>
    <m/>
    <m/>
    <x v="1"/>
    <m/>
    <m/>
    <s v="El control no ha tenido la necesidad de activarse"/>
    <x v="1"/>
    <x v="0"/>
    <x v="0"/>
    <x v="1"/>
    <x v="1"/>
    <s v="Control correctivo: No es necesario que el ICC, cree un grupo de control disicplinario interno sino una oficina de alto nivel (artículo 93 de la ley 1952 de 2019), asunto que se debería abordar en el rediseño institucional ¿cuál es la difrencia de este control con el anterior?"/>
  </r>
  <r>
    <x v="8"/>
    <m/>
    <m/>
    <m/>
    <m/>
    <m/>
    <m/>
    <s v="Presión de un rol jerárquico mayor para la toma de decisiones"/>
    <x v="1"/>
    <x v="1"/>
    <m/>
    <m/>
    <m/>
    <m/>
    <m/>
    <m/>
    <m/>
    <m/>
    <m/>
    <m/>
    <m/>
    <n v="4"/>
    <m/>
    <m/>
    <m/>
    <x v="3"/>
    <x v="1"/>
    <s v=""/>
    <s v=""/>
    <m/>
    <m/>
    <x v="2"/>
    <m/>
    <x v="1"/>
    <s v=""/>
    <s v=""/>
    <s v=""/>
    <s v=""/>
    <s v=""/>
    <m/>
    <m/>
    <m/>
    <m/>
    <x v="1"/>
    <m/>
    <m/>
    <m/>
    <m/>
    <m/>
    <m/>
    <m/>
    <x v="1"/>
    <m/>
    <m/>
    <m/>
    <x v="1"/>
    <x v="1"/>
    <x v="2"/>
    <x v="1"/>
    <x v="1"/>
    <m/>
  </r>
  <r>
    <x v="8"/>
    <m/>
    <m/>
    <m/>
    <m/>
    <m/>
    <m/>
    <s v="Interés económico o financiero en la publicación de un determinado contenido"/>
    <x v="1"/>
    <x v="1"/>
    <m/>
    <m/>
    <m/>
    <m/>
    <m/>
    <m/>
    <m/>
    <m/>
    <m/>
    <m/>
    <m/>
    <n v="5"/>
    <m/>
    <m/>
    <m/>
    <x v="3"/>
    <x v="1"/>
    <s v=""/>
    <s v=""/>
    <m/>
    <m/>
    <x v="2"/>
    <m/>
    <x v="1"/>
    <s v=""/>
    <s v=""/>
    <s v=""/>
    <s v=""/>
    <s v=""/>
    <m/>
    <m/>
    <m/>
    <m/>
    <x v="1"/>
    <m/>
    <m/>
    <m/>
    <m/>
    <m/>
    <m/>
    <m/>
    <x v="1"/>
    <m/>
    <m/>
    <m/>
    <x v="1"/>
    <x v="1"/>
    <x v="2"/>
    <x v="1"/>
    <x v="1"/>
    <m/>
  </r>
  <r>
    <x v="8"/>
    <m/>
    <m/>
    <m/>
    <m/>
    <m/>
    <m/>
    <m/>
    <x v="1"/>
    <x v="1"/>
    <m/>
    <m/>
    <m/>
    <m/>
    <m/>
    <m/>
    <m/>
    <m/>
    <m/>
    <m/>
    <m/>
    <n v="6"/>
    <m/>
    <m/>
    <m/>
    <x v="3"/>
    <x v="1"/>
    <s v=""/>
    <s v=""/>
    <m/>
    <m/>
    <x v="2"/>
    <m/>
    <x v="1"/>
    <s v=""/>
    <s v=""/>
    <s v=""/>
    <s v=""/>
    <s v=""/>
    <m/>
    <m/>
    <m/>
    <m/>
    <x v="1"/>
    <m/>
    <m/>
    <m/>
    <m/>
    <m/>
    <m/>
    <m/>
    <x v="1"/>
    <m/>
    <m/>
    <m/>
    <x v="1"/>
    <x v="1"/>
    <x v="2"/>
    <x v="1"/>
    <x v="1"/>
    <m/>
  </r>
  <r>
    <x v="9"/>
    <s v="ADM-C1"/>
    <s v="Posibilidad de sustraer los insumos, productos y bienes almacenados en la bodegas institucionales"/>
    <s v="afectando la capacidad para cumplir los objetivos de la entidad"/>
    <s v="a nombre propio o de un tercero"/>
    <s v="con el fin de desviar el uso de los recursos para otros propósitos"/>
    <s v="Posibilidad de sustraer los insumos, productos y bienes almacenados en la bodegas institucionales afectando la capacidad para cumplir los objetivos de la entidad a nombre propio o de un tercero con el fin de desviar el uso de los recursos para otros propósitos"/>
    <s v="Acceso no autorizado o privilegiado"/>
    <x v="2"/>
    <x v="9"/>
    <s v="Insumos, productos y bienes "/>
    <s v="Grupo de trabajo o proceso"/>
    <s v="Recursos económicos"/>
    <m/>
    <s v="Institucional"/>
    <s v="Media"/>
    <n v="0.6"/>
    <s v="Mayor"/>
    <n v="0.8"/>
    <s v="Alto"/>
    <n v="17"/>
    <n v="1"/>
    <s v=" Auxiliares del Grupo de Recursos Físicos"/>
    <s v="Validar el acceso al personal autorizado "/>
    <s v="a través de la asignación de llaves de las bodegas de insumos, productos y bienes"/>
    <x v="0"/>
    <x v="0"/>
    <n v="0.4"/>
    <s v="Probabilidad"/>
    <n v="0.34799999999999998"/>
    <n v="0.19999999999999996"/>
    <x v="1"/>
    <s v="Continua"/>
    <x v="2"/>
    <s v="Baja"/>
    <n v="0.36"/>
    <s v="Mayor"/>
    <n v="0.8"/>
    <s v="Alto"/>
    <s v="Baja"/>
    <n v="0.252"/>
    <s v="Moderado"/>
    <n v="0.60000000000000009"/>
    <x v="2"/>
    <n v="12"/>
    <s v="Reducir (mitigar)"/>
    <s v="Realizar toma física comparativa del inventario de la bodega de materias primas y repuestos frente al reporte evidenciado en el aplicativo Web Safi, concluyendo en un informe en donde se detallarán los hallazgos y el camino a seguir para subsanar "/>
    <s v="Auxiliar administrativo con rol de almacenista del Grupo de Sello Editorial"/>
    <d v="2023-07-31T00:00:00"/>
    <d v="2023-09-08T00:00:00"/>
    <s v="Informe de toma física del inventario"/>
    <x v="3"/>
    <s v="Se presentó el informe a la Subdirección Administrativa para definir las acciones a desarrollar"/>
    <m/>
    <s v="Actualmente las llaves de las bodegas de insumos solo las maneja el auxiliar alministrativo del Grupo. _x000a_En cuanto a las bodegas de publicaciones, si bien, normalmente las llaves son solo manejadas por un profesional especializado y un auxiliar administrativo, en este momento se presenta un riesgo al control debido a que en la bodega se dispuso un espacio para la donación recibida por el Grupo de Biblioteca._x000a_Se revisará la posibilidad de fortalecer el control con una plantilla de acceso a la bodega"/>
    <x v="0"/>
    <x v="2"/>
    <x v="0"/>
    <x v="0"/>
    <x v="0"/>
    <s v="Plan de reducción: según la observación presentada en el reporte hay un riesgo asociado al recibo de una donación a Biblioteca, la signación de recursos (espacio y personal y software) para la administración de un inventario innecesario, refleja ineficiencia administrativa. Lo pertinente es realizar las bajas pendientes. En estos planes no es necesario repetir la acción par cada responsable"/>
  </r>
  <r>
    <x v="9"/>
    <m/>
    <m/>
    <m/>
    <m/>
    <m/>
    <m/>
    <s v="Falta de controles internos adecuados"/>
    <x v="1"/>
    <x v="1"/>
    <m/>
    <s v="Metas u objetivos"/>
    <m/>
    <m/>
    <m/>
    <m/>
    <m/>
    <m/>
    <m/>
    <m/>
    <m/>
    <n v="2"/>
    <s v="Profesional Especializado de Control Interno Disciplinario"/>
    <s v="Validar la apertura del proceso de investigación o indagación previa para determinar si se incurre en una falta disciplinaria"/>
    <s v="a través del inicio del trámite del proceso y se formaliza mediante un auto de apertura. Cualquier funcionario, contratista o ciudadano que detecte la situación puede instaurar la respectiva solicitud. Documentado en el procedimiento ordinario y verbal"/>
    <x v="1"/>
    <x v="0"/>
    <n v="0.3"/>
    <s v="Probabilidad"/>
    <m/>
    <m/>
    <x v="0"/>
    <s v="Continua"/>
    <x v="0"/>
    <s v="Baja"/>
    <n v="0.252"/>
    <s v="Mayor"/>
    <n v="0.8"/>
    <s v="Alto"/>
    <m/>
    <m/>
    <m/>
    <m/>
    <x v="1"/>
    <m/>
    <s v="Reducir (mitigar)"/>
    <s v="Realizar toma física comparativa del inventario de la bodega de bienes e insumos frente al reporte evidenciado en el aplicativo Web Safi, concluyendo en un informe en donde se detallarán los hallazgos y el camino a seguir para subsanar "/>
    <s v="Técnico del Grupo de Recursos físicos"/>
    <d v="2023-09-29T00:00:00"/>
    <d v="2023-09-07T00:00:00"/>
    <s v="Informe de inventario"/>
    <x v="3"/>
    <s v="Se realizó informe proyectado"/>
    <m/>
    <s v="El control no ha tenido la necesidad de activarse"/>
    <x v="1"/>
    <x v="2"/>
    <x v="0"/>
    <x v="0"/>
    <x v="1"/>
    <s v="Este control es de tipo correcttivo, falta indicar dónde se encuentra documentado el control"/>
  </r>
  <r>
    <x v="9"/>
    <m/>
    <m/>
    <m/>
    <m/>
    <m/>
    <m/>
    <s v="Insumos, productos y bienes no registrados en el inventario del sistema Web Safi"/>
    <x v="1"/>
    <x v="1"/>
    <m/>
    <m/>
    <m/>
    <s v="Procesos disciplinarios"/>
    <m/>
    <m/>
    <m/>
    <m/>
    <m/>
    <m/>
    <m/>
    <n v="3"/>
    <s v="Subdirector Administrativo y Financiero con apoyo del Profesional Especializado de Control Interno Disciplinario"/>
    <s v="Iniciar la instrucción del proceso disciplinario y en el caso de que el proceso vaya a otra instancia, como lo es el pliego de cargos, se remite a la Procuraduría General de la Nación"/>
    <s v="a través de documento oficial institucional. Se llega a esta acción debido a que actualmente la entidad no tiene un Grupo de Control Interno Disciplinario. Documentado en el procedimiento ordinario y verbal"/>
    <x v="2"/>
    <x v="0"/>
    <n v="0.25"/>
    <s v="Impacto"/>
    <m/>
    <m/>
    <x v="0"/>
    <s v="Continua"/>
    <x v="0"/>
    <s v="Baja"/>
    <n v="0.252"/>
    <s v="Moderado"/>
    <n v="0.60000000000000009"/>
    <s v="Moderado"/>
    <m/>
    <m/>
    <m/>
    <m/>
    <x v="1"/>
    <m/>
    <s v="Reducir (mitigar)"/>
    <s v="Realizar toma física comparativa del inventario de la bodega de publicaciones frente al reporte evidenciado en el aplicativo Web Safi, concluyendo en un informe en donde se detallarán los hallazgos y el camino a seguir para subsanar "/>
    <s v="Profesional Especializado Grado 12 del Grupo de Recursos físicos"/>
    <d v="2023-09-29T00:00:00"/>
    <d v="2023-09-07T00:00:00"/>
    <s v="Informe de inventario"/>
    <x v="3"/>
    <s v="Se realizó informe proyectado"/>
    <m/>
    <s v="El control no ha tenido la necesidad de activarse"/>
    <x v="1"/>
    <x v="0"/>
    <x v="0"/>
    <x v="0"/>
    <x v="1"/>
    <s v="Control correctivo: No es necesario que el ICC, cree un grupo de control disicplinario interno sino una oficina de alto nivel (artículo 93 de la ley 1952 de 2019), asunto que se debería abordar en el rediseño institucional ¿cuál es la difrencia de este control con el anterior?"/>
  </r>
  <r>
    <x v="9"/>
    <m/>
    <m/>
    <m/>
    <m/>
    <m/>
    <m/>
    <m/>
    <x v="1"/>
    <x v="1"/>
    <m/>
    <m/>
    <m/>
    <m/>
    <m/>
    <m/>
    <m/>
    <m/>
    <m/>
    <m/>
    <m/>
    <n v="4"/>
    <m/>
    <m/>
    <m/>
    <x v="3"/>
    <x v="1"/>
    <s v=""/>
    <s v=""/>
    <m/>
    <m/>
    <x v="2"/>
    <m/>
    <x v="1"/>
    <s v=""/>
    <s v=""/>
    <s v=""/>
    <s v=""/>
    <s v=""/>
    <m/>
    <m/>
    <m/>
    <m/>
    <x v="1"/>
    <m/>
    <m/>
    <m/>
    <m/>
    <m/>
    <m/>
    <m/>
    <x v="1"/>
    <m/>
    <m/>
    <m/>
    <x v="1"/>
    <x v="1"/>
    <x v="2"/>
    <x v="1"/>
    <x v="1"/>
    <m/>
  </r>
  <r>
    <x v="9"/>
    <m/>
    <m/>
    <m/>
    <m/>
    <m/>
    <m/>
    <m/>
    <x v="1"/>
    <x v="1"/>
    <m/>
    <s v="Productos o servicios"/>
    <m/>
    <m/>
    <m/>
    <m/>
    <m/>
    <m/>
    <m/>
    <m/>
    <m/>
    <n v="5"/>
    <m/>
    <m/>
    <m/>
    <x v="3"/>
    <x v="1"/>
    <s v=""/>
    <s v=""/>
    <m/>
    <m/>
    <x v="2"/>
    <m/>
    <x v="1"/>
    <s v=""/>
    <s v=""/>
    <s v=""/>
    <s v=""/>
    <s v=""/>
    <m/>
    <m/>
    <m/>
    <m/>
    <x v="1"/>
    <m/>
    <m/>
    <m/>
    <m/>
    <m/>
    <m/>
    <m/>
    <x v="1"/>
    <m/>
    <m/>
    <m/>
    <x v="1"/>
    <x v="1"/>
    <x v="2"/>
    <x v="1"/>
    <x v="1"/>
    <m/>
  </r>
  <r>
    <x v="9"/>
    <m/>
    <m/>
    <m/>
    <m/>
    <m/>
    <m/>
    <m/>
    <x v="1"/>
    <x v="1"/>
    <m/>
    <m/>
    <m/>
    <m/>
    <m/>
    <m/>
    <m/>
    <m/>
    <m/>
    <m/>
    <m/>
    <n v="6"/>
    <m/>
    <m/>
    <m/>
    <x v="3"/>
    <x v="1"/>
    <s v=""/>
    <s v=""/>
    <m/>
    <m/>
    <x v="2"/>
    <m/>
    <x v="1"/>
    <s v=""/>
    <s v=""/>
    <s v=""/>
    <s v=""/>
    <s v=""/>
    <m/>
    <m/>
    <m/>
    <m/>
    <x v="1"/>
    <m/>
    <m/>
    <m/>
    <m/>
    <m/>
    <m/>
    <m/>
    <x v="1"/>
    <m/>
    <m/>
    <m/>
    <x v="1"/>
    <x v="1"/>
    <x v="2"/>
    <x v="1"/>
    <x v="1"/>
    <m/>
  </r>
  <r>
    <x v="4"/>
    <s v="FOR-C2"/>
    <s v="Posibilidad de plagio y violación de derechos de autor"/>
    <s v="apropiando información, ideas, palabras o cualquier forma de expresión de otra persona"/>
    <s v="a nombre propio"/>
    <s v="con el fin de finalizar los trabajos de grado o materias de su formación, sin darle el crédito correspondiente al autor"/>
    <s v="Posibilidad de plagio y violación de derechos de autor apropiando información, ideas, palabras o cualquier forma de expresión de otra persona a nombre propio con el fin de finalizar los trabajos de grado o materias de su formación, sin darle el crédito correspondiente al autor"/>
    <s v="Tener una comprensión limitada de cómo citar y parafrasear adecuadamente las fuentes utilizadas"/>
    <x v="3"/>
    <x v="10"/>
    <s v="Estudiantes graduados"/>
    <s v="Grupo de trabajo o proceso"/>
    <m/>
    <m/>
    <s v="Institucional"/>
    <s v="Media"/>
    <n v="0.6"/>
    <s v="Mayor"/>
    <n v="0.8"/>
    <s v="Alto"/>
    <n v="17"/>
    <n v="1"/>
    <s v="Rol docente"/>
    <s v="Revisar el documento con el trabajo realizado, identificando si existe posible plagio "/>
    <s v="a través del conocimiento del docente, evaluando la calidad final del trabajo"/>
    <x v="1"/>
    <x v="0"/>
    <n v="0.3"/>
    <s v="Probabilidad"/>
    <n v="0.39419999999999999"/>
    <n v="0.19999999999999996"/>
    <x v="1"/>
    <s v="Continua"/>
    <x v="0"/>
    <s v="Media"/>
    <n v="0.42"/>
    <s v="Mayor"/>
    <n v="0.8"/>
    <s v="Alto"/>
    <s v="Baja"/>
    <n v="0.20579999999999998"/>
    <s v="Moderado"/>
    <n v="0.60000000000000009"/>
    <x v="2"/>
    <n v="12"/>
    <s v="Aceptar"/>
    <m/>
    <m/>
    <m/>
    <m/>
    <m/>
    <x v="1"/>
    <m/>
    <s v="Resolución de grado título de maestría"/>
    <s v="Se carga resolución 171/2023 por la cual se otorga título de maestría a estudiantes de la Facultad Seminario Andrés Bello, evidenciando de esta manera el desarrollo de control en la verificación de los documentos de tesis grado por parte del responsable de ejecutar el control"/>
    <x v="0"/>
    <x v="2"/>
    <x v="0"/>
    <x v="1"/>
    <x v="0"/>
    <m/>
  </r>
  <r>
    <x v="4"/>
    <m/>
    <m/>
    <m/>
    <m/>
    <m/>
    <m/>
    <s v="Carga de trabajo abrumadora, plazos ajustados y competencia académica pueden llevar a algunos estudiantes a buscar atajos y recurrir al plagio para completar sus tareas"/>
    <x v="1"/>
    <x v="1"/>
    <m/>
    <s v="Metas u objetivos"/>
    <m/>
    <s v="Sanciones"/>
    <m/>
    <m/>
    <m/>
    <m/>
    <m/>
    <m/>
    <m/>
    <n v="2"/>
    <s v="Rol Coordinador de programa"/>
    <s v="Revisar el documento remitido por el rol docente, identificando si existe posible plagio "/>
    <s v="a través de la validación de criterios o conocimientos propios en la detección de un plagio"/>
    <x v="1"/>
    <x v="0"/>
    <n v="0.3"/>
    <s v="Probabilidad"/>
    <m/>
    <m/>
    <x v="1"/>
    <s v="Continua"/>
    <x v="0"/>
    <s v="Baja"/>
    <n v="0.29399999999999998"/>
    <s v="Mayor"/>
    <n v="0.8"/>
    <s v="Alto"/>
    <m/>
    <m/>
    <m/>
    <m/>
    <x v="1"/>
    <m/>
    <m/>
    <m/>
    <m/>
    <m/>
    <m/>
    <m/>
    <x v="1"/>
    <m/>
    <s v="Resolución de grado título de maestría"/>
    <s v="Se carga resolución 171/2023 por la cual se otorga título de maestría a estudiantes de la Facultad Seminario Andrés Bello, evidenciando de esta manera el desarrollo de control en la verificación de los documentos de tesis grado por parte del responsable de ejecutar el control"/>
    <x v="1"/>
    <x v="2"/>
    <x v="0"/>
    <x v="1"/>
    <x v="1"/>
    <m/>
  </r>
  <r>
    <x v="4"/>
    <m/>
    <m/>
    <m/>
    <m/>
    <m/>
    <m/>
    <s v="Falta de habilidades de investigación y redacción"/>
    <x v="1"/>
    <x v="1"/>
    <m/>
    <s v="Misión institucional"/>
    <s v="Información"/>
    <m/>
    <m/>
    <m/>
    <m/>
    <m/>
    <m/>
    <m/>
    <m/>
    <n v="3"/>
    <s v="Comité de Maestría"/>
    <s v="Revisar el documento remitido por el Rol Coordinador de programa, identificando si existe posible plagio "/>
    <s v="a través de la validación de criterios o conocimientos propios en la detección de un plagio, por parte de los integrantes del Comité"/>
    <x v="1"/>
    <x v="0"/>
    <n v="0.3"/>
    <s v="Probabilidad"/>
    <m/>
    <m/>
    <x v="1"/>
    <s v="Continua"/>
    <x v="0"/>
    <s v="Baja"/>
    <n v="0.20579999999999998"/>
    <s v="Mayor"/>
    <n v="0.8"/>
    <s v="Alto"/>
    <m/>
    <m/>
    <m/>
    <m/>
    <x v="1"/>
    <m/>
    <m/>
    <m/>
    <m/>
    <m/>
    <m/>
    <m/>
    <x v="1"/>
    <m/>
    <s v="Resolución de grado título de maestría"/>
    <s v="Se carga resolución 171/2023 por la cual se otorga título de maestría a estudiantes de la Facultad Seminario Andrés Bello, evidenciando de esta manera el desarrollo de control en la verificación de los documentos de tesis grado por parte del responsable de ejecutar el control"/>
    <x v="1"/>
    <x v="2"/>
    <x v="0"/>
    <x v="1"/>
    <x v="1"/>
    <m/>
  </r>
  <r>
    <x v="4"/>
    <m/>
    <m/>
    <m/>
    <m/>
    <m/>
    <m/>
    <s v="La disponibilidad de información en línea facilita el copiar y pegar sin atribución adecuada"/>
    <x v="1"/>
    <x v="1"/>
    <m/>
    <m/>
    <m/>
    <m/>
    <m/>
    <m/>
    <m/>
    <m/>
    <m/>
    <m/>
    <m/>
    <n v="4"/>
    <s v="Consejo de Facultad"/>
    <s v="Revisar el documento remitido por el Comité de Maestría, con la identificación de un caso de plagio"/>
    <s v="tomando decisiones sancionatorias de acuerdo a lo descrito en el Reglamento estudiantil"/>
    <x v="2"/>
    <x v="0"/>
    <n v="0.25"/>
    <s v="Impacto"/>
    <m/>
    <m/>
    <x v="1"/>
    <s v="Continua"/>
    <x v="0"/>
    <s v="Baja"/>
    <n v="0.20579999999999998"/>
    <s v="Moderado"/>
    <n v="0.60000000000000009"/>
    <s v="Moderado"/>
    <m/>
    <m/>
    <m/>
    <m/>
    <x v="1"/>
    <m/>
    <m/>
    <m/>
    <m/>
    <m/>
    <m/>
    <m/>
    <x v="1"/>
    <m/>
    <m/>
    <s v="El control no ha tenido la necesidad de activarse"/>
    <x v="1"/>
    <x v="2"/>
    <x v="0"/>
    <x v="1"/>
    <x v="1"/>
    <m/>
  </r>
  <r>
    <x v="4"/>
    <m/>
    <m/>
    <m/>
    <m/>
    <m/>
    <m/>
    <m/>
    <x v="1"/>
    <x v="1"/>
    <m/>
    <m/>
    <m/>
    <s v="Procesos penales"/>
    <m/>
    <m/>
    <m/>
    <m/>
    <m/>
    <m/>
    <m/>
    <n v="5"/>
    <m/>
    <m/>
    <m/>
    <x v="3"/>
    <x v="1"/>
    <s v=""/>
    <s v=""/>
    <m/>
    <m/>
    <x v="2"/>
    <m/>
    <x v="1"/>
    <s v=""/>
    <s v=""/>
    <s v=""/>
    <s v=""/>
    <s v=""/>
    <m/>
    <m/>
    <m/>
    <m/>
    <x v="1"/>
    <m/>
    <m/>
    <m/>
    <m/>
    <m/>
    <m/>
    <m/>
    <x v="1"/>
    <m/>
    <m/>
    <m/>
    <x v="1"/>
    <x v="1"/>
    <x v="2"/>
    <x v="1"/>
    <x v="1"/>
    <m/>
  </r>
  <r>
    <x v="4"/>
    <m/>
    <m/>
    <m/>
    <m/>
    <m/>
    <m/>
    <m/>
    <x v="1"/>
    <x v="1"/>
    <m/>
    <m/>
    <m/>
    <m/>
    <m/>
    <m/>
    <m/>
    <m/>
    <m/>
    <m/>
    <m/>
    <n v="6"/>
    <m/>
    <m/>
    <m/>
    <x v="3"/>
    <x v="1"/>
    <s v=""/>
    <s v=""/>
    <m/>
    <m/>
    <x v="2"/>
    <m/>
    <x v="1"/>
    <s v=""/>
    <s v=""/>
    <s v=""/>
    <s v=""/>
    <s v=""/>
    <m/>
    <m/>
    <m/>
    <m/>
    <x v="1"/>
    <m/>
    <m/>
    <m/>
    <m/>
    <m/>
    <m/>
    <m/>
    <x v="1"/>
    <m/>
    <m/>
    <m/>
    <x v="1"/>
    <x v="1"/>
    <x v="2"/>
    <x v="1"/>
    <x v="1"/>
    <m/>
  </r>
  <r>
    <x v="8"/>
    <s v="APR-C2"/>
    <s v="Posibilidad de pérdida de insumos, objetos, materiales bibliográficos, archivísticos, manuscritos históricos, documentos originales, fotografías, grabaciones, entre otros"/>
    <s v="sustrayendo los elementos con valor patrimonial"/>
    <s v="a nombre propio o de un tercero"/>
    <s v="con el fin de desviar el uso de los recursos para otros propósitos u obtener retribución económica"/>
    <s v="Posibilidad de pérdida de insumos, objetos, materiales bibliográficos, archivísticos, manuscritos históricos, documentos originales, fotografías, grabaciones, entre otros sustrayendo los elementos con valor patrimonial a nombre propio o de un tercero con el fin de desviar el uso de los recursos para otros propósitos u obtener retribución económica"/>
    <s v="Falta de controles en el acceso y manipulación de los objetos patrimoniales"/>
    <x v="2"/>
    <x v="9"/>
    <s v="Bienes patrimoniales"/>
    <s v="Grupo de trabajo o proceso"/>
    <s v="Recursos económicos"/>
    <s v="Intervención organismos"/>
    <s v="Institucional"/>
    <s v="Media"/>
    <n v="0.6"/>
    <s v="Mayor"/>
    <n v="0.8"/>
    <s v="Alto"/>
    <n v="17"/>
    <n v="1"/>
    <s v=" Auxiliares del Grupo de Recursos Físicos"/>
    <s v="Validar el acceso al personal autorizado "/>
    <s v="a través de la asignación de llaves de la bodega de usados, en la cual se encuentran algunos de los bienes patrimoniales de la entidad"/>
    <x v="0"/>
    <x v="0"/>
    <n v="0.4"/>
    <s v="Probabilidad"/>
    <n v="0.50927999999999995"/>
    <n v="0.19999999999999996"/>
    <x v="1"/>
    <s v="Continua"/>
    <x v="2"/>
    <s v="Baja"/>
    <n v="0.36"/>
    <s v="Mayor"/>
    <n v="0.8"/>
    <s v="Alto"/>
    <s v="Muy Baja"/>
    <n v="9.0719999999999995E-2"/>
    <s v="Moderado"/>
    <n v="0.60000000000000009"/>
    <x v="2"/>
    <n v="11"/>
    <s v="Reducir (mitigar)"/>
    <s v="Realizar solicitud de cámaras de seguridad dentro de las salas patrimoniales."/>
    <s v="Profesional Especializado Grupo de Biblioteca Especializada"/>
    <d v="2023-08-31T00:00:00"/>
    <d v="2023-09-04T00:00:00"/>
    <s v="Correos electrónicos remitidos al Grupo de Recursos Físicos"/>
    <x v="3"/>
    <s v="Se remitieron los correos con las especificaciones técnicas de las cámaras para su correspondiente cotización (se sube copia de los correos a la carpeta APR-C2)"/>
    <m/>
    <s v="Actualmente las llaves de las bodegas de insumos solo las maneja el auxiliar alministrativo del Grupo. "/>
    <x v="2"/>
    <x v="2"/>
    <x v="0"/>
    <x v="0"/>
    <x v="0"/>
    <s v="Identificación del riesgo: la pérdida de objetos no es un hecho intencionado_x000a__x000a_Hay un proyecto de acta, la evidencia apropiada es un acta con las respectivas firmas_x000a__x000a_Plan de reducción: la acción planteada no es contundente, la gestión es mide por resultados, el envío de un correo es una acción de medio no de producto"/>
  </r>
  <r>
    <x v="8"/>
    <m/>
    <m/>
    <m/>
    <m/>
    <m/>
    <m/>
    <s v="Falta de personal en aspectos de control y en la identificación y preservación de los elementos patrimoniales"/>
    <x v="1"/>
    <x v="1"/>
    <m/>
    <s v="Metas u objetivos"/>
    <m/>
    <s v="Sanciones"/>
    <s v="Sectorial"/>
    <m/>
    <m/>
    <m/>
    <m/>
    <m/>
    <m/>
    <n v="2"/>
    <s v="Profesional Especializado Grupo de Biblioteca Especializada"/>
    <s v="Validar listado de autorización a las salas patrimoniales"/>
    <s v="a través de la revisión de la responsabilidad misional que desempeñen los funcionarios públicos de la entidad"/>
    <x v="0"/>
    <x v="0"/>
    <n v="0.4"/>
    <s v="Probabilidad"/>
    <m/>
    <m/>
    <x v="1"/>
    <s v="Continua"/>
    <x v="0"/>
    <s v="Baja"/>
    <n v="0.216"/>
    <s v="Mayor"/>
    <n v="0.8"/>
    <s v="Alto"/>
    <m/>
    <m/>
    <m/>
    <m/>
    <x v="1"/>
    <m/>
    <s v="Reducir (mitigar)"/>
    <s v="Implementar minuta de control del ingreso a las salas patrimoniales"/>
    <s v="Profesional Especializado Grupo de Biblioteca Especializada"/>
    <d v="2023-11-30T00:00:00"/>
    <d v="2023-09-04T00:00:00"/>
    <m/>
    <x v="2"/>
    <s v="Esta actividad está en desarrollo teniendo en cuenta el estudio sobre la frecuencia de ingreso a las salas"/>
    <m/>
    <s v="Se está levantando la información requerida para la consecución del control"/>
    <x v="1"/>
    <x v="2"/>
    <x v="0"/>
    <x v="0"/>
    <x v="1"/>
    <m/>
  </r>
  <r>
    <x v="8"/>
    <m/>
    <m/>
    <m/>
    <m/>
    <m/>
    <m/>
    <s v="Falta de constitución y creación del archivo histórico"/>
    <x v="1"/>
    <x v="1"/>
    <m/>
    <s v="Misión institucional"/>
    <m/>
    <s v="Procesos disciplinarios"/>
    <m/>
    <m/>
    <m/>
    <m/>
    <m/>
    <m/>
    <m/>
    <n v="3"/>
    <s v="Profesional Especializado Grupo de Biblioteca Especializada"/>
    <s v="Revisar la pertinencia de la solicitudes por parte de un investigador interesado"/>
    <s v="a través de la negación o aprobación del ingreso a colecciones no inventariadas con acompañamiento de un profesional o técnico del Grupo de Biblioteca Especializada"/>
    <x v="0"/>
    <x v="0"/>
    <n v="0.4"/>
    <s v="Probabilidad"/>
    <m/>
    <m/>
    <x v="1"/>
    <s v="Continua"/>
    <x v="0"/>
    <s v="Muy Baja"/>
    <n v="0.12959999999999999"/>
    <s v="Mayor"/>
    <n v="0.8"/>
    <s v="Alto"/>
    <m/>
    <m/>
    <m/>
    <m/>
    <x v="1"/>
    <m/>
    <s v="Reducir (mitigar)"/>
    <s v="Establecer un formulario de caracterización para los investigadores y usuarios interesados en consultar las colecciones patrimoniales, esto con el fin de validar y autorizar el acceso a las mismas"/>
    <s v="Profesional Especializado Grupo de Biblioteca Especializada"/>
    <d v="2023-12-31T00:00:00"/>
    <d v="2023-09-04T00:00:00"/>
    <m/>
    <x v="1"/>
    <s v="Se trabajará esta actividad en el tercer cuatrimestre de la vigencia"/>
    <m/>
    <s v="Se propondrá un formato, junto con el grupo de museos, para la caracterización de los usuarios interesados en la consulta de materiales patrimoniales"/>
    <x v="1"/>
    <x v="2"/>
    <x v="0"/>
    <x v="1"/>
    <x v="1"/>
    <m/>
  </r>
  <r>
    <x v="8"/>
    <m/>
    <m/>
    <m/>
    <m/>
    <m/>
    <m/>
    <m/>
    <x v="1"/>
    <x v="1"/>
    <m/>
    <s v="Misión sectorial"/>
    <m/>
    <m/>
    <m/>
    <m/>
    <m/>
    <m/>
    <m/>
    <m/>
    <m/>
    <n v="4"/>
    <s v="Profesional Especializado y profesional Universitario Grupo de Biblioteca Especializada"/>
    <s v="Verificar los hechos presentados "/>
    <s v="a través de un informe técnico el cual será presentado al Subdirector Académico"/>
    <x v="1"/>
    <x v="0"/>
    <n v="0.3"/>
    <s v="Probabilidad"/>
    <m/>
    <m/>
    <x v="1"/>
    <s v="Continua"/>
    <x v="0"/>
    <s v="Muy Baja"/>
    <n v="9.0719999999999995E-2"/>
    <s v="Mayor"/>
    <n v="0.8"/>
    <s v="Alto"/>
    <m/>
    <m/>
    <m/>
    <m/>
    <x v="1"/>
    <m/>
    <m/>
    <m/>
    <m/>
    <m/>
    <m/>
    <m/>
    <x v="1"/>
    <m/>
    <m/>
    <s v="El control no ha tenido la necesidad de activarse"/>
    <x v="1"/>
    <x v="0"/>
    <x v="0"/>
    <x v="1"/>
    <x v="1"/>
    <s v="No es clara la redacción del control"/>
  </r>
  <r>
    <x v="8"/>
    <m/>
    <m/>
    <m/>
    <m/>
    <m/>
    <m/>
    <m/>
    <x v="1"/>
    <x v="1"/>
    <m/>
    <m/>
    <m/>
    <m/>
    <m/>
    <m/>
    <m/>
    <m/>
    <m/>
    <m/>
    <m/>
    <n v="5"/>
    <s v="Subdirector Académico"/>
    <s v="Escalar el informe técnico"/>
    <s v="a una instancia o comité pertinente para la toma de decisiones"/>
    <x v="2"/>
    <x v="0"/>
    <n v="0.25"/>
    <s v="Impacto"/>
    <m/>
    <m/>
    <x v="1"/>
    <s v="Continua"/>
    <x v="0"/>
    <s v="Muy Baja"/>
    <n v="9.0719999999999995E-2"/>
    <s v="Moderado"/>
    <n v="0.60000000000000009"/>
    <s v="Moderado"/>
    <m/>
    <m/>
    <m/>
    <m/>
    <x v="1"/>
    <m/>
    <m/>
    <m/>
    <m/>
    <m/>
    <m/>
    <m/>
    <x v="1"/>
    <m/>
    <m/>
    <s v="El control no ha tenido la necesidad de activarse"/>
    <x v="1"/>
    <x v="0"/>
    <x v="0"/>
    <x v="1"/>
    <x v="1"/>
    <s v="El control definido no establece con precisión a cuál instancia se escala la situación en caso de presentarse"/>
  </r>
  <r>
    <x v="8"/>
    <m/>
    <m/>
    <m/>
    <m/>
    <m/>
    <m/>
    <m/>
    <x v="1"/>
    <x v="1"/>
    <m/>
    <m/>
    <m/>
    <m/>
    <m/>
    <m/>
    <m/>
    <m/>
    <m/>
    <m/>
    <m/>
    <n v="6"/>
    <m/>
    <m/>
    <m/>
    <x v="3"/>
    <x v="1"/>
    <s v=""/>
    <s v=""/>
    <m/>
    <m/>
    <x v="2"/>
    <m/>
    <x v="1"/>
    <s v=""/>
    <s v=""/>
    <s v=""/>
    <s v=""/>
    <s v=""/>
    <m/>
    <m/>
    <m/>
    <m/>
    <x v="1"/>
    <m/>
    <m/>
    <m/>
    <m/>
    <m/>
    <m/>
    <m/>
    <x v="1"/>
    <m/>
    <m/>
    <m/>
    <x v="1"/>
    <x v="1"/>
    <x v="2"/>
    <x v="1"/>
    <x v="1"/>
    <m/>
  </r>
  <r>
    <x v="0"/>
    <s v="ADQ-C2"/>
    <s v="Posibilidad de direccionar un proceso contractual"/>
    <s v="utilizando información privilegiada para beneficio"/>
    <s v="propio o de terceros"/>
    <s v="con el fin de adjudicar las adquisiciones a proponentes específicos"/>
    <s v="Posibilidad de direccionar un proceso contractual utilizando información privilegiada para beneficio propio o de terceros con el fin de adjudicar las adquisiciones a proponentes específicos"/>
    <s v="Falta de controles en el acceso a la información contractual, conociendo previamente la información y suministrando información a un proponente específico"/>
    <x v="0"/>
    <x v="0"/>
    <s v="Contratos adjudicados"/>
    <s v="Grupo de trabajo o proceso"/>
    <s v="Recursos económicos"/>
    <s v="Intervención organismos"/>
    <s v="Institucional"/>
    <s v="Media"/>
    <n v="0.6"/>
    <s v="Catastrófico"/>
    <n v="1"/>
    <s v="Extremo"/>
    <n v="23"/>
    <n v="1"/>
    <s v="Profesionales Grupo de gestión contractual "/>
    <s v="Verificar que estudios  previos hayan sido revisados por los involucrados "/>
    <s v="de acuerdo a lo establecido en el procedimiento precontractual"/>
    <x v="0"/>
    <x v="0"/>
    <n v="0.4"/>
    <s v="Probabilidad"/>
    <n v="0.24"/>
    <n v="0.25"/>
    <x v="0"/>
    <s v="Continua"/>
    <x v="0"/>
    <s v="Baja"/>
    <n v="0.36"/>
    <s v="Catastrófico"/>
    <n v="1"/>
    <s v="Extremo"/>
    <s v="Baja"/>
    <n v="0.36"/>
    <s v="Mayor"/>
    <n v="0.75"/>
    <x v="0"/>
    <n v="16"/>
    <s v="Reducir (mitigar)"/>
    <s v="Actualizar la documentación de los procedimientos del Grupo de Gestión Contractual que identificarán los puntos de control en el desarrollo de las actividades"/>
    <s v="Profesionales Grupo de gestión contractual "/>
    <d v="2023-08-31T00:00:00"/>
    <d v="2023-09-06T00:00:00"/>
    <s v="https://caroycuervo-my.sharepoint.com/:f:/g/personal/miguel_ochoa_caroycuervo_gov_co/EoNCwToBSidEqWAtePk1XsQBkM9nroOlzPn2z85gcNPkeg?e=G8tSVS "/>
    <x v="0"/>
    <s v="Se solicita ajustar la fecha en razón a la cantidad de procedimientos a cargo del área y las revisiones objeto de mesas de trabajo realizadas con el Grupo de Planeación. Los procedimientos se encuentran para ajuste del área"/>
    <s v="A modo de muestra se suben 5 estudios previos revisados"/>
    <s v="Los estudios previos han contado con la revisión jurídica, financiera y técnica, realizada por los responsables involucrados."/>
    <x v="0"/>
    <x v="2"/>
    <x v="0"/>
    <x v="0"/>
    <x v="0"/>
    <s v="Plan de reducción: es importante flexibilizar el procedimiento de aprobación de cambios para que las solicitudes de ajuste del plan sean resultas oportunamente."/>
  </r>
  <r>
    <x v="0"/>
    <m/>
    <m/>
    <m/>
    <m/>
    <m/>
    <m/>
    <s v="Ajustar los requisitos habilitantes y ponderables a la idoneidad del proponente"/>
    <x v="1"/>
    <x v="1"/>
    <m/>
    <s v="Metas u objetivos"/>
    <s v="Calidad de vida comunidad"/>
    <s v="Sanciones"/>
    <s v="Sectorial"/>
    <m/>
    <m/>
    <m/>
    <m/>
    <m/>
    <m/>
    <n v="2"/>
    <s v="Profesionales Grupo de gestión contractual "/>
    <s v="Adelantar acciones que motiven el inicio del trámite disciplinario, penal, fiscal y/o de lo contencioso administrativo"/>
    <s v="a través de la denuncia, quejas y/o solicitudes a los entes de control interno o externo"/>
    <x v="2"/>
    <x v="0"/>
    <n v="0.25"/>
    <s v="Impacto"/>
    <m/>
    <m/>
    <x v="1"/>
    <s v="Continua"/>
    <x v="0"/>
    <s v="Baja"/>
    <n v="0.36"/>
    <s v="Mayor"/>
    <n v="0.75"/>
    <s v="Alto"/>
    <m/>
    <m/>
    <m/>
    <m/>
    <x v="1"/>
    <m/>
    <m/>
    <m/>
    <m/>
    <m/>
    <m/>
    <m/>
    <x v="1"/>
    <m/>
    <m/>
    <s v="El control aún no ha tenido que ser activado"/>
    <x v="1"/>
    <x v="2"/>
    <x v="0"/>
    <x v="1"/>
    <x v="1"/>
    <m/>
  </r>
  <r>
    <x v="0"/>
    <m/>
    <m/>
    <m/>
    <m/>
    <m/>
    <m/>
    <s v="Adjudicar un contrato a un proponente que no cumpla con los requisitos de idoneidad y experiencia exigidos en los estudios previos y pliegos de condiciones"/>
    <x v="1"/>
    <x v="1"/>
    <m/>
    <s v="Misión institucional"/>
    <s v="Información"/>
    <s v="Procesos disciplinarios"/>
    <m/>
    <m/>
    <m/>
    <m/>
    <m/>
    <m/>
    <m/>
    <n v="3"/>
    <m/>
    <m/>
    <m/>
    <x v="3"/>
    <x v="1"/>
    <s v=""/>
    <s v=""/>
    <m/>
    <m/>
    <x v="2"/>
    <m/>
    <x v="1"/>
    <s v=""/>
    <s v=""/>
    <s v=""/>
    <s v=""/>
    <s v=""/>
    <m/>
    <m/>
    <m/>
    <m/>
    <x v="1"/>
    <m/>
    <m/>
    <m/>
    <m/>
    <m/>
    <m/>
    <m/>
    <x v="1"/>
    <m/>
    <m/>
    <m/>
    <x v="1"/>
    <x v="1"/>
    <x v="2"/>
    <x v="1"/>
    <x v="1"/>
    <m/>
  </r>
  <r>
    <x v="0"/>
    <m/>
    <m/>
    <m/>
    <m/>
    <m/>
    <m/>
    <m/>
    <x v="1"/>
    <x v="1"/>
    <m/>
    <m/>
    <m/>
    <s v="Procesos fiscales"/>
    <m/>
    <m/>
    <m/>
    <m/>
    <m/>
    <m/>
    <m/>
    <n v="4"/>
    <m/>
    <m/>
    <m/>
    <x v="3"/>
    <x v="1"/>
    <s v=""/>
    <m/>
    <m/>
    <m/>
    <x v="2"/>
    <m/>
    <x v="1"/>
    <s v=""/>
    <s v=""/>
    <s v=""/>
    <s v=""/>
    <s v=""/>
    <m/>
    <m/>
    <m/>
    <m/>
    <x v="1"/>
    <m/>
    <m/>
    <m/>
    <m/>
    <m/>
    <m/>
    <m/>
    <x v="1"/>
    <m/>
    <m/>
    <m/>
    <x v="1"/>
    <x v="1"/>
    <x v="2"/>
    <x v="1"/>
    <x v="1"/>
    <m/>
  </r>
  <r>
    <x v="0"/>
    <m/>
    <m/>
    <m/>
    <m/>
    <m/>
    <m/>
    <m/>
    <x v="1"/>
    <x v="1"/>
    <m/>
    <m/>
    <m/>
    <s v="Procesos penales"/>
    <m/>
    <m/>
    <m/>
    <m/>
    <m/>
    <m/>
    <m/>
    <n v="5"/>
    <m/>
    <m/>
    <m/>
    <x v="3"/>
    <x v="1"/>
    <s v=""/>
    <s v=""/>
    <m/>
    <m/>
    <x v="2"/>
    <m/>
    <x v="1"/>
    <s v=""/>
    <s v=""/>
    <s v=""/>
    <s v=""/>
    <s v=""/>
    <m/>
    <m/>
    <m/>
    <m/>
    <x v="1"/>
    <m/>
    <m/>
    <m/>
    <m/>
    <m/>
    <m/>
    <m/>
    <x v="1"/>
    <m/>
    <m/>
    <m/>
    <x v="1"/>
    <x v="1"/>
    <x v="2"/>
    <x v="1"/>
    <x v="1"/>
    <m/>
  </r>
  <r>
    <x v="0"/>
    <m/>
    <m/>
    <m/>
    <m/>
    <m/>
    <m/>
    <m/>
    <x v="1"/>
    <x v="1"/>
    <m/>
    <m/>
    <m/>
    <m/>
    <m/>
    <m/>
    <m/>
    <m/>
    <m/>
    <m/>
    <m/>
    <n v="6"/>
    <m/>
    <m/>
    <m/>
    <x v="3"/>
    <x v="1"/>
    <s v=""/>
    <s v=""/>
    <m/>
    <m/>
    <x v="2"/>
    <m/>
    <x v="1"/>
    <s v=""/>
    <s v=""/>
    <s v=""/>
    <s v=""/>
    <s v=""/>
    <m/>
    <m/>
    <m/>
    <m/>
    <x v="1"/>
    <m/>
    <m/>
    <m/>
    <m/>
    <m/>
    <m/>
    <m/>
    <x v="1"/>
    <m/>
    <m/>
    <m/>
    <x v="1"/>
    <x v="1"/>
    <x v="2"/>
    <x v="1"/>
    <x v="1"/>
    <m/>
  </r>
  <r>
    <x v="8"/>
    <s v="APR-C3"/>
    <s v="Posibilidad de plagio y violación de derechos de autor"/>
    <s v="apropiando información, ideas, palabras o cualquier forma de expresión de otra persona"/>
    <s v="a nombre propio"/>
    <s v="con el fin de publicar obras o productos de investigación sin dar el crédito correspondiente al autor o a la institución"/>
    <s v="Posibilidad de plagio y violación de derechos de autor apropiando información, ideas, palabras o cualquier forma de expresión de otra persona a nombre propio con el fin de publicar obras o productos de investigación sin dar el crédito correspondiente al autor o a la institución"/>
    <s v="Tener una comprensión limitada de cómo citar y parafrasear adecuadamente las fuentes utilizadas"/>
    <x v="3"/>
    <x v="4"/>
    <s v="Publicaciones impresas"/>
    <s v="Grupo de trabajo o proceso"/>
    <s v="Recursos económicos"/>
    <m/>
    <s v="Institucional"/>
    <s v="Baja"/>
    <n v="0.4"/>
    <s v="Mayor"/>
    <n v="0.8"/>
    <s v="Alto"/>
    <n v="16"/>
    <n v="1"/>
    <s v="Líder de Línea_x000a__x000a_Profesional especializado - Grupo de Investigaciones Académicas"/>
    <s v="Revisar el cumplimiento de la obligación contractual referente a los conceptos éticos en el desarrollo y publicación de productos de investigación"/>
    <s v="a través de las directrices emitidas por el Grupo Investigaciones Académicas diligenciando los formatos destinados para las reuniones trimestrales de seguimiento"/>
    <x v="0"/>
    <x v="0"/>
    <n v="0.4"/>
    <s v="Probabilidad"/>
    <n v="0.29920000000000002"/>
    <n v="0.19999999999999996"/>
    <x v="0"/>
    <s v="Continua"/>
    <x v="0"/>
    <s v="Baja"/>
    <n v="0.24"/>
    <s v="Mayor"/>
    <n v="0.8"/>
    <s v="Alto"/>
    <s v="Muy Baja"/>
    <n v="0.10079999999999999"/>
    <s v="Moderado"/>
    <n v="0.60000000000000009"/>
    <x v="2"/>
    <n v="11"/>
    <s v="Reducir (mitigar)"/>
    <s v="Establecer, en los términos y condiciones de cada una de las convocatorias institucionales de proyectos de investigación, la solicitud explícita al proponente del proyecto de formalizar el reconocimiento legal de los productos comprometidos y derivados en el momento de la presentación pública de estos"/>
    <s v="Profesional especializado - Grupo de Investigaciones Académicas"/>
    <d v="2023-08-31T00:00:00"/>
    <d v="2023-09-06T00:00:00"/>
    <s v="* Correo de divulgación de la convocatoria enviado a los proponentes interesados_x000a__x000a_* Documento con los términos y condiciones de la convocatoria de proyectos de investigación 2024_x000a__x000a_* Correo de divulgación de la convocatoria enviado a los directivos, coordinadores y líderes de grupo de trabajo_x000a__x000a_* Formato INV-F-4 Proyecto de investigación"/>
    <x v="3"/>
    <s v="En los meses de julio y agosto se divulgaron los términos y condiciones de la convocatoria de proyectos de investigación para la vigencia 2024. El documento compartido tiene fundamento en la normativa institucional y en la del Grupo de investigaciones académicas para el debido conocimiento del proceso administrativo e investigativo por parte de los proponentes interesados._x000a__x000a_En la última página del formato INV-F-4 Proyecto de investigación se encuentra el siguiente recordatorio: &quot;El proyecto es un documento contractual: el cronograma de investigación deberá estar en consonancia con los informes trimestrales de avances de investigación entregados a planeación y los productos resultados de investigación serán tratados como entregables especificados en el contrato laboral&quot;."/>
    <s v="En la carpeta destinada por Planeación se cargaron las siguientes evidencias:_x000a__x000a_* Formato INV-F-6_x000a_Seguimiento trimestral de proyectos de investigación en Excel _x000a__x000a_* Formato INV-F-7_x000a_Seguimiento trimestral de proyectos de investigación en Word_x000a__x000a_* Carpeta OneDrive con el correo de escogencia de horario de las reuniones, las citaciones, grabaciones, asistencias, transcripciones y actas de cada reunión: https://caroycuervo-my.sharepoint.com/:f:/g/personal/investigacion_caroycuervo_gov_co/Ei4Er2p5raZLlxO_4O2C2nEBTMaDe52GsbC_oPrLPeHXgQ?e=GK6m3F_x000a__x000a_* Correo con la comunicación de las necesidades manifestadas por los investigadores_x000a__x000a_* Documentos con las tablas de necesidades identificadas_x000a__x000a_* Correo de divulgación de la convocatoria enviado a los proponentes interesados_x000a__x000a_* Documento con los términos y condiciones de la convocatoria de proyectos de investigac/ión 2024_x000a__x000a_* Correo de divulgación de la convocatoria enviado a los directivos, coordinadores y líderes de grupo de trabajo"/>
    <s v="Actualmente contamos con dos formatos publicados en el SIG para realizar el seguimiento trimestral de proyectos de investigación:_x000a_INV-F-6_x000a_Seguimiento trimestral de proyectos de investigación en Excel _x000a_INV-F-7_x000a_Seguimiento trimestral de proyectos de investigación en Word_x000a__x000a_Entre el 20 y 22 de junio se realizaron las reuniones de seguimiento del segundo trimestre con cada uno de los líderes de línea contando con la participación del Subdirector académico._x000a__x000a_Se diseño una tabla para que los 11 líderes de línea de investigación consignaran las necesidades identificadas durante la ejecución de los proyectos en el segundo trimestral, lo que contribuye a la prevención de la materialización del riesgo en  el Grupo de investigaciones académicas. La tabla fue compartida al Subdirector académico._x000a__x000a_En los meses de julio y agosto se divulgaron los términos y condiciones de la convocatoria de proyectos de investigación para la vigencia 2024. El documento compartido tiene fundamento en la normativa institucional y en la del Grupo de investigaciones académicas para el debido conocimiento del proceso administrativo e investigativo por parte de los proponentes interesados."/>
    <x v="0"/>
    <x v="2"/>
    <x v="1"/>
    <x v="3"/>
    <x v="0"/>
    <m/>
  </r>
  <r>
    <x v="8"/>
    <m/>
    <m/>
    <m/>
    <m/>
    <m/>
    <m/>
    <s v="Desconocimiento sobre la normatividad vigente relacionada con derechos patrimoniales y morales de autor"/>
    <x v="1"/>
    <x v="1"/>
    <m/>
    <s v="Metas u objetivos"/>
    <m/>
    <s v="Sanciones"/>
    <m/>
    <m/>
    <m/>
    <m/>
    <m/>
    <m/>
    <m/>
    <n v="2"/>
    <s v="Profesional Especializado del Sello Editorial"/>
    <s v="Verificar la incorporación de una cláusula de declaración de titularidad del derecho moral y patrimonial de autor y una cláusula de indemnidad"/>
    <s v="en el contrato de cesión de derechos patrimoniales de autor"/>
    <x v="0"/>
    <x v="0"/>
    <n v="0.4"/>
    <s v="Probabilidad"/>
    <m/>
    <m/>
    <x v="1"/>
    <s v="Continua"/>
    <x v="0"/>
    <s v="Muy Baja"/>
    <n v="0.14399999999999999"/>
    <s v="Mayor"/>
    <n v="0.8"/>
    <s v="Alto"/>
    <m/>
    <m/>
    <m/>
    <m/>
    <x v="1"/>
    <m/>
    <s v="Reducir (mitigar)"/>
    <s v="Incluir en las convocatorias institucionales de proyectos de investigación una cláusula de indemnidad para la entidad"/>
    <s v="Profesional especializado - Grupo de Investigaciones Académicas"/>
    <d v="2023-08-31T00:00:00"/>
    <d v="2023-09-06T00:00:00"/>
    <s v="* Documento con los términos y condiciones de la convocatoria de proyectos de investigación 2024_x000a__x000a_*DIR-M-7 Manual de Investigación del ICC_x000a__x000a_* Resolucion-0109-2020 Comité Ética Investigación_x000a__x000a_* Política Pública de Apropiación Social del Conocimiento en el marco de la CTel_x000a__x000a_* Recomendación de la Unesco sobre Ciencia Abierta (2021)"/>
    <x v="3"/>
    <s v="En los términos y condiciones de la convocatoria de proyectos de investigación 2024 se mencionan varios documentos, uno institucional, uno nacional y uno internacional; _x000a__x000a_El primero es el Manual de Investigación del ICC (DIR-M-7), el cual refiere la dimensión ética de la investigación y la pauta de control de la misma, cuya herramienta es la Resolución 0109 del 18 de junio de 2020._x000a__x000a_El segundo es la Política Pública de Apropiación Social del Conocimiento en el marco de la CTel. Este documento expresa de forma explícita la relevancia que tiene la ciencia en &quot;el logro del bienestar, la igualdad y la justicia en las sociedades; y, también, la importancia de profundizar en la libre circulación de la información y la responsabilidad social y ética de los científicos&quot; (2021; 10)._x000a__x000a_El tercero, de caracter internacional, es la Recomendación de la Unesco sobre Ciencia Abierta (2021), que nos habla de los valores fundamentales y principios rectores de la ciencia abierta. En cuanto a valores destacamos el de &quot;Calidad e integridad&quot; y en principios destacamos el de la &quot;Transparencia, control, crítica y reproductibilidad&quot; y el de &quot;Responsabilidad, respeto y rendición de cuentas&quot; (2021;19)."/>
    <s v="Pantallazo reunión"/>
    <s v="Se realizaron mesas de trabajo para la construcción del documento, sin embargo, aún se encuentra en validación final del rol asesor jurídico externo"/>
    <x v="1"/>
    <x v="2"/>
    <x v="0"/>
    <x v="0"/>
    <x v="1"/>
    <s v="Plan de reducción: según la observación presentada en el reporte la acción no ha finalizado"/>
  </r>
  <r>
    <x v="8"/>
    <m/>
    <m/>
    <m/>
    <m/>
    <m/>
    <m/>
    <s v="Falta de seguimiento en los términos de contratación institucional de prestación de servicios especialmente referente al marco ético"/>
    <x v="1"/>
    <x v="1"/>
    <m/>
    <s v="Misión institucional"/>
    <s v="Información"/>
    <m/>
    <m/>
    <m/>
    <m/>
    <m/>
    <m/>
    <m/>
    <m/>
    <n v="3"/>
    <s v="Profesional con rol de editor y Técnico con rol de corrección de estilo del Sello Editorial"/>
    <s v="Validar en la revisión del documento los cambios de tono y estilo de argumentación "/>
    <s v="a través de la marcación del documento en revisión para corroborar la autoría de un apartado en específico"/>
    <x v="1"/>
    <x v="0"/>
    <n v="0.3"/>
    <s v="Probabilidad"/>
    <m/>
    <m/>
    <x v="1"/>
    <s v="Continua"/>
    <x v="0"/>
    <s v="Muy Baja"/>
    <n v="0.10079999999999999"/>
    <s v="Mayor"/>
    <n v="0.8"/>
    <s v="Alto"/>
    <m/>
    <m/>
    <m/>
    <m/>
    <x v="1"/>
    <m/>
    <m/>
    <m/>
    <m/>
    <m/>
    <m/>
    <m/>
    <x v="1"/>
    <m/>
    <s v="Por temas de derecho de autor, la evidencia se encuentra almacenada en la TRD del Grupo de Sello Editorial"/>
    <s v="Se realizó la edición y corrección de estilo de dos títulos:_x000a_1. Atasolico_x000a_2. Historia de la edición en Colombia"/>
    <x v="1"/>
    <x v="2"/>
    <x v="0"/>
    <x v="1"/>
    <x v="1"/>
    <m/>
  </r>
  <r>
    <x v="8"/>
    <m/>
    <m/>
    <m/>
    <m/>
    <m/>
    <m/>
    <m/>
    <x v="1"/>
    <x v="1"/>
    <m/>
    <m/>
    <m/>
    <m/>
    <m/>
    <m/>
    <m/>
    <m/>
    <m/>
    <m/>
    <m/>
    <n v="4"/>
    <s v="Secretario técnico del Comité de Defensa Jurídica - Rol Abogado de Defensa Jurídica"/>
    <s v="Presentar al Comité de Defensa Jurídica el caso de presunto desconocimiento de los derechos de autor de un tercero"/>
    <s v="a través de las sesiones ordinarias del Comité, definiendo las acciones a realizar para proteger a la entidad"/>
    <x v="2"/>
    <x v="0"/>
    <n v="0.25"/>
    <s v="Impacto"/>
    <m/>
    <m/>
    <x v="1"/>
    <s v="Continua"/>
    <x v="0"/>
    <s v="Muy Baja"/>
    <n v="0.10079999999999999"/>
    <s v="Moderado"/>
    <n v="0.60000000000000009"/>
    <s v="Moderado"/>
    <m/>
    <m/>
    <m/>
    <m/>
    <x v="1"/>
    <m/>
    <m/>
    <m/>
    <m/>
    <m/>
    <m/>
    <m/>
    <x v="1"/>
    <m/>
    <m/>
    <s v="El control aún no ha tenido que ser activado"/>
    <x v="1"/>
    <x v="2"/>
    <x v="1"/>
    <x v="1"/>
    <x v="1"/>
    <m/>
  </r>
  <r>
    <x v="8"/>
    <m/>
    <m/>
    <m/>
    <m/>
    <m/>
    <m/>
    <m/>
    <x v="1"/>
    <x v="1"/>
    <m/>
    <m/>
    <m/>
    <s v="Procesos penales"/>
    <m/>
    <m/>
    <m/>
    <m/>
    <m/>
    <m/>
    <m/>
    <n v="5"/>
    <m/>
    <m/>
    <m/>
    <x v="3"/>
    <x v="1"/>
    <s v=""/>
    <s v=""/>
    <m/>
    <m/>
    <x v="2"/>
    <m/>
    <x v="1"/>
    <s v=""/>
    <s v=""/>
    <s v=""/>
    <s v=""/>
    <s v=""/>
    <m/>
    <m/>
    <m/>
    <m/>
    <x v="1"/>
    <m/>
    <m/>
    <m/>
    <m/>
    <m/>
    <m/>
    <m/>
    <x v="1"/>
    <m/>
    <m/>
    <m/>
    <x v="1"/>
    <x v="1"/>
    <x v="2"/>
    <x v="1"/>
    <x v="1"/>
    <m/>
  </r>
  <r>
    <x v="8"/>
    <m/>
    <m/>
    <m/>
    <m/>
    <m/>
    <m/>
    <m/>
    <x v="1"/>
    <x v="1"/>
    <m/>
    <m/>
    <m/>
    <m/>
    <m/>
    <m/>
    <m/>
    <m/>
    <m/>
    <m/>
    <m/>
    <n v="6"/>
    <m/>
    <m/>
    <m/>
    <x v="3"/>
    <x v="1"/>
    <s v=""/>
    <s v=""/>
    <m/>
    <m/>
    <x v="2"/>
    <m/>
    <x v="1"/>
    <s v=""/>
    <s v=""/>
    <s v=""/>
    <s v=""/>
    <s v=""/>
    <m/>
    <m/>
    <m/>
    <m/>
    <x v="1"/>
    <m/>
    <m/>
    <m/>
    <m/>
    <m/>
    <m/>
    <m/>
    <x v="1"/>
    <m/>
    <m/>
    <m/>
    <x v="1"/>
    <x v="1"/>
    <x v="2"/>
    <x v="1"/>
    <x v="1"/>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8">
  <r>
    <n v="1"/>
    <x v="0"/>
    <s v="1.1"/>
    <s v="SUBCOMPONENTE 1_x000a_POLÍTICA DE ADMINISTRACIÓN DE RIESGOS"/>
    <s v="Revisar la política de administración de riesgos en la segunda línea de control."/>
    <s v="Política de riesgos revisada por la segunda línea de control."/>
    <m/>
    <m/>
    <n v="1"/>
    <m/>
    <m/>
    <m/>
    <m/>
    <m/>
    <m/>
    <m/>
    <m/>
    <m/>
    <n v="1"/>
    <x v="0"/>
    <x v="0"/>
    <s v="Profesional especializado 2028-17"/>
    <n v="1"/>
    <n v="0.01"/>
    <n v="0.01"/>
    <n v="0.01"/>
    <n v="1"/>
    <n v="0.01"/>
    <n v="1"/>
    <s v="Se evidencia acta de reunión de la segunda línea de control de la Política de Riesgos"/>
  </r>
  <r>
    <n v="2"/>
    <x v="0"/>
    <s v="1.2"/>
    <s v="SUBCOMPONENTE 1_x000a_POLÍTICA DE ADMINISTRACIÓN DE RIESGOS"/>
    <s v="Socializar y divulgar a los integrantes de la primera y segunda línea de control, sobre la política, metodología y herramientas para la administración de riesgos."/>
    <s v="Dos (2) acciones de socialización y una (1) de divulgación"/>
    <m/>
    <m/>
    <n v="1"/>
    <n v="1"/>
    <m/>
    <m/>
    <m/>
    <n v="1"/>
    <m/>
    <m/>
    <m/>
    <m/>
    <n v="3"/>
    <x v="0"/>
    <x v="0"/>
    <s v="Profesional especializado 2028-17"/>
    <n v="3"/>
    <n v="0.03"/>
    <n v="0.01"/>
    <n v="0.03"/>
    <n v="3"/>
    <n v="0.03"/>
    <n v="1"/>
    <s v="1. Evidencia de reunión de socialización a la segunda línea de control mes de Abril._x000a_2. Evidencia de reunión de socialización a la primera línea de control, mes de Junio._x000a_3. Evidencia de solicitud de campaña para divulgar por comunicación interna."/>
  </r>
  <r>
    <n v="3"/>
    <x v="0"/>
    <s v="1.3"/>
    <s v="SUBCOMPONENTE 2_x000a_CONSTRUCCIÓN DEL MAPA DE RIESGOS DE CORRUPCIÓN"/>
    <s v="Realizar la revisión y ajuste de los riesgos de corrupción documentados de los procesos susceptibles de estos riesgos"/>
    <s v="Mapa de Riesgos de Corrupción actualizado"/>
    <m/>
    <m/>
    <m/>
    <m/>
    <m/>
    <m/>
    <m/>
    <n v="1"/>
    <m/>
    <m/>
    <m/>
    <m/>
    <n v="1"/>
    <x v="0"/>
    <x v="0"/>
    <s v="Profesional especializado 2028-17"/>
    <n v="1"/>
    <n v="0.01"/>
    <n v="0.01"/>
    <n v="0.01"/>
    <n v="1"/>
    <n v="0.01"/>
    <n v="1"/>
    <s v="Falta publicación en el SIG"/>
  </r>
  <r>
    <n v="4"/>
    <x v="0"/>
    <s v="1.4"/>
    <s v="SUBCOMPONENTE 3_x000a_CONSULTA Y DIVULGACIÓN"/>
    <s v="Publicar las propuestas del Mapa de Riesgo de Fraude y Corrupción para consulta ciudadana y de la comunidad interna del ICC"/>
    <s v="Dos (2) publicaciones en la página web del ICC y dos (2) boletines informativos del Mapa de Riesgos de Fraude y Corrupción"/>
    <m/>
    <m/>
    <m/>
    <m/>
    <m/>
    <m/>
    <m/>
    <m/>
    <n v="2"/>
    <m/>
    <m/>
    <m/>
    <n v="2"/>
    <x v="1"/>
    <x v="0"/>
    <s v="Profesional especializado 2028-17"/>
    <n v="1"/>
    <n v="0.01"/>
    <n v="5.0000000000000001E-3"/>
    <n v="0"/>
    <s v="N/A"/>
    <n v="0"/>
    <s v="N/A"/>
    <m/>
  </r>
  <r>
    <n v="5"/>
    <x v="0"/>
    <s v="1.5"/>
    <s v="SUBCOMPONENTE 3_x000a_CONSULTA Y DIVULGACIÓN"/>
    <s v="Divulgar las actualizaciones aprobadas del Mapa de Riesgos de Corrupción a los servidores públicos de la entidad."/>
    <s v="Comunicaciones internas que informen la actualización del Mapa de Riesgos de Corrupción"/>
    <m/>
    <m/>
    <m/>
    <m/>
    <m/>
    <m/>
    <m/>
    <m/>
    <m/>
    <n v="1"/>
    <m/>
    <m/>
    <n v="1"/>
    <x v="1"/>
    <x v="0"/>
    <s v="Profesional especializado 2028-17"/>
    <n v="1"/>
    <n v="0.01"/>
    <n v="0.01"/>
    <n v="0"/>
    <s v="N/A"/>
    <n v="0"/>
    <s v="N/A"/>
    <m/>
  </r>
  <r>
    <n v="6"/>
    <x v="0"/>
    <s v="1.6"/>
    <s v="SUBCOMPONENTE 4_x000a_MONITOREO Y REVISIÓN"/>
    <s v="Socializar los informes de monitoreo de riesgos de corrupción a la primera y segunda línea de control y al Comité Institucional de Gestión y Desempeño - CIGD"/>
    <s v="Informes de monitoreo de riesgo de corrupción socializados"/>
    <m/>
    <n v="1"/>
    <m/>
    <m/>
    <n v="1"/>
    <m/>
    <m/>
    <m/>
    <n v="1"/>
    <m/>
    <m/>
    <m/>
    <n v="3"/>
    <x v="1"/>
    <x v="0"/>
    <s v="Profesional especializado 2028-17"/>
    <n v="3"/>
    <n v="0.03"/>
    <n v="0.01"/>
    <n v="0.02"/>
    <n v="2"/>
    <n v="0.02"/>
    <n v="1"/>
    <s v="No se evidencia socialización a los integrantes de la primera línea de control."/>
  </r>
  <r>
    <n v="7"/>
    <x v="0"/>
    <s v="1.7"/>
    <s v="SUBCOMPONENTE 4_x000a_MONITOREO Y REVISIÓN"/>
    <s v="Diseñar reporte para el control de riesgos materializados"/>
    <s v="Informes sobre reportes para el control de riesgos materializados"/>
    <m/>
    <m/>
    <m/>
    <m/>
    <m/>
    <m/>
    <n v="1"/>
    <m/>
    <m/>
    <m/>
    <m/>
    <n v="1"/>
    <n v="2"/>
    <x v="1"/>
    <x v="0"/>
    <s v="Profesional especializado 2028-17"/>
    <n v="2"/>
    <n v="0.02"/>
    <n v="0.01"/>
    <n v="0.01"/>
    <n v="1"/>
    <n v="0.01"/>
    <n v="1"/>
    <s v="Se evidencia Informe sobre reportes para el control de riesgos materializados"/>
  </r>
  <r>
    <n v="8"/>
    <x v="0"/>
    <s v="1.8"/>
    <s v="SUBCOMPONENTE 4_x000a_MONITOREO Y REVISIÓN"/>
    <s v="Realizar revisión a las Funciones de Aseguramiento o actividades de control establecidas en el Mapa de Aseguramiento para verificación de la confiabilidad de la segunda línea de control"/>
    <s v="Mapa de Aseguramiento divulgado al interior de Instituto"/>
    <m/>
    <m/>
    <m/>
    <m/>
    <m/>
    <m/>
    <n v="1"/>
    <m/>
    <m/>
    <m/>
    <m/>
    <m/>
    <n v="1"/>
    <x v="1"/>
    <x v="0"/>
    <s v="Profesional especializado 2028-17"/>
    <n v="1"/>
    <n v="0.01"/>
    <n v="0.01"/>
    <n v="0.01"/>
    <n v="1"/>
    <n v="0.01"/>
    <n v="1"/>
    <s v="Realizada por la unidad de control interno (ajustar responsable"/>
  </r>
  <r>
    <n v="9"/>
    <x v="0"/>
    <s v="1.9"/>
    <s v="SUBCOMPONENTE 5_x000a_SEGUIMIENTO"/>
    <s v="Realizar los informes de seguimiento cuatrimensuales a la administración del riesgo de corrupción; plazos: 16 de enero, 15 de mayo y 14 de septiembre de 2023"/>
    <s v="Informes cuatrimensuales"/>
    <n v="1"/>
    <m/>
    <m/>
    <m/>
    <n v="1"/>
    <m/>
    <m/>
    <m/>
    <n v="1"/>
    <m/>
    <m/>
    <m/>
    <n v="3"/>
    <x v="2"/>
    <x v="1"/>
    <s v="Profesional especializado 2028-17"/>
    <n v="3"/>
    <n v="0.03"/>
    <n v="0.01"/>
    <n v="0.02"/>
    <n v="2"/>
    <n v="0.02"/>
    <n v="1"/>
    <s v="Se evidencia informes publicados"/>
  </r>
  <r>
    <n v="10"/>
    <x v="1"/>
    <s v="2.1"/>
    <s v="No aplica"/>
    <s v="Solicitar acompañamiento al Departamento Administrativo de la Función Pública para identificar los trámites a racionalizar en la vigencia"/>
    <s v="Listado de asistencia a la reunión_x000a__x000a_Formato de inscripción de trámites en el SUIT"/>
    <m/>
    <m/>
    <m/>
    <m/>
    <m/>
    <m/>
    <n v="1"/>
    <n v="1"/>
    <m/>
    <m/>
    <m/>
    <m/>
    <n v="2"/>
    <x v="3"/>
    <x v="0"/>
    <s v="Profesional especializado 2028-17"/>
    <n v="2"/>
    <n v="0.02"/>
    <n v="0.01"/>
    <n v="0.02"/>
    <n v="1"/>
    <n v="0.01"/>
    <n v="0.5"/>
    <s v="Sin evidencia de la inscripción de trámites en el SUIT"/>
  </r>
  <r>
    <n v="11"/>
    <x v="2"/>
    <s v="3.1"/>
    <s v="INFORMACIÓN : Informar avances y resultados de la gestión con calidad y en lenguaje compresible"/>
    <s v="Realizar y socializar el informe de gestión de la vigencia 2022 en el cual se incluye la información sobre el cumplimiento de metas y acciones de gestión desarrolladas"/>
    <s v="Informe de gestión de la vigencia 2022 publicado en la página web institucional"/>
    <n v="1"/>
    <m/>
    <m/>
    <m/>
    <m/>
    <m/>
    <m/>
    <m/>
    <m/>
    <m/>
    <m/>
    <m/>
    <n v="1"/>
    <x v="3"/>
    <x v="0"/>
    <s v="Profesional especializado 2028-17 "/>
    <n v="1"/>
    <n v="0.01"/>
    <n v="0.01"/>
    <n v="0.01"/>
    <n v="1"/>
    <n v="0.01"/>
    <n v="1"/>
    <s v="No se evidencia socialización sino publicación en portal web"/>
  </r>
  <r>
    <n v="12"/>
    <x v="2"/>
    <s v="3.2"/>
    <s v="INFORMACIÓN : Informar avances y resultados de la gestión con calidad y en lenguaje compresible"/>
    <s v="Divulgar los estados financieros de la entidad por medio de un video con lenguaje claro y de acceso a la ciudadanía"/>
    <s v="Divulgación de los estados financieros del Instituto Caro y Cuervo "/>
    <m/>
    <m/>
    <m/>
    <m/>
    <m/>
    <m/>
    <m/>
    <m/>
    <n v="1"/>
    <m/>
    <m/>
    <m/>
    <n v="1"/>
    <x v="4"/>
    <x v="2"/>
    <s v="Profesional especializado 2028-17"/>
    <n v="1"/>
    <n v="0.01"/>
    <n v="0.01"/>
    <n v="0"/>
    <n v="0"/>
    <n v="0"/>
    <s v="N/A"/>
    <m/>
  </r>
  <r>
    <n v="13"/>
    <x v="2"/>
    <s v="3.3"/>
    <s v="INFORMACIÓN : Informar avances y resultados de la gestión con calidad y en lenguaje compresible"/>
    <s v="Generar piezas comunicativas para publicar información de la gestión institucional a través de redes sociales y página web institucional"/>
    <s v="Piezas comunicativas con información de la gestión institucional divulgadas"/>
    <m/>
    <m/>
    <n v="3"/>
    <m/>
    <m/>
    <n v="3"/>
    <m/>
    <m/>
    <n v="3"/>
    <m/>
    <m/>
    <n v="3"/>
    <n v="12"/>
    <x v="5"/>
    <x v="3"/>
    <s v="Profesional especializado 2028-17 del Grupo de Planeación y rol encargado de coordinar el Equipo de Comunicaciones y Prensa"/>
    <n v="4"/>
    <n v="0.04"/>
    <n v="3.3333333333333335E-3"/>
    <n v="0.02"/>
    <n v="6"/>
    <n v="0.02"/>
    <n v="1"/>
    <s v="Se evidencia documentos con piezas de comunicación de la gestión institucional"/>
  </r>
  <r>
    <n v="14"/>
    <x v="2"/>
    <s v="3.4"/>
    <s v="INFORMACIÓN : Informar avances y resultados de la gestión con calidad y en lenguaje compresible"/>
    <s v="Realizar acciones de información dirigidas a:_x000a_* Estudiantes de la entidad_x000a_* Grupo de interés misional "/>
    <s v="Actividades de divulgación de información"/>
    <m/>
    <m/>
    <n v="2"/>
    <m/>
    <m/>
    <n v="2"/>
    <m/>
    <m/>
    <n v="2"/>
    <m/>
    <m/>
    <n v="2"/>
    <n v="8"/>
    <x v="5"/>
    <x v="0"/>
    <s v="Profesional especializado 2028-17 del Grupo de Planeación y rol encargado de coordinar el Equipo de Comunicaciones y Prensa"/>
    <n v="4"/>
    <n v="0.04"/>
    <n v="5.0000000000000001E-3"/>
    <n v="0.02"/>
    <n v="0"/>
    <n v="0"/>
    <n v="0"/>
    <s v="No se puede constatar que las acciones reportadas sean dirigidas a los estudiantes o a otros grupos de interés además porque estos últimos no se han especificado"/>
  </r>
  <r>
    <n v="15"/>
    <x v="2"/>
    <s v="3.5"/>
    <s v="DIÁLOGO: Desarrollar escenarios de diálogo de doble vía con la ciudadanía y sus organizaciones"/>
    <s v="Poner en consulta de la ciudadanía el Plan Anticorrupción y de Atención al Ciudadano con sus 6 componentes: _x000a_* Gestión del Riesgo de Corrupción_x000a_* Racionalización de Trámites_x000a_* Estrategia de Rendición de Cuentas (contiene acciones de mejora de los resultados del Informe de Rendición de Cuentas 2022 y el autodiagnóstico)_x000a_* Mecanismos para Mejorar la Atención al Ciudadano_x000a_* Mecanismos para la Transparencia y Acceso a la Información_x000a_* Iniciativas adicionales: Integridad y Conflictos de interés"/>
    <s v="Plan Anticorrupción y de Atención al Ciudadano divulgado en la página web para consulta ciudadana"/>
    <n v="1"/>
    <m/>
    <m/>
    <m/>
    <m/>
    <m/>
    <m/>
    <m/>
    <m/>
    <m/>
    <m/>
    <m/>
    <n v="1"/>
    <x v="3"/>
    <x v="0"/>
    <s v="Profesional especializado 2028-17"/>
    <n v="1"/>
    <n v="0.01"/>
    <n v="0.01"/>
    <n v="0.01"/>
    <n v="1"/>
    <n v="0.01"/>
    <n v="1"/>
    <s v="Se evidencia divulgación del PAAC para participación ciudadana"/>
  </r>
  <r>
    <n v="16"/>
    <x v="2"/>
    <s v="3.6"/>
    <s v="DIÁLOGO: Desarrollar escenarios de diálogo de doble vía con la ciudadanía y sus organizaciones"/>
    <s v="Identificar los temas de interés que los grupos de valor tienen sobre la gestión institucional con el fin de priorizar la información que se producirá de manera permanente."/>
    <s v="1. Encuesta publicada en el menú Participe de la página web de la entidad._x000a_2. Informe con los resultados obtenidos de la encuesta publicada y las acciones de divulgación por realizar de acuerdo con dichos resultados."/>
    <m/>
    <n v="1"/>
    <m/>
    <m/>
    <m/>
    <m/>
    <m/>
    <n v="1"/>
    <m/>
    <m/>
    <m/>
    <m/>
    <n v="2"/>
    <x v="5"/>
    <x v="3"/>
    <s v="Profesional especializado 2028-17 del Grupo de Planeación y rol encargado de coordinar el Equipo de Comunicaciones y Prensa"/>
    <n v="2"/>
    <n v="0.02"/>
    <n v="0.01"/>
    <n v="0.02"/>
    <n v="0"/>
    <n v="0"/>
    <n v="0"/>
    <m/>
  </r>
  <r>
    <n v="17"/>
    <x v="2"/>
    <s v="3.7"/>
    <s v="DIÁLOGO: Desarrollar escenarios de diálogo de doble vía con la ciudadanía y sus organizaciones"/>
    <s v="Implementar espacios virtuales o presenciales con grupos poblacionales diversos: afroamericanos, indígenas, jóvenes, población LGBTIQ+, niños, entre otros"/>
    <s v="Actividades desarrolladas con enfoque a grupos poblaciones diversos"/>
    <m/>
    <m/>
    <n v="1"/>
    <m/>
    <m/>
    <n v="1"/>
    <m/>
    <m/>
    <n v="1"/>
    <m/>
    <m/>
    <n v="1"/>
    <n v="4"/>
    <x v="5"/>
    <x v="3"/>
    <s v="Profesional especializado 2028-17 del Grupo de Planeación y rol encargado de coordinar el Equipo de Comunicaciones y Prensa"/>
    <n v="4"/>
    <n v="0.04"/>
    <n v="0.01"/>
    <n v="0.02"/>
    <n v="1"/>
    <n v="0.01"/>
    <n v="0.5"/>
    <m/>
  </r>
  <r>
    <n v="18"/>
    <x v="2"/>
    <s v="3.8"/>
    <s v="DIÁLOGO: Desarrollar escenarios de diálogo de doble vía con la ciudadanía y sus organizaciones"/>
    <s v="Realizar acciones de diálogo_x000a_* Dos espacios dirigidos a Grupos de interés misional_x000a_* Audiencia pública"/>
    <s v="Acciones de diálogo con los Grupos de interés misional"/>
    <m/>
    <m/>
    <m/>
    <m/>
    <m/>
    <m/>
    <n v="1"/>
    <n v="1"/>
    <n v="1"/>
    <m/>
    <m/>
    <m/>
    <n v="3"/>
    <x v="5"/>
    <x v="3"/>
    <s v="Profesional especializado 2028-17 del Grupo de Planeación y rol encargado de coordinar el Equipo de Comunicaciones y Prensa"/>
    <n v="3"/>
    <n v="0.03"/>
    <n v="0.01"/>
    <n v="0.02"/>
    <n v="0"/>
    <n v="0"/>
    <n v="0"/>
    <s v="Sin evidencias"/>
  </r>
  <r>
    <n v="19"/>
    <x v="2"/>
    <s v="3.9"/>
    <s v="DIÁLOGO: Desarrollar escenarios de diálogo de doble vía con la ciudadanía y sus organizaciones"/>
    <s v="Realizar acciones de diálogo para la interacción con la ciudadanía en eventos institucionales"/>
    <s v="Informes ejecutivos de eventos realizados en donde se cuenta con la presencia del público valor y hay interacción de diálogo (Ejemplos: FILBO, Lenguas Nativas, ferias de servicio)"/>
    <m/>
    <m/>
    <m/>
    <m/>
    <n v="1"/>
    <n v="1"/>
    <m/>
    <m/>
    <n v="1"/>
    <m/>
    <m/>
    <m/>
    <n v="3"/>
    <x v="3"/>
    <x v="0"/>
    <s v="Profesional especializado 2028-17 "/>
    <n v="3"/>
    <n v="0.03"/>
    <n v="0.01"/>
    <n v="0.02"/>
    <n v="1"/>
    <n v="0.01"/>
    <n v="0.5"/>
    <s v="Evidencia de informe sobre participación en la FILBO_x000a__x000a_Sin reporte de evidencias posteriores"/>
  </r>
  <r>
    <n v="20"/>
    <x v="2"/>
    <s v="3.10"/>
    <s v="RESPONSABILIDAD: Responder a compromisos propuestos, evaluación y retroalimentación en los ejercicios de rendición de cuentas con acciones correctivas para mejora"/>
    <s v="Dar a conocer a la ciudadanía los 6 componentes del Plan Anticorrupción y de Atención al Ciudadano:_x000a_* Gestión del Riesgo de Corrupción_x000a_* Racionalización de Trámites_x000a_* Estrategia de Rendición de Cuentas (contiene acciones de mejora de los resultados del Informe de Rendición de Cuentas 2022 y el autodiagnóstico)_x000a_* Mecanismos para Mejorar la Atención al Ciudadano_x000a_* Mecanismos para la Transparencia y Acceso a la Información_x000a_* Iniciativas adicionales: Integridad y Conflictos de interés"/>
    <s v="Plan Anticorrupción y de Atención al Ciudadano publicado en la página web"/>
    <n v="1"/>
    <m/>
    <m/>
    <m/>
    <m/>
    <m/>
    <m/>
    <m/>
    <m/>
    <m/>
    <m/>
    <m/>
    <n v="1"/>
    <x v="3"/>
    <x v="0"/>
    <s v="Profesional especializado 2028-17"/>
    <n v="1"/>
    <n v="0.01"/>
    <n v="0.01"/>
    <n v="0.01"/>
    <n v="1"/>
    <n v="0.01"/>
    <n v="1"/>
    <s v="Es la misma actividad 3.5"/>
  </r>
  <r>
    <n v="21"/>
    <x v="2"/>
    <s v="3.11"/>
    <s v="RESPONSABILIDAD: Responder a compromisos propuestos, evaluación y retroalimentación en los ejercicios de rendición de cuentas con acciones correctivas para mejora"/>
    <s v="Gestionar la realización de acciones de rendición de cuentas en el marco del nodo sectorial"/>
    <s v="Solicitud de activación del nodo a MinCultura"/>
    <m/>
    <m/>
    <m/>
    <m/>
    <m/>
    <m/>
    <m/>
    <n v="1"/>
    <m/>
    <m/>
    <m/>
    <m/>
    <n v="1"/>
    <x v="3"/>
    <x v="0"/>
    <s v="Profesional especializado 2028-17 "/>
    <n v="1"/>
    <n v="0.01"/>
    <n v="0.01"/>
    <n v="0.01"/>
    <n v="0"/>
    <n v="0"/>
    <n v="0"/>
    <s v="Sin reporte"/>
  </r>
  <r>
    <n v="22"/>
    <x v="2"/>
    <s v="3.12"/>
    <s v="RESPONSABILIDAD: Responder a compromisos propuestos, evaluación y retroalimentación en los ejercicios de rendición de cuentas con acciones correctivas para mejora"/>
    <s v="Actualizar y socializar autodiagnóstico de rendición de cuentas MIPG"/>
    <s v="Autodiagnóstico de Rendición de Cuentas actualizado y socializado"/>
    <m/>
    <m/>
    <m/>
    <m/>
    <m/>
    <m/>
    <m/>
    <m/>
    <n v="1"/>
    <m/>
    <m/>
    <m/>
    <n v="1"/>
    <x v="3"/>
    <x v="0"/>
    <s v="Profesional especializado 2028-17 "/>
    <n v="1"/>
    <n v="0.01"/>
    <n v="0.01"/>
    <n v="0"/>
    <n v="0"/>
    <n v="0"/>
    <s v="N/A"/>
    <m/>
  </r>
  <r>
    <n v="23"/>
    <x v="2"/>
    <s v="3.13"/>
    <s v="RESPONSABILIDAD: Responder a compromisos propuestos, evaluación y retroalimentación en los ejercicios de rendición de cuentas con acciones correctivas para mejora"/>
    <s v="Conformar y capacitar un equipo de trabajo que lidere el proceso de planeación e implementación de los ejercicios de rendición de cuentas y participación ciudadana"/>
    <s v="Creación del equipo líder en  rendición de cuentas y participación ciudadana; y una (1) acción de socialización de implementación de estrategias y buenas prácticas en el proceso del equipo"/>
    <m/>
    <m/>
    <n v="1"/>
    <m/>
    <m/>
    <m/>
    <m/>
    <n v="1"/>
    <n v="1"/>
    <m/>
    <m/>
    <m/>
    <n v="3"/>
    <x v="5"/>
    <x v="0"/>
    <s v="Profesional especializado 2028-17"/>
    <n v="3"/>
    <n v="0.03"/>
    <n v="0.01"/>
    <n v="0.02"/>
    <n v="1"/>
    <n v="0.01"/>
    <n v="0.5"/>
    <s v="1. Evidencia de creación del equipo líder en rendición de cuentas y participación ciudadana._x000a__x000a_Sin reporte posterior"/>
  </r>
  <r>
    <n v="24"/>
    <x v="2"/>
    <s v="3.14"/>
    <s v="RESPONSABILIDAD: Responder a compromisos propuestos, evaluación y retroalimentación en los ejercicios de rendición de cuentas con acciones correctivas para mejora"/>
    <s v="Definir los lineamientos internos para implementar la ruta (antes, durante y después) a seguir para el desarrollo de los espacios en la rendición de cuentas. Se identificará responsables del seguimiento al cumplimiento de los compromisos adquiridos en los espacios de diálogo."/>
    <s v="Manual de participación ciudadana y rendición de cuentas que incluya política, roles y responsables"/>
    <m/>
    <m/>
    <m/>
    <m/>
    <m/>
    <m/>
    <m/>
    <m/>
    <n v="1"/>
    <m/>
    <m/>
    <m/>
    <n v="1"/>
    <x v="3"/>
    <x v="0"/>
    <s v="Profesional especializado 2028-17 "/>
    <n v="1"/>
    <n v="0.01"/>
    <n v="0.01"/>
    <n v="0"/>
    <n v="0"/>
    <n v="0"/>
    <s v="N/A"/>
    <m/>
  </r>
  <r>
    <n v="25"/>
    <x v="2"/>
    <s v="3.15"/>
    <s v="RESPONSABILIDAD: Responder a compromisos propuestos, evaluación y retroalimentación en los ejercicios de rendición de cuentas con acciones correctivas para mejora"/>
    <s v="Estandarizar formatos internos de reporte de las actividades de rendición de cuentas que se realizarán en toda la entidad que como mínimo contenga: Actividades realizadas, grupos de valor involucrados, aportes, resultados, observaciones, propuestas y recomendaciones ciudadanas."/>
    <s v="Formato interno de reporte de las actividades de rendición de cuentas "/>
    <m/>
    <m/>
    <m/>
    <m/>
    <m/>
    <m/>
    <m/>
    <m/>
    <n v="1"/>
    <m/>
    <m/>
    <m/>
    <n v="1"/>
    <x v="5"/>
    <x v="3"/>
    <s v="Profesional especializado 2028-17 del Grupo de Planeación y rol encargado de coordinar el Equipo de Comunicaciones y Prensa"/>
    <n v="1"/>
    <n v="0.01"/>
    <n v="0.01"/>
    <n v="0"/>
    <n v="0"/>
    <n v="0"/>
    <s v="N/A"/>
    <m/>
  </r>
  <r>
    <n v="26"/>
    <x v="2"/>
    <s v="3.16"/>
    <s v="RESPONSABILIDAD: Responder a compromisos propuestos, evaluación y retroalimentación en los ejercicios de rendición de cuentas con acciones correctivas para mejora"/>
    <s v="Realizar acción pedagógica al interior de la entidad sobre rendición de cuentas "/>
    <s v="Acción pedagógica al interior de la entidad sobre rendición de cuentas "/>
    <m/>
    <m/>
    <m/>
    <m/>
    <m/>
    <m/>
    <m/>
    <m/>
    <m/>
    <n v="1"/>
    <m/>
    <m/>
    <n v="1"/>
    <x v="3"/>
    <x v="0"/>
    <s v="Profesional especializado 2028-17 "/>
    <n v="1"/>
    <n v="0.01"/>
    <n v="0.01"/>
    <n v="0"/>
    <s v="N/A"/>
    <n v="0"/>
    <s v="N/A"/>
    <m/>
  </r>
  <r>
    <n v="27"/>
    <x v="2"/>
    <s v="3.17"/>
    <s v="RESPONSABILIDAD: Responder a compromisos propuestos, evaluación y retroalimentación en los ejercicios de rendición de cuentas con acciones correctivas para mejora"/>
    <s v="Aplicar encuesta de evaluación y retroalimentación sobre informe de rendición de cuentas"/>
    <s v="Encuesta aplicada en la Audiencia Pública de Rendición de Cuentas y enlace a encuesta en espacio del Menú Participe"/>
    <m/>
    <m/>
    <m/>
    <m/>
    <m/>
    <m/>
    <m/>
    <m/>
    <m/>
    <n v="1"/>
    <m/>
    <m/>
    <n v="1"/>
    <x v="3"/>
    <x v="0"/>
    <s v="Profesional especializado 2028-17 "/>
    <n v="1"/>
    <n v="0.01"/>
    <n v="0.01"/>
    <n v="0"/>
    <s v="N/A"/>
    <n v="0"/>
    <s v="N/A"/>
    <m/>
  </r>
  <r>
    <n v="28"/>
    <x v="2"/>
    <s v="3.18"/>
    <s v="RESPONSABILIDAD: Responder a compromisos propuestos, evaluación y retroalimentación en los ejercicios de rendición de cuentas con acciones correctivas para mejora"/>
    <s v="Analizar la implementación de la estrategia de rendición de cuentas, y el resultado de los espacios de diálogo desarrollados, con base en la consolidación de los formatos internos de reporte aportados por las áreas misionales y de apoyo, para identificar:_x000a_A. La estrategia ._x000a_B. El resultado de los espacios que como mínimo contemple:_x000a_1. Número de espacios de participación adelantados _x000a_2. Grupos de valor involucrados._x000a_3.Metas institucionales priorizadas sobre las que se rindió cuentas_x000a_4. Evaluación y recomendaciones de cada espacio de rendición de cuentas_x000a_5. Estado actual de los compromisos asumidos de cara a la ciudadanía._x000a_6. Nivel de cumplimiento de las actividades establecidas en toda la estrategia de rendición de cuentas._x000a_C. Buenas prácticas"/>
    <s v="Informe de evaluación de los resultados de implementación de la estrategia y de los espacios de rendición de cuentas"/>
    <m/>
    <m/>
    <m/>
    <m/>
    <m/>
    <m/>
    <m/>
    <m/>
    <m/>
    <m/>
    <m/>
    <n v="1"/>
    <n v="1"/>
    <x v="3"/>
    <x v="0"/>
    <s v="Profesional especializado 2028-17 "/>
    <n v="1"/>
    <n v="0.01"/>
    <n v="0.01"/>
    <n v="0"/>
    <s v="N/A"/>
    <n v="0"/>
    <s v="N/A"/>
    <m/>
  </r>
  <r>
    <n v="29"/>
    <x v="3"/>
    <s v="4.1"/>
    <s v="Subcomponente 1. Planeación estratégica del servicio al ciudadano"/>
    <s v="Aplicar los lineamientos de lenguaje claro en los informes de gestión institucional"/>
    <s v="Informe de gestión de la vigencia 2022 publicado en la página web institucional, con las directrices de accesibilidad y lenguaje claro"/>
    <n v="1"/>
    <m/>
    <m/>
    <m/>
    <m/>
    <m/>
    <m/>
    <m/>
    <m/>
    <m/>
    <m/>
    <m/>
    <n v="1"/>
    <x v="1"/>
    <x v="0"/>
    <s v="Profesional especializado 2028-17 "/>
    <n v="1"/>
    <n v="0.01"/>
    <n v="0.01"/>
    <n v="0.01"/>
    <n v="1"/>
    <n v="0.01"/>
    <n v="1"/>
    <s v="Informe Publicado"/>
  </r>
  <r>
    <n v="30"/>
    <x v="3"/>
    <s v="4.2"/>
    <s v="Subcomponente 1. Planeación estratégica del servicio al ciudadano"/>
    <s v="Actualizar autodiagnóstico de Servicio al Ciudadano"/>
    <s v="Documento autodiagnóstico actualizado y enviado al coordinador del área"/>
    <m/>
    <m/>
    <m/>
    <m/>
    <m/>
    <m/>
    <m/>
    <m/>
    <n v="1"/>
    <m/>
    <m/>
    <m/>
    <n v="1"/>
    <x v="1"/>
    <x v="0"/>
    <s v="Profesional especializado 2028-17 "/>
    <n v="1"/>
    <n v="0.01"/>
    <n v="0.01"/>
    <n v="0"/>
    <n v="0"/>
    <n v="0"/>
    <s v="N/A"/>
    <m/>
  </r>
  <r>
    <n v="31"/>
    <x v="3"/>
    <s v="4.3"/>
    <s v="Subcomponente 1. Planeación estratégica del servicio al ciudadano"/>
    <s v="Caracterizar los grupos de valor identificando:_x000a_1) Las principales demandas, necesidades o preferencias de información por parte de los grupos de valor en el marco de la gestión institucional._x000a_2) Los canales de publicación y difusión de información consultada por los grupos de valor"/>
    <s v="Documento de caracterización actualizado "/>
    <m/>
    <m/>
    <m/>
    <n v="1"/>
    <m/>
    <m/>
    <m/>
    <n v="1"/>
    <m/>
    <m/>
    <m/>
    <m/>
    <n v="2"/>
    <x v="5"/>
    <x v="0"/>
    <s v="Profesional especializado 2028-17 "/>
    <n v="2"/>
    <n v="0.02"/>
    <n v="0.01"/>
    <n v="0.02"/>
    <n v="2"/>
    <n v="0.02"/>
    <n v="1"/>
    <s v="Se evidencia informe de caracterización de usuarios con variables demográficas."/>
  </r>
  <r>
    <n v="32"/>
    <x v="3"/>
    <s v="4.4"/>
    <s v="Subcomponente 1. Planeación estratégica del servicio al ciudadano"/>
    <s v="Presentar al CIGD un documento de análisis con la necesidad de realizar los cambios necesarios de acuerdo con el artículo 17 de la Ley 2052 de 2020 con el fin de identificar el equipo necesario para conformar una oficina del estado por relacionamiento con el ciudadano"/>
    <s v="Socialización al CIGD del documento"/>
    <m/>
    <m/>
    <m/>
    <m/>
    <m/>
    <m/>
    <m/>
    <m/>
    <m/>
    <m/>
    <n v="1"/>
    <m/>
    <n v="1"/>
    <x v="1"/>
    <x v="0"/>
    <s v="Profesional especializado 2028-17 "/>
    <n v="1"/>
    <n v="0.01"/>
    <n v="0.01"/>
    <n v="0"/>
    <s v="N/A"/>
    <n v="0"/>
    <s v="N/A"/>
    <m/>
  </r>
  <r>
    <n v="33"/>
    <x v="3"/>
    <s v="4.5"/>
    <s v="Subcomponente 1. Planeación estratégica del servicio al ciudadano"/>
    <s v="Realizar socializaciones a los funcionarios y contratistas del ICC con el objetivo de desarrollar habilidades claves en la atención al público"/>
    <s v="Socializaciones realizadas "/>
    <m/>
    <m/>
    <n v="1"/>
    <m/>
    <m/>
    <m/>
    <m/>
    <m/>
    <m/>
    <n v="1"/>
    <m/>
    <m/>
    <n v="2"/>
    <x v="5"/>
    <x v="0"/>
    <s v="Profesional especializado 2028-17 "/>
    <n v="2"/>
    <n v="0.02"/>
    <n v="0.01"/>
    <n v="0.01"/>
    <n v="0"/>
    <n v="0"/>
    <n v="0"/>
    <s v="Se evidencia socializaciones relacionadas con atención de PQRSD, no se evidencia socializaciones sobre &quot;habilidades claves en atención al público&quot;"/>
  </r>
  <r>
    <n v="34"/>
    <x v="3"/>
    <s v="4.6"/>
    <s v="Subcomponente 2. Fortalecimiento del talento humano al servicio del ciudadano"/>
    <s v="Actualizar las competencias en servicio al ciudadano de los servidores de la entidad"/>
    <s v="Informe semestral de capacitación de competencias en servicio al ciudadano por parte de los funcionarios de la entidad"/>
    <m/>
    <m/>
    <m/>
    <m/>
    <m/>
    <m/>
    <m/>
    <n v="1"/>
    <m/>
    <m/>
    <m/>
    <n v="1"/>
    <n v="2"/>
    <x v="6"/>
    <x v="4"/>
    <s v="Profesional especializado 2028-17"/>
    <n v="2"/>
    <n v="0.02"/>
    <n v="0.01"/>
    <n v="0.01"/>
    <n v="1"/>
    <n v="0.01"/>
    <n v="1"/>
    <s v="Evidencia de Informe semestral"/>
  </r>
  <r>
    <n v="35"/>
    <x v="3"/>
    <s v="4.7"/>
    <s v="Subcomponente 2. Fortalecimiento del talento humano al servicio del ciudadano"/>
    <s v="Realizar capacitación en atención incluyente / cultura inclusiva "/>
    <s v="Listado de asistencia"/>
    <m/>
    <m/>
    <m/>
    <m/>
    <m/>
    <m/>
    <m/>
    <m/>
    <m/>
    <m/>
    <m/>
    <n v="1"/>
    <n v="1"/>
    <x v="6"/>
    <x v="4"/>
    <s v="Profesional especializado 2028-17"/>
    <n v="1"/>
    <n v="0.01"/>
    <n v="0.01"/>
    <n v="0"/>
    <s v="N/A"/>
    <n v="0"/>
    <s v="N/A"/>
    <m/>
  </r>
  <r>
    <n v="36"/>
    <x v="3"/>
    <s v="4.8"/>
    <s v="Subcomponente 2. Fortalecimiento del talento humano al servicio del ciudadano"/>
    <s v="Elaborar resolución de incentivos en la que se reconoce el servicio al ciudadano"/>
    <s v="Resolución de incentivos actualizada"/>
    <m/>
    <m/>
    <m/>
    <m/>
    <m/>
    <m/>
    <m/>
    <n v="1"/>
    <m/>
    <m/>
    <m/>
    <m/>
    <n v="1"/>
    <x v="6"/>
    <x v="4"/>
    <s v="Profesional especializado 2028-17"/>
    <n v="1"/>
    <n v="0.01"/>
    <n v="0.01"/>
    <n v="0.01"/>
    <n v="1"/>
    <n v="0.01"/>
    <n v="1"/>
    <s v="Evidencia de Resolución de incentivos"/>
  </r>
  <r>
    <n v="37"/>
    <x v="3"/>
    <s v="4.9"/>
    <s v="Subcomponente 3. Gestión de relacionamiento con los ciudadanos (procesos y procedimientos, canales, certidumbre)"/>
    <s v="Incentivar la aplicación de la guía de lenguaje claro para servidores públicos en los diferentes documentos institucionales"/>
    <s v="Diplomado de lenguaje claro para funcionarios realizado"/>
    <m/>
    <m/>
    <m/>
    <m/>
    <m/>
    <m/>
    <m/>
    <m/>
    <m/>
    <m/>
    <n v="1"/>
    <m/>
    <n v="1"/>
    <x v="5"/>
    <x v="0"/>
    <s v="Profesional especializado 2028-17 "/>
    <n v="1"/>
    <n v="0.01"/>
    <n v="0.01"/>
    <n v="0"/>
    <n v="1"/>
    <n v="0.01"/>
    <s v="N/A"/>
    <m/>
  </r>
  <r>
    <n v="38"/>
    <x v="3"/>
    <s v="4.10"/>
    <s v="Subcomponente 3. Gestión de relacionamiento con los ciudadanos (procesos y procedimientos, canales, certidumbre)"/>
    <s v="Socializar los instrumentos internos documentados en el SIG relacionados con el servicio al ciudadano _x000a_* Manual de Servicio al Ciudadano_x000a_* Manual política para el tratamiento de datos personales"/>
    <s v="Socialización de los instrumentos de gestión relacionados con el servicio al ciudadano"/>
    <m/>
    <m/>
    <m/>
    <m/>
    <m/>
    <m/>
    <m/>
    <n v="1"/>
    <m/>
    <m/>
    <m/>
    <m/>
    <n v="1"/>
    <x v="5"/>
    <x v="0"/>
    <s v="Profesional especializado 2028-17 "/>
    <n v="1"/>
    <n v="0.01"/>
    <n v="0.01"/>
    <n v="0.01"/>
    <n v="0"/>
    <n v="0"/>
    <n v="0"/>
    <s v="No se evidencia socialización de los documentos especificados en la celda F41"/>
  </r>
  <r>
    <n v="39"/>
    <x v="3"/>
    <s v="4.11"/>
    <s v="Subcomponente 3. Gestión de relacionamiento con los ciudadanos (procesos y procedimientos, canales, certidumbre)"/>
    <s v="Estrategia de fortalecimiento de canal virtual de atención"/>
    <s v="Formulario PQRSD actualizado según lo definido en el alcance"/>
    <m/>
    <m/>
    <m/>
    <m/>
    <m/>
    <m/>
    <m/>
    <m/>
    <m/>
    <m/>
    <m/>
    <n v="1"/>
    <n v="1"/>
    <x v="5"/>
    <x v="5"/>
    <s v="Profesional especializado 2028-13"/>
    <n v="1"/>
    <n v="0.01"/>
    <n v="0.01"/>
    <n v="0"/>
    <s v="N/A"/>
    <n v="0"/>
    <s v="N/A"/>
    <m/>
  </r>
  <r>
    <n v="40"/>
    <x v="3"/>
    <s v="4.12"/>
    <s v="Subcomponente 4. Conocimiento al servicio al ciudadano"/>
    <s v="Documentar el desarrollo de actividades realizadas en escenarios alternativos"/>
    <s v="Informes ejecutivos de eventos realizados en donde se cuenta con la presencia del público valor y hay interacción de diálogo (Ejemplos: FILBO, Lenguas Nativas, ferias de servicio)"/>
    <m/>
    <m/>
    <m/>
    <m/>
    <m/>
    <m/>
    <m/>
    <m/>
    <m/>
    <m/>
    <m/>
    <n v="1"/>
    <n v="1"/>
    <x v="5"/>
    <x v="0"/>
    <s v="Profesional especializado 2028-17 "/>
    <n v="1"/>
    <n v="0.01"/>
    <n v="0.01"/>
    <n v="0"/>
    <s v="N/A"/>
    <n v="0"/>
    <s v="N/A"/>
    <m/>
  </r>
  <r>
    <n v="41"/>
    <x v="3"/>
    <s v="4.13"/>
    <s v="Subcomponente 5. Evaluación de gestión y medición de la percepción ciudadana"/>
    <s v="Realizar seguimiento a la implementación del plan de trabajo y la estrategia de servicio al ciudadano"/>
    <s v="Informes trimestrales de seguimiento a Planes Institucionales / Informe PAAC/ Componente 4"/>
    <m/>
    <m/>
    <m/>
    <n v="1"/>
    <m/>
    <m/>
    <n v="1"/>
    <m/>
    <m/>
    <n v="1"/>
    <m/>
    <m/>
    <n v="3"/>
    <x v="1"/>
    <x v="0"/>
    <s v="Profesional especializado 2028-17 "/>
    <n v="3"/>
    <n v="0.03"/>
    <n v="0.01"/>
    <n v="0.02"/>
    <n v="2"/>
    <n v="0.02"/>
    <n v="1"/>
    <s v="Fueron presentados en CIGD, no se cargaron evidencias"/>
  </r>
  <r>
    <n v="42"/>
    <x v="3"/>
    <s v="4.14"/>
    <s v="Subcomponente 5. Evaluación de gestión y medición de la percepción ciudadana"/>
    <s v="Efectuar la medición de la percepción del ciudadano y grupos de interés"/>
    <s v="Informes trimestrales de seguimiento a PQRSD"/>
    <n v="1"/>
    <m/>
    <m/>
    <n v="1"/>
    <m/>
    <m/>
    <n v="1"/>
    <m/>
    <m/>
    <n v="1"/>
    <m/>
    <m/>
    <n v="4"/>
    <x v="1"/>
    <x v="0"/>
    <s v="Profesional especializado 2028-17 "/>
    <n v="4"/>
    <n v="0.04"/>
    <n v="0.01"/>
    <n v="0.03"/>
    <n v="3"/>
    <n v="0.03"/>
    <n v="1"/>
    <s v="Se evidencian informes publicados"/>
  </r>
  <r>
    <n v="43"/>
    <x v="3"/>
    <s v="4.15"/>
    <s v="Subcomponente 5. Evaluación de gestión y medición de la percepción ciudadana"/>
    <s v="Efectuar la divulgación de la herramienta de la medición de la experiencia de las ciudadanías dispuesta por el DAFP"/>
    <s v="Una (1) divulgación de la herramienta de la medición de la experiencia de las ciudadanías en el menú de Atención y servicios a la ciudadanía se deberá incluir un ítem adicional denominado “Medición Experiencia Ciudadana"/>
    <m/>
    <m/>
    <m/>
    <m/>
    <m/>
    <m/>
    <m/>
    <n v="1"/>
    <m/>
    <m/>
    <m/>
    <m/>
    <n v="1"/>
    <x v="1"/>
    <x v="0"/>
    <s v="Profesional especializado 2028-18"/>
    <n v="1"/>
    <n v="0.01"/>
    <n v="0.01"/>
    <n v="0.01"/>
    <n v="1"/>
    <n v="0.01"/>
    <n v="1"/>
    <s v="Se evidencia divulgación"/>
  </r>
  <r>
    <n v="44"/>
    <x v="4"/>
    <s v="5.1"/>
    <s v="Subcomponente 1. Transparencia activa"/>
    <s v="Realizar reporte ITA según el plazo que defina la PGN"/>
    <s v="Reporte en el aplicativo ITA"/>
    <m/>
    <m/>
    <m/>
    <m/>
    <m/>
    <m/>
    <m/>
    <m/>
    <n v="1"/>
    <m/>
    <m/>
    <m/>
    <n v="1"/>
    <x v="2"/>
    <x v="1"/>
    <s v="Profesional especializado 2028-17"/>
    <n v="1"/>
    <n v="0.01"/>
    <n v="0.01"/>
    <n v="0"/>
    <s v="N/A"/>
    <n v="0"/>
    <s v="N/A"/>
    <m/>
  </r>
  <r>
    <n v="45"/>
    <x v="4"/>
    <s v="5.2"/>
    <s v="Subcomponente 1. Transparencia activa"/>
    <s v="Socializar internamente el formulario de PQRSD al ciudadano "/>
    <s v="Socialización sobre el modelo de respuestas a la ciudadanía, dirigida a los funcionarios que atienden PQRSD"/>
    <m/>
    <m/>
    <m/>
    <n v="1"/>
    <m/>
    <m/>
    <m/>
    <m/>
    <m/>
    <m/>
    <m/>
    <m/>
    <n v="1"/>
    <x v="5"/>
    <x v="0"/>
    <s v="Profesional especializado 2028-17"/>
    <n v="1"/>
    <n v="0.01"/>
    <n v="0.01"/>
    <n v="0.01"/>
    <n v="1"/>
    <n v="0.01"/>
    <n v="1"/>
    <s v="Se evidencia socializaciones"/>
  </r>
  <r>
    <n v="46"/>
    <x v="4"/>
    <s v="5.3"/>
    <s v="Subcomponente 2. Transparencia pasiva"/>
    <s v="Mantener actualizados los canales de comunicación de la entidad como redes sociales, página web institucional, micrositios, intranet, entre otros"/>
    <s v="Estrategia de comunicaciones e informe final de la implementación de la estrategia"/>
    <n v="1"/>
    <m/>
    <m/>
    <m/>
    <m/>
    <m/>
    <m/>
    <m/>
    <m/>
    <m/>
    <m/>
    <n v="1"/>
    <n v="2"/>
    <x v="5"/>
    <x v="3"/>
    <s v="Subdirector Académico"/>
    <n v="2"/>
    <n v="0.02"/>
    <n v="0.01"/>
    <n v="0.01"/>
    <s v="o"/>
    <n v="0"/>
    <n v="0"/>
    <s v="Se evidencia plan de comunicaciones 2022, cuando el PAAC coresponde a la vigencia 2023"/>
  </r>
  <r>
    <n v="47"/>
    <x v="4"/>
    <s v="5.4"/>
    <s v="Subcomponente 3. Instrumentos de gestión de la información"/>
    <s v="Actualizar el índice de información reservada y/o clasificada"/>
    <s v="Índice de información clasificada y reservada actualizado y aprobado"/>
    <m/>
    <m/>
    <m/>
    <m/>
    <m/>
    <m/>
    <m/>
    <m/>
    <m/>
    <m/>
    <n v="1"/>
    <m/>
    <n v="1"/>
    <x v="5"/>
    <x v="0"/>
    <s v="Profesional especializado 2028-17"/>
    <n v="1"/>
    <n v="0.01"/>
    <n v="0.01"/>
    <n v="0"/>
    <s v="N/A"/>
    <n v="0"/>
    <s v="N/A"/>
    <m/>
  </r>
  <r>
    <n v="48"/>
    <x v="4"/>
    <s v="5.5"/>
    <s v="Subcomponente 3. Instrumentos de gestión de la información"/>
    <s v="Actualizar el esquema de publicaciones"/>
    <s v="Esquema de publicaciones actualizado"/>
    <m/>
    <m/>
    <m/>
    <m/>
    <m/>
    <m/>
    <m/>
    <n v="1"/>
    <m/>
    <m/>
    <m/>
    <m/>
    <n v="1"/>
    <x v="5"/>
    <x v="3"/>
    <s v="Subdirector Académico"/>
    <n v="1"/>
    <n v="0.01"/>
    <n v="0.01"/>
    <n v="0.01"/>
    <n v="1"/>
    <n v="0.01"/>
    <n v="1"/>
    <s v="Se presentó al CIGD, no se reporto información"/>
  </r>
  <r>
    <n v="49"/>
    <x v="4"/>
    <s v="5.6"/>
    <s v="Subcomponente 4. Criterio diferencial de accesibilidad"/>
    <s v="Realizar mayor difusión del botón de los dos software de lector o maginificador de pantalla como mecanismo de accesibilidad"/>
    <s v="Divulgación en la página web del botón del software de lector o maginificador de pantalla"/>
    <m/>
    <m/>
    <m/>
    <m/>
    <m/>
    <m/>
    <m/>
    <m/>
    <m/>
    <n v="1"/>
    <m/>
    <m/>
    <n v="1"/>
    <x v="5"/>
    <x v="3"/>
    <s v="Profesional especializado 2028-17"/>
    <n v="1"/>
    <n v="0.01"/>
    <n v="0.01"/>
    <n v="0"/>
    <s v="N/A"/>
    <n v="0"/>
    <s v="N/A"/>
    <m/>
  </r>
  <r>
    <n v="50"/>
    <x v="4"/>
    <s v="5.7"/>
    <s v="Subcomponente 5. Monitoreo del acceso a_x000a_la información pública"/>
    <s v="Realizar el seguimiento a la gestión de PQRSD cierre 2022 y las de 2023, identificando las peticiones con temas más frecuentes"/>
    <s v="Informes de seguimiento a la gestión de PQRSD"/>
    <n v="1"/>
    <m/>
    <m/>
    <n v="1"/>
    <m/>
    <m/>
    <n v="1"/>
    <m/>
    <m/>
    <n v="1"/>
    <m/>
    <m/>
    <n v="4"/>
    <x v="5"/>
    <x v="0"/>
    <s v="Profesional especializado 2028-17"/>
    <n v="4"/>
    <n v="0.04"/>
    <n v="0.01"/>
    <n v="0.03"/>
    <n v="3"/>
    <n v="0.03"/>
    <n v="1"/>
    <s v="Es la misma actividad 4.14"/>
  </r>
  <r>
    <n v="51"/>
    <x v="5"/>
    <s v="6.1"/>
    <s v="Subcomponente 1. Fortalecimiento a la supervisión de contratos"/>
    <s v="Sensibilización a los supervisores y a las personas que apoyan en esta labor con el fin de recordar la importancia de la supervisión de contratos de personas naturales y jurídicas"/>
    <s v="Sensibilización presencial o virtual realizada"/>
    <m/>
    <m/>
    <m/>
    <m/>
    <m/>
    <m/>
    <m/>
    <m/>
    <n v="1"/>
    <m/>
    <m/>
    <m/>
    <n v="1"/>
    <x v="7"/>
    <x v="6"/>
    <s v="Profesional especializado 2028-17"/>
    <n v="1"/>
    <n v="0.01"/>
    <n v="0.01"/>
    <n v="0"/>
    <s v="N/A"/>
    <n v="0"/>
    <s v="N/A"/>
    <m/>
  </r>
  <r>
    <n v="52"/>
    <x v="5"/>
    <s v="6.2"/>
    <s v="Subcomponente 2. Principios de contratación y administración pública"/>
    <s v="Sensibilización a los supervisores y a las personas que los apoyan en esta labor, para ponerlos al tanto de las reformas más importantes efectuadas al manual de contratación"/>
    <s v="Sensibilización presencial o virtual realizada"/>
    <m/>
    <m/>
    <m/>
    <m/>
    <m/>
    <m/>
    <m/>
    <m/>
    <n v="1"/>
    <m/>
    <m/>
    <m/>
    <n v="1"/>
    <x v="7"/>
    <x v="6"/>
    <s v="Profesional especializado 2028-17"/>
    <n v="1"/>
    <n v="0.01"/>
    <n v="0.01"/>
    <n v="0"/>
    <s v="N/A"/>
    <n v="0"/>
    <s v="N/A"/>
    <m/>
  </r>
  <r>
    <n v="53"/>
    <x v="5"/>
    <s v="6.3"/>
    <s v="Subcomponente 2. Principios de contratación y administración pública"/>
    <s v="Sensibilización al cuerpo directivo y coordinadores sobre instrumentos de planeación"/>
    <s v="Sensibilización presencial o virtual realizada"/>
    <m/>
    <m/>
    <m/>
    <m/>
    <m/>
    <m/>
    <m/>
    <n v="1"/>
    <m/>
    <m/>
    <m/>
    <m/>
    <n v="1"/>
    <x v="3"/>
    <x v="0"/>
    <s v="Profesional especializado 2028-17"/>
    <n v="1"/>
    <n v="0.01"/>
    <n v="0.01"/>
    <n v="0.01"/>
    <n v="0"/>
    <n v="0"/>
    <n v="0"/>
    <s v="Sin reporte de información"/>
  </r>
  <r>
    <n v="54"/>
    <x v="5"/>
    <s v="6.4"/>
    <s v="Subcomponente 3. Estrategia para gestión del conflicto de interés"/>
    <s v="Seguimiento y monitoreo al registro de conflictos de intereses que han surtido trámite dentro del Instituto"/>
    <s v="Presentación realizada al CIGD"/>
    <m/>
    <m/>
    <m/>
    <m/>
    <m/>
    <m/>
    <m/>
    <m/>
    <m/>
    <m/>
    <m/>
    <n v="1"/>
    <n v="1"/>
    <x v="3"/>
    <x v="0"/>
    <s v="Profesional especializado 2028-17"/>
    <n v="1"/>
    <n v="0.01"/>
    <n v="0.01"/>
    <n v="0"/>
    <s v="N/A"/>
    <n v="0"/>
    <s v="N/A"/>
    <m/>
  </r>
  <r>
    <n v="55"/>
    <x v="5"/>
    <s v="6.5"/>
    <s v="Subcomponente 3. Estrategia para gestión del conflicto de interés"/>
    <s v="Informe que identifique el número de funcionarios que cuentan con el curso de integridad y conflicto de intereses "/>
    <s v="Informe de seguimiento"/>
    <m/>
    <m/>
    <m/>
    <m/>
    <m/>
    <m/>
    <m/>
    <n v="1"/>
    <m/>
    <m/>
    <m/>
    <m/>
    <n v="1"/>
    <x v="6"/>
    <x v="4"/>
    <s v="Profesional especializado 2028-17"/>
    <n v="1"/>
    <n v="0.01"/>
    <n v="0.01"/>
    <n v="0.01"/>
    <n v="1"/>
    <n v="0.01"/>
    <n v="1"/>
    <s v="Evidencia de informe de seguimiento de capacitación"/>
  </r>
  <r>
    <n v="56"/>
    <x v="5"/>
    <s v="6.6"/>
    <s v="Subcomponente 4. Código de ética y código de buen gobierno"/>
    <s v="Socializar el Código de Buen Gobierno e Integridad entre funcionarios y colaboradores"/>
    <s v="Actividad de socialización del código de ética realizada a funcionarios y contratistas"/>
    <m/>
    <m/>
    <m/>
    <m/>
    <m/>
    <m/>
    <m/>
    <m/>
    <n v="1"/>
    <m/>
    <m/>
    <m/>
    <n v="1"/>
    <x v="6"/>
    <x v="4"/>
    <s v="Profesional especializado 2028-17"/>
    <n v="1"/>
    <n v="0.01"/>
    <n v="0.01"/>
    <n v="0"/>
    <s v="N/A"/>
    <n v="0"/>
    <s v="N/A"/>
    <m/>
  </r>
  <r>
    <n v="57"/>
    <x v="5"/>
    <s v="6.7"/>
    <s v="Subcomponente 4. Código de ética y código de buen gobierno"/>
    <s v="Desarrollar acciones relacionadas con la implementación, difusión y apropiación del código de integridad: _x000a_1. Campaña de prevención de conductas irregulares (personaje Integrito) (5) _x000a_2. Informe final "/>
    <s v="Cinco (5) publicaciones de comunicaciones con campañas y un (1)  informe final"/>
    <m/>
    <m/>
    <n v="1"/>
    <m/>
    <n v="1"/>
    <m/>
    <n v="1"/>
    <m/>
    <n v="1"/>
    <m/>
    <n v="1"/>
    <n v="1"/>
    <n v="6"/>
    <x v="6"/>
    <x v="4"/>
    <s v="Profesional especializado 2028-17"/>
    <n v="6"/>
    <n v="0.06"/>
    <n v="0.01"/>
    <n v="0.03"/>
    <n v="3"/>
    <n v="0.03"/>
    <n v="1"/>
    <m/>
  </r>
  <r>
    <n v="58"/>
    <x v="5"/>
    <s v="6.8"/>
    <s v="Subcomponente 4. Código de ética y código de buen gobierno"/>
    <s v="Acciones relacionadas con el seguimiento a la divulgación proactiva de información (Aplicativo por la Integridad - Ley 2013 de 2019): Informes de seguimiento frente al diligenciamiento de formulario de declaración de bienes y rentas; e informe de seguimiento frente al diligenciamiento de la declaración de renta y conflictos de intereses"/>
    <s v="Un (1) informe de seguimiento frente al diligenciamiento de formulario de declaración de bienes y rentas_x000a__x000a_Un (1) informe de seguimiento frente al diligenciamiento de la declaración de renta y conflictos de intereses"/>
    <m/>
    <m/>
    <m/>
    <m/>
    <m/>
    <n v="1"/>
    <m/>
    <m/>
    <m/>
    <m/>
    <m/>
    <n v="1"/>
    <n v="2"/>
    <x v="6"/>
    <x v="4"/>
    <s v="Profesional especializado 2028-17"/>
    <n v="2"/>
    <n v="0.02"/>
    <n v="0.01"/>
    <n v="0.01"/>
    <n v="1"/>
    <n v="0.01"/>
    <n v="1"/>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52AE70A-8297-414C-8EEB-90ED389EAF2D}" name="TablaDinámica1" cacheId="1" applyNumberFormats="0" applyBorderFormats="0" applyFontFormats="0" applyPatternFormats="0" applyAlignmentFormats="0" applyWidthHeightFormats="1" dataCaption="Valores" updatedVersion="7" minRefreshableVersion="3" useAutoFormatting="1" itemPrintTitles="1" createdVersion="8" indent="0" outline="1" outlineData="1" multipleFieldFilters="0" rowHeaderCaption="COMPONENTES">
  <location ref="B4:E11" firstHeaderRow="0" firstDataRow="1" firstDataCol="1"/>
  <pivotFields count="30">
    <pivotField showAll="0"/>
    <pivotField axis="axisRow" showAll="0" sortType="descending">
      <items count="14">
        <item m="1" x="10"/>
        <item m="1" x="7"/>
        <item m="1" x="8"/>
        <item m="1" x="6"/>
        <item m="1" x="12"/>
        <item m="1" x="11"/>
        <item x="0"/>
        <item m="1" x="9"/>
        <item x="1"/>
        <item x="2"/>
        <item x="3"/>
        <item x="4"/>
        <item x="5"/>
        <item t="default"/>
      </items>
      <autoSortScope>
        <pivotArea dataOnly="0" outline="0" fieldPosition="0">
          <references count="1">
            <reference field="4294967294" count="1" selected="0">
              <x v="2"/>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numFmtId="164" showAll="0"/>
    <pivotField dataField="1" numFmtId="164" showAll="0"/>
    <pivotField showAll="0"/>
    <pivotField dataField="1" numFmtId="164" showAll="0"/>
    <pivotField dataField="1" showAll="0"/>
    <pivotField showAll="0"/>
  </pivotFields>
  <rowFields count="1">
    <field x="1"/>
  </rowFields>
  <rowItems count="7">
    <i>
      <x v="6"/>
    </i>
    <i>
      <x v="10"/>
    </i>
    <i>
      <x v="11"/>
    </i>
    <i>
      <x v="12"/>
    </i>
    <i>
      <x v="8"/>
    </i>
    <i>
      <x v="9"/>
    </i>
    <i t="grand">
      <x/>
    </i>
  </rowItems>
  <colFields count="1">
    <field x="-2"/>
  </colFields>
  <colItems count="3">
    <i>
      <x/>
    </i>
    <i i="1">
      <x v="1"/>
    </i>
    <i i="2">
      <x v="2"/>
    </i>
  </colItems>
  <dataFields count="3">
    <dataField name="Suma de Avance programado" fld="25" baseField="0" baseItem="0" numFmtId="164"/>
    <dataField name="Suma de Avance con evidencia" fld="27" baseField="0" baseItem="0" numFmtId="164"/>
    <dataField name="Promedio de Eficacia" fld="28" subtotal="average" baseField="1" baseItem="0" numFmtId="164"/>
  </dataFields>
  <formats count="23">
    <format dxfId="439">
      <pivotArea outline="0" collapsedLevelsAreSubtotals="1" fieldPosition="0">
        <references count="1">
          <reference field="4294967294" count="1" selected="0">
            <x v="2"/>
          </reference>
        </references>
      </pivotArea>
    </format>
    <format dxfId="438">
      <pivotArea outline="0" collapsedLevelsAreSubtotals="1" fieldPosition="0">
        <references count="1">
          <reference field="4294967294" count="2" selected="0">
            <x v="0"/>
            <x v="1"/>
          </reference>
        </references>
      </pivotArea>
    </format>
    <format dxfId="437">
      <pivotArea collapsedLevelsAreSubtotals="1" fieldPosition="0">
        <references count="2">
          <reference field="4294967294" count="1" selected="0">
            <x v="2"/>
          </reference>
          <reference field="1" count="1">
            <x v="11"/>
          </reference>
        </references>
      </pivotArea>
    </format>
    <format dxfId="436">
      <pivotArea collapsedLevelsAreSubtotals="1" fieldPosition="0">
        <references count="2">
          <reference field="4294967294" count="1" selected="0">
            <x v="2"/>
          </reference>
          <reference field="1" count="5">
            <x v="6"/>
            <x v="8"/>
            <x v="9"/>
            <x v="10"/>
            <x v="12"/>
          </reference>
        </references>
      </pivotArea>
    </format>
    <format dxfId="435">
      <pivotArea field="1" grandRow="1" outline="0" collapsedLevelsAreSubtotals="1" axis="axisRow" fieldPosition="0">
        <references count="1">
          <reference field="4294967294" count="1" selected="0">
            <x v="2"/>
          </reference>
        </references>
      </pivotArea>
    </format>
    <format dxfId="434">
      <pivotArea type="all" dataOnly="0" outline="0" fieldPosition="0"/>
    </format>
    <format dxfId="433">
      <pivotArea outline="0" collapsedLevelsAreSubtotals="1" fieldPosition="0"/>
    </format>
    <format dxfId="432">
      <pivotArea field="1" type="button" dataOnly="0" labelOnly="1" outline="0" axis="axisRow" fieldPosition="0"/>
    </format>
    <format dxfId="431">
      <pivotArea dataOnly="0" labelOnly="1" fieldPosition="0">
        <references count="1">
          <reference field="1" count="0"/>
        </references>
      </pivotArea>
    </format>
    <format dxfId="430">
      <pivotArea dataOnly="0" labelOnly="1" grandRow="1" outline="0" fieldPosition="0"/>
    </format>
    <format dxfId="429">
      <pivotArea dataOnly="0" labelOnly="1" outline="0" fieldPosition="0">
        <references count="1">
          <reference field="4294967294" count="3">
            <x v="0"/>
            <x v="1"/>
            <x v="2"/>
          </reference>
        </references>
      </pivotArea>
    </format>
    <format dxfId="428">
      <pivotArea field="1" grandRow="1" outline="0" collapsedLevelsAreSubtotals="1" axis="axisRow" fieldPosition="0">
        <references count="1">
          <reference field="4294967294" count="1" selected="0">
            <x v="2"/>
          </reference>
        </references>
      </pivotArea>
    </format>
    <format dxfId="427">
      <pivotArea collapsedLevelsAreSubtotals="1" fieldPosition="0">
        <references count="2">
          <reference field="4294967294" count="1" selected="0">
            <x v="2"/>
          </reference>
          <reference field="1" count="1">
            <x v="10"/>
          </reference>
        </references>
      </pivotArea>
    </format>
    <format dxfId="426">
      <pivotArea collapsedLevelsAreSubtotals="1" fieldPosition="0">
        <references count="2">
          <reference field="4294967294" count="1" selected="0">
            <x v="2"/>
          </reference>
          <reference field="1" count="1">
            <x v="12"/>
          </reference>
        </references>
      </pivotArea>
    </format>
    <format dxfId="425">
      <pivotArea collapsedLevelsAreSubtotals="1" fieldPosition="0">
        <references count="2">
          <reference field="4294967294" count="1" selected="0">
            <x v="2"/>
          </reference>
          <reference field="1" count="1">
            <x v="6"/>
          </reference>
        </references>
      </pivotArea>
    </format>
    <format dxfId="424">
      <pivotArea type="all" dataOnly="0" outline="0" fieldPosition="0"/>
    </format>
    <format dxfId="423">
      <pivotArea outline="0" collapsedLevelsAreSubtotals="1" fieldPosition="0"/>
    </format>
    <format dxfId="422">
      <pivotArea field="1" type="button" dataOnly="0" labelOnly="1" outline="0" axis="axisRow" fieldPosition="0"/>
    </format>
    <format dxfId="421">
      <pivotArea dataOnly="0" labelOnly="1" fieldPosition="0">
        <references count="1">
          <reference field="1" count="0"/>
        </references>
      </pivotArea>
    </format>
    <format dxfId="420">
      <pivotArea dataOnly="0" labelOnly="1" grandRow="1" outline="0" fieldPosition="0"/>
    </format>
    <format dxfId="419">
      <pivotArea dataOnly="0" labelOnly="1" outline="0" fieldPosition="0">
        <references count="1">
          <reference field="4294967294" count="3">
            <x v="0"/>
            <x v="1"/>
            <x v="2"/>
          </reference>
        </references>
      </pivotArea>
    </format>
    <format dxfId="418">
      <pivotArea outline="0" collapsedLevelsAreSubtotals="1" fieldPosition="0"/>
    </format>
    <format dxfId="417">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3EE4521E-61AA-4594-AA3D-B07677A649A5}" name="TablaDinámica6"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93:E103" firstHeaderRow="1" firstDataRow="2" firstDataCol="1"/>
  <pivotFields count="61">
    <pivotField axis="axisRow" showAll="0">
      <items count="11">
        <item x="0"/>
        <item x="6"/>
        <item x="8"/>
        <item x="7"/>
        <item x="5"/>
        <item x="1"/>
        <item x="4"/>
        <item x="9"/>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4">
        <item x="2"/>
        <item x="0"/>
        <item h="1" x="1"/>
        <item t="default"/>
      </items>
    </pivotField>
    <pivotField showAll="0"/>
    <pivotField showAll="0"/>
    <pivotField showAll="0"/>
    <pivotField showAll="0"/>
    <pivotField showAll="0">
      <items count="5">
        <item x="0"/>
        <item m="1" x="3"/>
        <item x="1"/>
        <item h="1" x="2"/>
        <item t="default"/>
      </items>
    </pivotField>
    <pivotField showAll="0"/>
    <pivotField showAll="0">
      <items count="4">
        <item x="0"/>
        <item x="2"/>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5">
        <item x="3"/>
        <item x="2"/>
        <item x="0"/>
        <item h="1" x="1"/>
        <item t="default"/>
      </items>
    </pivotField>
    <pivotField showAll="0"/>
    <pivotField showAll="0"/>
    <pivotField showAll="0"/>
    <pivotField showAll="0"/>
    <pivotField showAll="0"/>
    <pivotField showAll="0"/>
    <pivotField showAll="0"/>
    <pivotField showAll="0"/>
    <pivotField showAll="0"/>
  </pivotFields>
  <rowFields count="1">
    <field x="0"/>
  </rowFields>
  <rowItems count="9">
    <i>
      <x/>
    </i>
    <i>
      <x v="2"/>
    </i>
    <i>
      <x v="3"/>
    </i>
    <i>
      <x v="4"/>
    </i>
    <i>
      <x v="5"/>
    </i>
    <i>
      <x v="7"/>
    </i>
    <i>
      <x v="8"/>
    </i>
    <i>
      <x v="9"/>
    </i>
    <i t="grand">
      <x/>
    </i>
  </rowItems>
  <colFields count="1">
    <field x="51"/>
  </colFields>
  <colItems count="4">
    <i>
      <x/>
    </i>
    <i>
      <x v="1"/>
    </i>
    <i>
      <x v="2"/>
    </i>
    <i t="grand">
      <x/>
    </i>
  </colItems>
  <dataFields count="1">
    <dataField name="Cuenta de Estado de la  actividad" fld="51" subtotal="count" baseField="0" baseItem="0"/>
  </dataFields>
  <formats count="16">
    <format dxfId="320">
      <pivotArea field="51" grandRow="1" outline="0" collapsedLevelsAreSubtotals="1" axis="axisCol" fieldPosition="0">
        <references count="1">
          <reference field="51" count="1" selected="0">
            <x v="1"/>
          </reference>
        </references>
      </pivotArea>
    </format>
    <format dxfId="319">
      <pivotArea field="51" grandRow="1" outline="0" collapsedLevelsAreSubtotals="1" axis="axisCol" fieldPosition="0">
        <references count="1">
          <reference field="51" count="1" selected="0">
            <x v="0"/>
          </reference>
        </references>
      </pivotArea>
    </format>
    <format dxfId="318">
      <pivotArea field="51" grandRow="1" outline="0" collapsedLevelsAreSubtotals="1" axis="axisCol" fieldPosition="0">
        <references count="1">
          <reference field="51" count="1" selected="0">
            <x v="2"/>
          </reference>
        </references>
      </pivotArea>
    </format>
    <format dxfId="317">
      <pivotArea outline="0" collapsedLevelsAreSubtotals="1" fieldPosition="0"/>
    </format>
    <format dxfId="316">
      <pivotArea collapsedLevelsAreSubtotals="1" fieldPosition="0">
        <references count="2">
          <reference field="0" count="1">
            <x v="0"/>
          </reference>
          <reference field="51" count="1" selected="0">
            <x v="2"/>
          </reference>
        </references>
      </pivotArea>
    </format>
    <format dxfId="315">
      <pivotArea type="all" dataOnly="0" outline="0" fieldPosition="0"/>
    </format>
    <format dxfId="314">
      <pivotArea outline="0" collapsedLevelsAreSubtotals="1" fieldPosition="0"/>
    </format>
    <format dxfId="313">
      <pivotArea type="origin" dataOnly="0" labelOnly="1" outline="0" fieldPosition="0"/>
    </format>
    <format dxfId="312">
      <pivotArea field="51" type="button" dataOnly="0" labelOnly="1" outline="0" axis="axisCol" fieldPosition="0"/>
    </format>
    <format dxfId="311">
      <pivotArea type="topRight" dataOnly="0" labelOnly="1" outline="0" fieldPosition="0"/>
    </format>
    <format dxfId="310">
      <pivotArea field="0" type="button" dataOnly="0" labelOnly="1" outline="0" axis="axisRow" fieldPosition="0"/>
    </format>
    <format dxfId="309">
      <pivotArea dataOnly="0" labelOnly="1" fieldPosition="0">
        <references count="1">
          <reference field="0" count="8">
            <x v="0"/>
            <x v="2"/>
            <x v="3"/>
            <x v="4"/>
            <x v="5"/>
            <x v="7"/>
            <x v="8"/>
            <x v="9"/>
          </reference>
        </references>
      </pivotArea>
    </format>
    <format dxfId="308">
      <pivotArea dataOnly="0" labelOnly="1" grandRow="1" outline="0" fieldPosition="0"/>
    </format>
    <format dxfId="307">
      <pivotArea dataOnly="0" labelOnly="1" fieldPosition="0">
        <references count="1">
          <reference field="51" count="0"/>
        </references>
      </pivotArea>
    </format>
    <format dxfId="306">
      <pivotArea dataOnly="0" labelOnly="1" grandCol="1" outline="0" fieldPosition="0"/>
    </format>
    <format dxfId="305">
      <pivotArea dataOnly="0" labelOnly="1" fieldPosition="0">
        <references count="1">
          <reference field="5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2C621BAD-2A77-4C7D-BFAA-AE6F15B95412}" name="TablaDinámica3"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48:D60" firstHeaderRow="1" firstDataRow="2" firstDataCol="1"/>
  <pivotFields count="61">
    <pivotField axis="axisRow" showAll="0" sortType="descending">
      <items count="11">
        <item x="0"/>
        <item x="6"/>
        <item x="8"/>
        <item x="7"/>
        <item x="5"/>
        <item x="1"/>
        <item x="4"/>
        <item x="9"/>
        <item x="3"/>
        <item x="2"/>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4">
        <item x="2"/>
        <item x="0"/>
        <item x="1"/>
        <item t="default"/>
      </items>
    </pivotField>
    <pivotField showAll="0"/>
    <pivotField showAll="0"/>
    <pivotField showAll="0"/>
    <pivotField showAll="0"/>
    <pivotField axis="axisCol" dataField="1" showAll="0">
      <items count="5">
        <item x="0"/>
        <item m="1" x="3"/>
        <item x="1"/>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1">
    <i>
      <x v="3"/>
    </i>
    <i>
      <x v="2"/>
    </i>
    <i>
      <x v="5"/>
    </i>
    <i>
      <x v="6"/>
    </i>
    <i>
      <x/>
    </i>
    <i>
      <x v="9"/>
    </i>
    <i>
      <x v="8"/>
    </i>
    <i>
      <x v="1"/>
    </i>
    <i>
      <x v="4"/>
    </i>
    <i>
      <x v="7"/>
    </i>
    <i t="grand">
      <x/>
    </i>
  </rowItems>
  <colFields count="1">
    <field x="31"/>
  </colFields>
  <colItems count="3">
    <i>
      <x/>
    </i>
    <i>
      <x v="2"/>
    </i>
    <i t="grand">
      <x/>
    </i>
  </colItems>
  <dataFields count="1">
    <dataField name="Cuenta de Documentación" fld="31" subtotal="count" baseField="0" baseItem="0"/>
  </dataFields>
  <formats count="17">
    <format dxfId="337">
      <pivotArea field="31" grandRow="1" outline="0" collapsedLevelsAreSubtotals="1" axis="axisCol" fieldPosition="0">
        <references count="1">
          <reference field="31" count="1" selected="0">
            <x v="0"/>
          </reference>
        </references>
      </pivotArea>
    </format>
    <format dxfId="336">
      <pivotArea field="31" grandRow="1" outline="0" collapsedLevelsAreSubtotals="1" axis="axisCol" fieldPosition="0">
        <references count="1">
          <reference field="31" count="1" selected="0">
            <x v="2"/>
          </reference>
        </references>
      </pivotArea>
    </format>
    <format dxfId="335">
      <pivotArea outline="0" collapsedLevelsAreSubtotals="1" fieldPosition="0"/>
    </format>
    <format dxfId="334">
      <pivotArea collapsedLevelsAreSubtotals="1" fieldPosition="0">
        <references count="2">
          <reference field="0" count="1">
            <x v="2"/>
          </reference>
          <reference field="31" count="1" selected="0">
            <x v="2"/>
          </reference>
        </references>
      </pivotArea>
    </format>
    <format dxfId="333">
      <pivotArea collapsedLevelsAreSubtotals="1" fieldPosition="0">
        <references count="2">
          <reference field="0" count="1">
            <x v="3"/>
          </reference>
          <reference field="31" count="1" selected="0">
            <x v="0"/>
          </reference>
        </references>
      </pivotArea>
    </format>
    <format dxfId="332">
      <pivotArea collapsedLevelsAreSubtotals="1" fieldPosition="0">
        <references count="2">
          <reference field="0" count="1">
            <x v="5"/>
          </reference>
          <reference field="31" count="1" selected="0">
            <x v="0"/>
          </reference>
        </references>
      </pivotArea>
    </format>
    <format dxfId="331">
      <pivotArea collapsedLevelsAreSubtotals="1" fieldPosition="0">
        <references count="2">
          <reference field="0" count="2">
            <x v="5"/>
            <x v="6"/>
          </reference>
          <reference field="31" count="1" selected="0">
            <x v="2"/>
          </reference>
        </references>
      </pivotArea>
    </format>
    <format dxfId="330">
      <pivotArea type="all" dataOnly="0" outline="0" fieldPosition="0"/>
    </format>
    <format dxfId="329">
      <pivotArea outline="0" collapsedLevelsAreSubtotals="1" fieldPosition="0"/>
    </format>
    <format dxfId="328">
      <pivotArea type="origin" dataOnly="0" labelOnly="1" outline="0" fieldPosition="0"/>
    </format>
    <format dxfId="327">
      <pivotArea field="31" type="button" dataOnly="0" labelOnly="1" outline="0" axis="axisCol" fieldPosition="0"/>
    </format>
    <format dxfId="326">
      <pivotArea type="topRight" dataOnly="0" labelOnly="1" outline="0" fieldPosition="0"/>
    </format>
    <format dxfId="325">
      <pivotArea field="0" type="button" dataOnly="0" labelOnly="1" outline="0" axis="axisRow" fieldPosition="0"/>
    </format>
    <format dxfId="324">
      <pivotArea dataOnly="0" labelOnly="1" fieldPosition="0">
        <references count="1">
          <reference field="0" count="0"/>
        </references>
      </pivotArea>
    </format>
    <format dxfId="323">
      <pivotArea dataOnly="0" labelOnly="1" grandRow="1" outline="0" fieldPosition="0"/>
    </format>
    <format dxfId="322">
      <pivotArea dataOnly="0" labelOnly="1" fieldPosition="0">
        <references count="1">
          <reference field="31" count="0"/>
        </references>
      </pivotArea>
    </format>
    <format dxfId="321">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DAB186EE-258D-4878-928D-B47614AB8831}" name="TablaDinámica4"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63:D75" firstHeaderRow="1" firstDataRow="2" firstDataCol="1"/>
  <pivotFields count="61">
    <pivotField axis="axisRow" showAll="0" sortType="descending">
      <items count="11">
        <item x="0"/>
        <item x="6"/>
        <item x="8"/>
        <item x="7"/>
        <item x="5"/>
        <item x="1"/>
        <item x="4"/>
        <item x="9"/>
        <item x="3"/>
        <item x="2"/>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4">
        <item x="2"/>
        <item x="0"/>
        <item h="1" x="1"/>
        <item t="default"/>
      </items>
    </pivotField>
    <pivotField showAll="0"/>
    <pivotField showAll="0"/>
    <pivotField showAll="0"/>
    <pivotField showAll="0"/>
    <pivotField showAll="0">
      <items count="5">
        <item x="0"/>
        <item m="1" x="3"/>
        <item x="1"/>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1">
    <i>
      <x v="3"/>
    </i>
    <i>
      <x v="2"/>
    </i>
    <i>
      <x v="5"/>
    </i>
    <i>
      <x v="6"/>
    </i>
    <i>
      <x/>
    </i>
    <i>
      <x v="9"/>
    </i>
    <i>
      <x v="8"/>
    </i>
    <i>
      <x v="1"/>
    </i>
    <i>
      <x v="4"/>
    </i>
    <i>
      <x v="7"/>
    </i>
    <i t="grand">
      <x/>
    </i>
  </rowItems>
  <colFields count="1">
    <field x="26"/>
  </colFields>
  <colItems count="3">
    <i>
      <x/>
    </i>
    <i>
      <x v="1"/>
    </i>
    <i t="grand">
      <x/>
    </i>
  </colItems>
  <dataFields count="1">
    <dataField name="Cuenta de Forma de ejecución" fld="26" subtotal="count" baseField="0" baseItem="0"/>
  </dataFields>
  <formats count="15">
    <format dxfId="352">
      <pivotArea collapsedLevelsAreSubtotals="1" fieldPosition="0">
        <references count="2">
          <reference field="0" count="1">
            <x v="6"/>
          </reference>
          <reference field="26" count="1" selected="0">
            <x v="0"/>
          </reference>
        </references>
      </pivotArea>
    </format>
    <format dxfId="351">
      <pivotArea field="26" grandRow="1" outline="0" collapsedLevelsAreSubtotals="1" axis="axisCol" fieldPosition="0">
        <references count="1">
          <reference field="26" count="1" selected="0">
            <x v="0"/>
          </reference>
        </references>
      </pivotArea>
    </format>
    <format dxfId="350">
      <pivotArea field="26" grandRow="1" outline="0" collapsedLevelsAreSubtotals="1" axis="axisCol" fieldPosition="0">
        <references count="1">
          <reference field="26" count="1" selected="0">
            <x v="1"/>
          </reference>
        </references>
      </pivotArea>
    </format>
    <format dxfId="349">
      <pivotArea outline="0" collapsedLevelsAreSubtotals="1" fieldPosition="0"/>
    </format>
    <format dxfId="348">
      <pivotArea collapsedLevelsAreSubtotals="1" fieldPosition="0">
        <references count="2">
          <reference field="0" count="3">
            <x v="2"/>
            <x v="3"/>
            <x v="5"/>
          </reference>
          <reference field="26" count="1" selected="0">
            <x v="1"/>
          </reference>
        </references>
      </pivotArea>
    </format>
    <format dxfId="347">
      <pivotArea type="all" dataOnly="0" outline="0" fieldPosition="0"/>
    </format>
    <format dxfId="346">
      <pivotArea outline="0" collapsedLevelsAreSubtotals="1" fieldPosition="0"/>
    </format>
    <format dxfId="345">
      <pivotArea type="origin" dataOnly="0" labelOnly="1" outline="0" fieldPosition="0"/>
    </format>
    <format dxfId="344">
      <pivotArea field="26" type="button" dataOnly="0" labelOnly="1" outline="0" axis="axisCol" fieldPosition="0"/>
    </format>
    <format dxfId="343">
      <pivotArea type="topRight" dataOnly="0" labelOnly="1" outline="0" fieldPosition="0"/>
    </format>
    <format dxfId="342">
      <pivotArea field="0" type="button" dataOnly="0" labelOnly="1" outline="0" axis="axisRow" fieldPosition="0"/>
    </format>
    <format dxfId="341">
      <pivotArea dataOnly="0" labelOnly="1" fieldPosition="0">
        <references count="1">
          <reference field="0" count="0"/>
        </references>
      </pivotArea>
    </format>
    <format dxfId="340">
      <pivotArea dataOnly="0" labelOnly="1" grandRow="1" outline="0" fieldPosition="0"/>
    </format>
    <format dxfId="339">
      <pivotArea dataOnly="0" labelOnly="1" fieldPosition="0">
        <references count="1">
          <reference field="26" count="0"/>
        </references>
      </pivotArea>
    </format>
    <format dxfId="338">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C9D96BCF-480C-493F-A054-A548A38B91CB}" name="TablaDinámica1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136:D148" firstHeaderRow="1" firstDataRow="2" firstDataCol="1"/>
  <pivotFields count="61">
    <pivotField axis="axisRow" showAll="0" sortType="descending">
      <items count="11">
        <item x="0"/>
        <item x="6"/>
        <item x="8"/>
        <item x="7"/>
        <item x="5"/>
        <item x="1"/>
        <item x="4"/>
        <item x="9"/>
        <item x="3"/>
        <item x="2"/>
        <item t="default"/>
      </items>
      <autoSortScope>
        <pivotArea dataOnly="0" outline="0" fieldPosition="0">
          <references count="2">
            <reference field="4294967294" count="1" selected="0">
              <x v="0"/>
            </reference>
            <reference field="56" count="1" selected="0">
              <x v="1"/>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4">
        <item x="2"/>
        <item x="0"/>
        <item h="1" x="1"/>
        <item t="default"/>
      </items>
    </pivotField>
    <pivotField showAll="0"/>
    <pivotField showAll="0"/>
    <pivotField showAll="0"/>
    <pivotField showAll="0"/>
    <pivotField showAll="0">
      <items count="5">
        <item x="0"/>
        <item m="1" x="3"/>
        <item x="1"/>
        <item h="1" x="2"/>
        <item t="default"/>
      </items>
    </pivotField>
    <pivotField showAll="0"/>
    <pivotField showAll="0">
      <items count="4">
        <item x="0"/>
        <item x="2"/>
        <item h="1" x="1"/>
        <item t="default"/>
      </items>
    </pivotField>
    <pivotField showAll="0"/>
    <pivotField showAll="0"/>
    <pivotField showAll="0"/>
    <pivotField showAll="0"/>
    <pivotField showAll="0"/>
    <pivotField showAll="0"/>
    <pivotField showAll="0"/>
    <pivotField showAll="0"/>
    <pivotField showAll="0"/>
    <pivotField showAll="0">
      <items count="4">
        <item x="0"/>
        <item x="2"/>
        <item h="1" x="1"/>
        <item t="default"/>
      </items>
    </pivotField>
    <pivotField showAll="0"/>
    <pivotField showAll="0"/>
    <pivotField showAll="0"/>
    <pivotField showAll="0"/>
    <pivotField showAll="0"/>
    <pivotField showAll="0"/>
    <pivotField showAll="0"/>
    <pivotField showAll="0">
      <items count="5">
        <item x="3"/>
        <item x="2"/>
        <item x="0"/>
        <item h="1" x="1"/>
        <item t="default"/>
      </items>
    </pivotField>
    <pivotField showAll="0"/>
    <pivotField showAll="0"/>
    <pivotField showAll="0"/>
    <pivotField showAll="0">
      <items count="4">
        <item x="0"/>
        <item x="2"/>
        <item h="1" x="1"/>
        <item t="default"/>
      </items>
    </pivotField>
    <pivotField axis="axisCol" dataField="1" showAll="0">
      <items count="4">
        <item x="2"/>
        <item x="0"/>
        <item h="1" x="1"/>
        <item t="default"/>
      </items>
    </pivotField>
    <pivotField showAll="0"/>
    <pivotField showAll="0"/>
    <pivotField showAll="0"/>
    <pivotField showAll="0"/>
  </pivotFields>
  <rowFields count="1">
    <field x="0"/>
  </rowFields>
  <rowItems count="11">
    <i>
      <x v="5"/>
    </i>
    <i>
      <x/>
    </i>
    <i>
      <x v="2"/>
    </i>
    <i>
      <x v="3"/>
    </i>
    <i>
      <x v="9"/>
    </i>
    <i>
      <x v="1"/>
    </i>
    <i>
      <x v="6"/>
    </i>
    <i>
      <x v="8"/>
    </i>
    <i>
      <x v="7"/>
    </i>
    <i>
      <x v="4"/>
    </i>
    <i t="grand">
      <x/>
    </i>
  </rowItems>
  <colFields count="1">
    <field x="56"/>
  </colFields>
  <colItems count="3">
    <i>
      <x/>
    </i>
    <i>
      <x v="1"/>
    </i>
    <i t="grand">
      <x/>
    </i>
  </colItems>
  <dataFields count="1">
    <dataField name="Cuenta de ¿El diseño del control es adecuado?" fld="56" subtotal="count" baseField="0" baseItem="0"/>
  </dataFields>
  <formats count="18">
    <format dxfId="370">
      <pivotArea type="all" dataOnly="0" outline="0" fieldPosition="0"/>
    </format>
    <format dxfId="369">
      <pivotArea outline="0" collapsedLevelsAreSubtotals="1" fieldPosition="0"/>
    </format>
    <format dxfId="368">
      <pivotArea type="origin" dataOnly="0" labelOnly="1" outline="0" fieldPosition="0"/>
    </format>
    <format dxfId="367">
      <pivotArea field="43" type="button" dataOnly="0" labelOnly="1" outline="0"/>
    </format>
    <format dxfId="366">
      <pivotArea type="topRight" dataOnly="0" labelOnly="1" outline="0" fieldPosition="0"/>
    </format>
    <format dxfId="365">
      <pivotArea field="0" type="button" dataOnly="0" labelOnly="1" outline="0" axis="axisRow" fieldPosition="0"/>
    </format>
    <format dxfId="364">
      <pivotArea dataOnly="0" labelOnly="1" fieldPosition="0">
        <references count="1">
          <reference field="0" count="0"/>
        </references>
      </pivotArea>
    </format>
    <format dxfId="363">
      <pivotArea dataOnly="0" labelOnly="1" grandRow="1" outline="0" fieldPosition="0"/>
    </format>
    <format dxfId="362">
      <pivotArea dataOnly="0" labelOnly="1" grandCol="1" outline="0" fieldPosition="0"/>
    </format>
    <format dxfId="361">
      <pivotArea dataOnly="0" labelOnly="1" fieldPosition="0">
        <references count="1">
          <reference field="56" count="1">
            <x v="0"/>
          </reference>
        </references>
      </pivotArea>
    </format>
    <format dxfId="360">
      <pivotArea dataOnly="0" labelOnly="1" fieldPosition="0">
        <references count="1">
          <reference field="56" count="1">
            <x v="1"/>
          </reference>
        </references>
      </pivotArea>
    </format>
    <format dxfId="359">
      <pivotArea outline="0" collapsedLevelsAreSubtotals="1" fieldPosition="0"/>
    </format>
    <format dxfId="358">
      <pivotArea collapsedLevelsAreSubtotals="1" fieldPosition="0">
        <references count="2">
          <reference field="0" count="1">
            <x v="5"/>
          </reference>
          <reference field="56" count="1" selected="0">
            <x v="1"/>
          </reference>
        </references>
      </pivotArea>
    </format>
    <format dxfId="357">
      <pivotArea collapsedLevelsAreSubtotals="1" fieldPosition="0">
        <references count="2">
          <reference field="0" count="1">
            <x v="0"/>
          </reference>
          <reference field="56" count="1" selected="0">
            <x v="1"/>
          </reference>
        </references>
      </pivotArea>
    </format>
    <format dxfId="356">
      <pivotArea collapsedLevelsAreSubtotals="1" fieldPosition="0">
        <references count="2">
          <reference field="0" count="2">
            <x v="2"/>
            <x v="3"/>
          </reference>
          <reference field="56" count="1" selected="0">
            <x v="1"/>
          </reference>
        </references>
      </pivotArea>
    </format>
    <format dxfId="355">
      <pivotArea collapsedLevelsAreSubtotals="1" fieldPosition="0">
        <references count="2">
          <reference field="0" count="0"/>
          <reference field="56" count="1" selected="0">
            <x v="1"/>
          </reference>
        </references>
      </pivotArea>
    </format>
    <format dxfId="354">
      <pivotArea dataOnly="0" labelOnly="1" fieldPosition="0">
        <references count="1">
          <reference field="56" count="0"/>
        </references>
      </pivotArea>
    </format>
    <format dxfId="353">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EC5BA5D7-D3C1-4810-AB7C-03121EC34E16}" name="TablaDinámica8"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121:D133" firstHeaderRow="1" firstDataRow="2" firstDataCol="1"/>
  <pivotFields count="61">
    <pivotField axis="axisRow" showAll="0" sortType="descending">
      <items count="11">
        <item x="0"/>
        <item x="6"/>
        <item x="8"/>
        <item x="7"/>
        <item x="5"/>
        <item x="1"/>
        <item x="4"/>
        <item x="9"/>
        <item x="3"/>
        <item x="2"/>
        <item t="default"/>
      </items>
      <autoSortScope>
        <pivotArea dataOnly="0" outline="0" fieldPosition="0">
          <references count="2">
            <reference field="4294967294" count="1" selected="0">
              <x v="0"/>
            </reference>
            <reference field="55" count="1" selected="0">
              <x v="1"/>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4">
        <item x="2"/>
        <item x="0"/>
        <item h="1" x="1"/>
        <item t="default"/>
      </items>
    </pivotField>
    <pivotField showAll="0"/>
    <pivotField showAll="0"/>
    <pivotField showAll="0"/>
    <pivotField showAll="0"/>
    <pivotField showAll="0">
      <items count="5">
        <item x="0"/>
        <item m="1" x="3"/>
        <item x="1"/>
        <item h="1" x="2"/>
        <item t="default"/>
      </items>
    </pivotField>
    <pivotField showAll="0"/>
    <pivotField showAll="0">
      <items count="4">
        <item x="0"/>
        <item x="2"/>
        <item h="1" x="1"/>
        <item t="default"/>
      </items>
    </pivotField>
    <pivotField showAll="0"/>
    <pivotField showAll="0"/>
    <pivotField showAll="0"/>
    <pivotField showAll="0"/>
    <pivotField showAll="0"/>
    <pivotField showAll="0"/>
    <pivotField showAll="0"/>
    <pivotField showAll="0"/>
    <pivotField showAll="0"/>
    <pivotField showAll="0">
      <items count="4">
        <item x="0"/>
        <item x="2"/>
        <item h="1" x="1"/>
        <item t="default"/>
      </items>
    </pivotField>
    <pivotField showAll="0"/>
    <pivotField showAll="0"/>
    <pivotField showAll="0"/>
    <pivotField showAll="0"/>
    <pivotField showAll="0"/>
    <pivotField showAll="0"/>
    <pivotField showAll="0"/>
    <pivotField showAll="0">
      <items count="5">
        <item x="3"/>
        <item x="2"/>
        <item x="0"/>
        <item h="1" x="1"/>
        <item t="default"/>
      </items>
    </pivotField>
    <pivotField showAll="0"/>
    <pivotField showAll="0"/>
    <pivotField showAll="0"/>
    <pivotField axis="axisCol" dataField="1" showAll="0">
      <items count="4">
        <item x="0"/>
        <item x="2"/>
        <item h="1" x="1"/>
        <item t="default"/>
      </items>
    </pivotField>
    <pivotField showAll="0"/>
    <pivotField showAll="0"/>
    <pivotField showAll="0"/>
    <pivotField showAll="0"/>
    <pivotField showAll="0"/>
  </pivotFields>
  <rowFields count="1">
    <field x="0"/>
  </rowFields>
  <rowItems count="11">
    <i>
      <x v="9"/>
    </i>
    <i>
      <x v="2"/>
    </i>
    <i>
      <x v="5"/>
    </i>
    <i>
      <x v="1"/>
    </i>
    <i>
      <x v="6"/>
    </i>
    <i>
      <x v="7"/>
    </i>
    <i>
      <x v="8"/>
    </i>
    <i>
      <x v="3"/>
    </i>
    <i>
      <x/>
    </i>
    <i>
      <x v="4"/>
    </i>
    <i t="grand">
      <x/>
    </i>
  </rowItems>
  <colFields count="1">
    <field x="55"/>
  </colFields>
  <colItems count="3">
    <i>
      <x/>
    </i>
    <i>
      <x v="1"/>
    </i>
    <i t="grand">
      <x/>
    </i>
  </colItems>
  <dataFields count="1">
    <dataField name="Cuenta de ¿La identificación del riesgo es adecuada?" fld="55" subtotal="count" baseField="0" baseItem="0"/>
  </dataFields>
  <formats count="14">
    <format dxfId="384">
      <pivotArea outline="0" collapsedLevelsAreSubtotals="1" fieldPosition="0"/>
    </format>
    <format dxfId="383">
      <pivotArea type="all" dataOnly="0" outline="0" fieldPosition="0"/>
    </format>
    <format dxfId="382">
      <pivotArea outline="0" collapsedLevelsAreSubtotals="1" fieldPosition="0"/>
    </format>
    <format dxfId="381">
      <pivotArea type="origin" dataOnly="0" labelOnly="1" outline="0" fieldPosition="0"/>
    </format>
    <format dxfId="380">
      <pivotArea field="43" type="button" dataOnly="0" labelOnly="1" outline="0"/>
    </format>
    <format dxfId="379">
      <pivotArea type="topRight" dataOnly="0" labelOnly="1" outline="0" fieldPosition="0"/>
    </format>
    <format dxfId="378">
      <pivotArea field="0" type="button" dataOnly="0" labelOnly="1" outline="0" axis="axisRow" fieldPosition="0"/>
    </format>
    <format dxfId="377">
      <pivotArea dataOnly="0" labelOnly="1" fieldPosition="0">
        <references count="1">
          <reference field="0" count="0"/>
        </references>
      </pivotArea>
    </format>
    <format dxfId="376">
      <pivotArea dataOnly="0" labelOnly="1" grandRow="1" outline="0" fieldPosition="0"/>
    </format>
    <format dxfId="375">
      <pivotArea dataOnly="0" labelOnly="1" grandCol="1" outline="0" fieldPosition="0"/>
    </format>
    <format dxfId="374">
      <pivotArea dataOnly="0" labelOnly="1" fieldPosition="0">
        <references count="1">
          <reference field="55" count="1">
            <x v="0"/>
          </reference>
        </references>
      </pivotArea>
    </format>
    <format dxfId="373">
      <pivotArea dataOnly="0" labelOnly="1" fieldPosition="0">
        <references count="1">
          <reference field="55" count="1">
            <x v="1"/>
          </reference>
        </references>
      </pivotArea>
    </format>
    <format dxfId="372">
      <pivotArea collapsedLevelsAreSubtotals="1" fieldPosition="0">
        <references count="2">
          <reference field="0" count="2">
            <x v="2"/>
            <x v="9"/>
          </reference>
          <reference field="55" count="1" selected="0">
            <x v="1"/>
          </reference>
        </references>
      </pivotArea>
    </format>
    <format dxfId="371">
      <pivotArea dataOnly="0" labelOnly="1" fieldPosition="0">
        <references count="1">
          <reference field="55"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64C0170A-416F-40A3-80D3-062D77277EF3}" name="TablaDinámica12"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151:D163" firstHeaderRow="1" firstDataRow="2" firstDataCol="1"/>
  <pivotFields count="61">
    <pivotField axis="axisRow" showAll="0" sortType="descending">
      <items count="11">
        <item x="0"/>
        <item x="6"/>
        <item x="8"/>
        <item x="7"/>
        <item x="5"/>
        <item x="1"/>
        <item x="4"/>
        <item x="9"/>
        <item x="3"/>
        <item x="2"/>
        <item t="default"/>
      </items>
      <autoSortScope>
        <pivotArea dataOnly="0" outline="0" fieldPosition="0">
          <references count="2">
            <reference field="4294967294" count="1" selected="0">
              <x v="0"/>
            </reference>
            <reference field="57" count="1" selected="0">
              <x v="1"/>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4">
        <item x="2"/>
        <item x="0"/>
        <item h="1" x="1"/>
        <item t="default"/>
      </items>
    </pivotField>
    <pivotField showAll="0"/>
    <pivotField showAll="0"/>
    <pivotField showAll="0"/>
    <pivotField showAll="0"/>
    <pivotField showAll="0">
      <items count="5">
        <item x="0"/>
        <item m="1" x="3"/>
        <item x="1"/>
        <item h="1" x="2"/>
        <item t="default"/>
      </items>
    </pivotField>
    <pivotField showAll="0"/>
    <pivotField showAll="0">
      <items count="4">
        <item x="0"/>
        <item x="2"/>
        <item h="1" x="1"/>
        <item t="default"/>
      </items>
    </pivotField>
    <pivotField showAll="0"/>
    <pivotField showAll="0"/>
    <pivotField showAll="0"/>
    <pivotField showAll="0"/>
    <pivotField showAll="0"/>
    <pivotField showAll="0"/>
    <pivotField showAll="0"/>
    <pivotField showAll="0"/>
    <pivotField showAll="0"/>
    <pivotField showAll="0">
      <items count="4">
        <item x="0"/>
        <item x="2"/>
        <item h="1" x="1"/>
        <item t="default"/>
      </items>
    </pivotField>
    <pivotField showAll="0"/>
    <pivotField showAll="0"/>
    <pivotField showAll="0"/>
    <pivotField showAll="0"/>
    <pivotField showAll="0"/>
    <pivotField showAll="0"/>
    <pivotField showAll="0"/>
    <pivotField showAll="0">
      <items count="5">
        <item x="3"/>
        <item x="2"/>
        <item x="0"/>
        <item h="1" x="1"/>
        <item t="default"/>
      </items>
    </pivotField>
    <pivotField showAll="0"/>
    <pivotField showAll="0"/>
    <pivotField showAll="0"/>
    <pivotField showAll="0">
      <items count="4">
        <item x="0"/>
        <item x="2"/>
        <item h="1" x="1"/>
        <item t="default"/>
      </items>
    </pivotField>
    <pivotField showAll="0">
      <items count="4">
        <item x="2"/>
        <item x="0"/>
        <item h="1" x="1"/>
        <item t="default"/>
      </items>
    </pivotField>
    <pivotField axis="axisCol" dataField="1" showAll="0">
      <items count="4">
        <item x="1"/>
        <item x="0"/>
        <item h="1" x="2"/>
        <item t="default"/>
      </items>
    </pivotField>
    <pivotField showAll="0"/>
    <pivotField showAll="0"/>
    <pivotField showAll="0"/>
  </pivotFields>
  <rowFields count="1">
    <field x="0"/>
  </rowFields>
  <rowItems count="11">
    <i>
      <x v="2"/>
    </i>
    <i>
      <x v="6"/>
    </i>
    <i>
      <x v="3"/>
    </i>
    <i>
      <x/>
    </i>
    <i>
      <x v="5"/>
    </i>
    <i>
      <x v="4"/>
    </i>
    <i>
      <x v="7"/>
    </i>
    <i>
      <x v="1"/>
    </i>
    <i>
      <x v="9"/>
    </i>
    <i>
      <x v="8"/>
    </i>
    <i t="grand">
      <x/>
    </i>
  </rowItems>
  <colFields count="1">
    <field x="57"/>
  </colFields>
  <colItems count="3">
    <i>
      <x/>
    </i>
    <i>
      <x v="1"/>
    </i>
    <i t="grand">
      <x/>
    </i>
  </colItems>
  <dataFields count="1">
    <dataField name="Cuenta de ¿Se evidencia ejecución del control?" fld="57" subtotal="count" baseField="0" baseItem="0"/>
  </dataFields>
  <formats count="15">
    <format dxfId="399">
      <pivotArea type="all" dataOnly="0" outline="0" fieldPosition="0"/>
    </format>
    <format dxfId="398">
      <pivotArea outline="0" collapsedLevelsAreSubtotals="1" fieldPosition="0"/>
    </format>
    <format dxfId="397">
      <pivotArea type="origin" dataOnly="0" labelOnly="1" outline="0" fieldPosition="0"/>
    </format>
    <format dxfId="396">
      <pivotArea field="43" type="button" dataOnly="0" labelOnly="1" outline="0"/>
    </format>
    <format dxfId="395">
      <pivotArea type="topRight" dataOnly="0" labelOnly="1" outline="0" fieldPosition="0"/>
    </format>
    <format dxfId="394">
      <pivotArea field="0" type="button" dataOnly="0" labelOnly="1" outline="0" axis="axisRow" fieldPosition="0"/>
    </format>
    <format dxfId="393">
      <pivotArea dataOnly="0" labelOnly="1" fieldPosition="0">
        <references count="1">
          <reference field="0" count="0"/>
        </references>
      </pivotArea>
    </format>
    <format dxfId="392">
      <pivotArea dataOnly="0" labelOnly="1" grandRow="1" outline="0" fieldPosition="0"/>
    </format>
    <format dxfId="391">
      <pivotArea dataOnly="0" labelOnly="1" grandCol="1" outline="0" fieldPosition="0"/>
    </format>
    <format dxfId="390">
      <pivotArea dataOnly="0" labelOnly="1" fieldPosition="0">
        <references count="1">
          <reference field="57" count="1">
            <x v="0"/>
          </reference>
        </references>
      </pivotArea>
    </format>
    <format dxfId="389">
      <pivotArea outline="0" collapsedLevelsAreSubtotals="1" fieldPosition="0"/>
    </format>
    <format dxfId="388">
      <pivotArea dataOnly="0" labelOnly="1" fieldPosition="0">
        <references count="1">
          <reference field="57" count="0"/>
        </references>
      </pivotArea>
    </format>
    <format dxfId="387">
      <pivotArea dataOnly="0" labelOnly="1" grandCol="1" outline="0" fieldPosition="0"/>
    </format>
    <format dxfId="386">
      <pivotArea collapsedLevelsAreSubtotals="1" fieldPosition="0">
        <references count="2">
          <reference field="0" count="4">
            <x v="0"/>
            <x v="2"/>
            <x v="3"/>
            <x v="6"/>
          </reference>
          <reference field="57" count="1" selected="0">
            <x v="1"/>
          </reference>
        </references>
      </pivotArea>
    </format>
    <format dxfId="385">
      <pivotArea dataOnly="0" labelOnly="1" fieldPosition="0">
        <references count="1">
          <reference field="57"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213C6D61-91B5-4717-A50B-420F3A8E9ACF}" name="TablaDinámica9"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18:L30" firstHeaderRow="1" firstDataRow="2" firstDataCol="1"/>
  <pivotFields count="61">
    <pivotField axis="axisRow" showAll="0" sortType="descending">
      <items count="11">
        <item x="0"/>
        <item x="6"/>
        <item x="8"/>
        <item x="7"/>
        <item x="5"/>
        <item x="1"/>
        <item x="4"/>
        <item x="9"/>
        <item x="3"/>
        <item x="2"/>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axis="axisCol" dataField="1" showAll="0">
      <items count="12">
        <item x="2"/>
        <item x="4"/>
        <item x="3"/>
        <item x="6"/>
        <item x="8"/>
        <item x="10"/>
        <item x="5"/>
        <item x="0"/>
        <item x="9"/>
        <item x="7"/>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4">
        <item x="2"/>
        <item x="0"/>
        <item h="1" x="1"/>
        <item t="default"/>
      </items>
    </pivotField>
    <pivotField showAll="0"/>
    <pivotField showAll="0"/>
    <pivotField showAll="0"/>
    <pivotField showAll="0"/>
    <pivotField showAll="0">
      <items count="5">
        <item x="0"/>
        <item m="1" x="3"/>
        <item x="1"/>
        <item h="1" x="2"/>
        <item t="default"/>
      </items>
    </pivotField>
    <pivotField showAll="0"/>
    <pivotField showAll="0">
      <items count="4">
        <item x="0"/>
        <item x="2"/>
        <item h="1" x="1"/>
        <item t="default"/>
      </items>
    </pivotField>
    <pivotField showAll="0"/>
    <pivotField showAll="0"/>
    <pivotField showAll="0"/>
    <pivotField showAll="0"/>
    <pivotField showAll="0"/>
    <pivotField showAll="0"/>
    <pivotField showAll="0"/>
    <pivotField showAll="0"/>
    <pivotField showAll="0"/>
    <pivotField showAll="0">
      <items count="4">
        <item x="0"/>
        <item x="2"/>
        <item h="1" x="1"/>
        <item t="default"/>
      </items>
    </pivotField>
    <pivotField showAll="0"/>
    <pivotField showAll="0"/>
    <pivotField showAll="0"/>
    <pivotField showAll="0"/>
    <pivotField showAll="0"/>
    <pivotField showAll="0"/>
    <pivotField showAll="0"/>
    <pivotField showAll="0">
      <items count="5">
        <item x="3"/>
        <item x="2"/>
        <item x="0"/>
        <item h="1" x="1"/>
        <item t="default"/>
      </items>
    </pivotField>
    <pivotField showAll="0"/>
    <pivotField showAll="0"/>
    <pivotField showAll="0"/>
    <pivotField showAll="0">
      <items count="4">
        <item x="0"/>
        <item x="2"/>
        <item h="1" x="1"/>
        <item t="default"/>
      </items>
    </pivotField>
    <pivotField showAll="0"/>
    <pivotField showAll="0"/>
    <pivotField showAll="0"/>
    <pivotField showAll="0"/>
    <pivotField showAll="0"/>
  </pivotFields>
  <rowFields count="1">
    <field x="0"/>
  </rowFields>
  <rowItems count="11">
    <i>
      <x v="3"/>
    </i>
    <i>
      <x v="7"/>
    </i>
    <i>
      <x/>
    </i>
    <i>
      <x v="6"/>
    </i>
    <i>
      <x v="2"/>
    </i>
    <i>
      <x v="4"/>
    </i>
    <i>
      <x v="9"/>
    </i>
    <i>
      <x v="8"/>
    </i>
    <i>
      <x v="1"/>
    </i>
    <i>
      <x v="5"/>
    </i>
    <i t="grand">
      <x/>
    </i>
  </rowItems>
  <colFields count="1">
    <field x="9"/>
  </colFields>
  <colItems count="11">
    <i>
      <x/>
    </i>
    <i>
      <x v="1"/>
    </i>
    <i>
      <x v="2"/>
    </i>
    <i>
      <x v="3"/>
    </i>
    <i>
      <x v="4"/>
    </i>
    <i>
      <x v="5"/>
    </i>
    <i>
      <x v="6"/>
    </i>
    <i>
      <x v="7"/>
    </i>
    <i>
      <x v="8"/>
    </i>
    <i>
      <x v="9"/>
    </i>
    <i t="grand">
      <x/>
    </i>
  </colItems>
  <dataFields count="1">
    <dataField name="Promedio de Frecuencia de la actividad que origina el riesgo" fld="9" subtotal="average" baseField="0" baseItem="5"/>
  </dataFields>
  <formats count="14">
    <format dxfId="413">
      <pivotArea outline="0" collapsedLevelsAreSubtotals="1" fieldPosition="0"/>
    </format>
    <format dxfId="412">
      <pivotArea type="all" dataOnly="0" outline="0" fieldPosition="0"/>
    </format>
    <format dxfId="411">
      <pivotArea outline="0" collapsedLevelsAreSubtotals="1" fieldPosition="0"/>
    </format>
    <format dxfId="410">
      <pivotArea type="origin" dataOnly="0" labelOnly="1" outline="0" fieldPosition="0"/>
    </format>
    <format dxfId="409">
      <pivotArea field="43" type="button" dataOnly="0" labelOnly="1" outline="0"/>
    </format>
    <format dxfId="408">
      <pivotArea type="topRight" dataOnly="0" labelOnly="1" outline="0" fieldPosition="0"/>
    </format>
    <format dxfId="407">
      <pivotArea field="0" type="button" dataOnly="0" labelOnly="1" outline="0" axis="axisRow" fieldPosition="0"/>
    </format>
    <format dxfId="406">
      <pivotArea dataOnly="0" labelOnly="1" fieldPosition="0">
        <references count="1">
          <reference field="0" count="0"/>
        </references>
      </pivotArea>
    </format>
    <format dxfId="405">
      <pivotArea dataOnly="0" labelOnly="1" grandRow="1" outline="0" fieldPosition="0"/>
    </format>
    <format dxfId="404">
      <pivotArea dataOnly="0" labelOnly="1" grandCol="1" outline="0" fieldPosition="0"/>
    </format>
    <format dxfId="403">
      <pivotArea grandCol="1" outline="0" collapsedLevelsAreSubtotals="1" fieldPosition="0"/>
    </format>
    <format dxfId="402">
      <pivotArea field="0" grandCol="1" collapsedLevelsAreSubtotals="1" axis="axisRow" fieldPosition="0">
        <references count="1">
          <reference field="0" count="7">
            <x v="0"/>
            <x v="2"/>
            <x v="3"/>
            <x v="4"/>
            <x v="6"/>
            <x v="7"/>
            <x v="9"/>
          </reference>
        </references>
      </pivotArea>
    </format>
    <format dxfId="401">
      <pivotArea field="0" grandCol="1" collapsedLevelsAreSubtotals="1" axis="axisRow" fieldPosition="0">
        <references count="1">
          <reference field="0" count="7">
            <x v="0"/>
            <x v="2"/>
            <x v="3"/>
            <x v="4"/>
            <x v="6"/>
            <x v="7"/>
            <x v="9"/>
          </reference>
        </references>
      </pivotArea>
    </format>
    <format dxfId="400">
      <pivotArea field="0" grandCol="1" collapsedLevelsAreSubtotals="1" axis="axisRow" fieldPosition="0">
        <references count="1">
          <reference field="0" count="3">
            <x v="1"/>
            <x v="5"/>
            <x v="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DDAE6C3-81F6-47D3-BC14-A90F0EE2F740}" name="TablaDinámica3" cacheId="1" applyNumberFormats="0" applyBorderFormats="0" applyFontFormats="0" applyPatternFormats="0" applyAlignmentFormats="0" applyWidthHeightFormats="1" dataCaption="Valores" updatedVersion="7" minRefreshableVersion="3" useAutoFormatting="1" itemPrintTitles="1" createdVersion="8" indent="0" outline="1" outlineData="1" multipleFieldFilters="0" rowHeaderCaption="Dependencia responsable">
  <location ref="B24:E32" firstHeaderRow="0" firstDataRow="1" firstDataCol="1"/>
  <pivotFields count="3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descending">
      <autoSortScope>
        <pivotArea dataOnly="0" outline="0" fieldPosition="0">
          <references count="1">
            <reference field="4294967294" count="1" selected="0">
              <x v="2"/>
            </reference>
          </references>
        </pivotArea>
      </autoSortScope>
    </pivotField>
    <pivotField axis="axisRow" showAll="0" sortType="descending">
      <items count="8">
        <item x="1"/>
        <item x="6"/>
        <item x="2"/>
        <item x="0"/>
        <item x="4"/>
        <item x="5"/>
        <item x="3"/>
        <item t="default"/>
      </items>
      <autoSortScope>
        <pivotArea dataOnly="0" outline="0" fieldPosition="0">
          <references count="1">
            <reference field="4294967294" count="1" selected="0">
              <x v="2"/>
            </reference>
          </references>
        </pivotArea>
      </autoSortScope>
    </pivotField>
    <pivotField showAll="0"/>
    <pivotField showAll="0"/>
    <pivotField numFmtId="164" showAll="0"/>
    <pivotField numFmtId="164" showAll="0"/>
    <pivotField dataField="1" numFmtId="164" showAll="0"/>
    <pivotField showAll="0"/>
    <pivotField dataField="1" numFmtId="164" showAll="0"/>
    <pivotField dataField="1" showAll="0"/>
    <pivotField showAll="0"/>
  </pivotFields>
  <rowFields count="1">
    <field x="20"/>
  </rowFields>
  <rowItems count="8">
    <i>
      <x/>
    </i>
    <i>
      <x v="4"/>
    </i>
    <i>
      <x v="3"/>
    </i>
    <i>
      <x v="6"/>
    </i>
    <i>
      <x v="5"/>
    </i>
    <i>
      <x v="1"/>
    </i>
    <i>
      <x v="2"/>
    </i>
    <i t="grand">
      <x/>
    </i>
  </rowItems>
  <colFields count="1">
    <field x="-2"/>
  </colFields>
  <colItems count="3">
    <i>
      <x/>
    </i>
    <i i="1">
      <x v="1"/>
    </i>
    <i i="2">
      <x v="2"/>
    </i>
  </colItems>
  <dataFields count="3">
    <dataField name="Suma de Avance programado" fld="25" baseField="0" baseItem="0" numFmtId="164"/>
    <dataField name="Suma de Avance con evidencia" fld="27" baseField="0" baseItem="0" numFmtId="164"/>
    <dataField name="Promedio de Eficacia" fld="28" subtotal="average" baseField="1" baseItem="0" numFmtId="164"/>
  </dataFields>
  <formats count="22">
    <format dxfId="461">
      <pivotArea outline="0" collapsedLevelsAreSubtotals="1" fieldPosition="0">
        <references count="1">
          <reference field="4294967294" count="1" selected="0">
            <x v="2"/>
          </reference>
        </references>
      </pivotArea>
    </format>
    <format dxfId="460">
      <pivotArea outline="0" collapsedLevelsAreSubtotals="1" fieldPosition="0">
        <references count="1">
          <reference field="4294967294" count="2" selected="0">
            <x v="0"/>
            <x v="1"/>
          </reference>
        </references>
      </pivotArea>
    </format>
    <format dxfId="459">
      <pivotArea collapsedLevelsAreSubtotals="1" fieldPosition="0">
        <references count="2">
          <reference field="4294967294" count="1" selected="0">
            <x v="2"/>
          </reference>
          <reference field="20" count="2">
            <x v="0"/>
            <x v="4"/>
          </reference>
        </references>
      </pivotArea>
    </format>
    <format dxfId="458">
      <pivotArea collapsedLevelsAreSubtotals="1" fieldPosition="0">
        <references count="2">
          <reference field="4294967294" count="1" selected="0">
            <x v="2"/>
          </reference>
          <reference field="20" count="3">
            <x v="2"/>
            <x v="3"/>
            <x v="6"/>
          </reference>
        </references>
      </pivotArea>
    </format>
    <format dxfId="457">
      <pivotArea field="20" grandRow="1" outline="0" collapsedLevelsAreSubtotals="1" axis="axisRow" fieldPosition="0">
        <references count="1">
          <reference field="4294967294" count="1" selected="0">
            <x v="2"/>
          </reference>
        </references>
      </pivotArea>
    </format>
    <format dxfId="456">
      <pivotArea type="all" dataOnly="0" outline="0" fieldPosition="0"/>
    </format>
    <format dxfId="455">
      <pivotArea outline="0" collapsedLevelsAreSubtotals="1" fieldPosition="0"/>
    </format>
    <format dxfId="454">
      <pivotArea field="20" type="button" dataOnly="0" labelOnly="1" outline="0" axis="axisRow" fieldPosition="0"/>
    </format>
    <format dxfId="453">
      <pivotArea dataOnly="0" labelOnly="1" fieldPosition="0">
        <references count="1">
          <reference field="20" count="0"/>
        </references>
      </pivotArea>
    </format>
    <format dxfId="452">
      <pivotArea dataOnly="0" labelOnly="1" grandRow="1" outline="0" fieldPosition="0"/>
    </format>
    <format dxfId="451">
      <pivotArea dataOnly="0" labelOnly="1" outline="0" fieldPosition="0">
        <references count="1">
          <reference field="4294967294" count="3">
            <x v="0"/>
            <x v="1"/>
            <x v="2"/>
          </reference>
        </references>
      </pivotArea>
    </format>
    <format dxfId="450">
      <pivotArea collapsedLevelsAreSubtotals="1" fieldPosition="0">
        <references count="2">
          <reference field="4294967294" count="1" selected="0">
            <x v="2"/>
          </reference>
          <reference field="20" count="1">
            <x v="6"/>
          </reference>
        </references>
      </pivotArea>
    </format>
    <format dxfId="449">
      <pivotArea collapsedLevelsAreSubtotals="1" fieldPosition="0">
        <references count="2">
          <reference field="4294967294" count="1" selected="0">
            <x v="2"/>
          </reference>
          <reference field="20" count="3">
            <x v="1"/>
            <x v="2"/>
            <x v="5"/>
          </reference>
        </references>
      </pivotArea>
    </format>
    <format dxfId="448">
      <pivotArea field="20" grandRow="1" outline="0" collapsedLevelsAreSubtotals="1" axis="axisRow" fieldPosition="0">
        <references count="1">
          <reference field="4294967294" count="1" selected="0">
            <x v="2"/>
          </reference>
        </references>
      </pivotArea>
    </format>
    <format dxfId="447">
      <pivotArea type="all" dataOnly="0" outline="0" fieldPosition="0"/>
    </format>
    <format dxfId="446">
      <pivotArea outline="0" collapsedLevelsAreSubtotals="1" fieldPosition="0"/>
    </format>
    <format dxfId="445">
      <pivotArea field="20" type="button" dataOnly="0" labelOnly="1" outline="0" axis="axisRow" fieldPosition="0"/>
    </format>
    <format dxfId="444">
      <pivotArea dataOnly="0" labelOnly="1" fieldPosition="0">
        <references count="1">
          <reference field="20" count="0"/>
        </references>
      </pivotArea>
    </format>
    <format dxfId="443">
      <pivotArea dataOnly="0" labelOnly="1" grandRow="1" outline="0" fieldPosition="0"/>
    </format>
    <format dxfId="442">
      <pivotArea dataOnly="0" labelOnly="1" outline="0" fieldPosition="0">
        <references count="1">
          <reference field="4294967294" count="3">
            <x v="0"/>
            <x v="1"/>
            <x v="2"/>
          </reference>
        </references>
      </pivotArea>
    </format>
    <format dxfId="441">
      <pivotArea outline="0" collapsedLevelsAreSubtotals="1" fieldPosition="0"/>
    </format>
    <format dxfId="440">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093D856-C2D8-4917-94DD-2C52D8F54DFD}" name="TablaDinámica2" cacheId="1" applyNumberFormats="0" applyBorderFormats="0" applyFontFormats="0" applyPatternFormats="0" applyAlignmentFormats="0" applyWidthHeightFormats="1" dataCaption="Valores" updatedVersion="7" minRefreshableVersion="3" useAutoFormatting="1" itemPrintTitles="1" createdVersion="8" indent="0" outline="1" outlineData="1" multipleFieldFilters="0" rowHeaderCaption="Proceso responsable">
  <location ref="B13:E22" firstHeaderRow="0" firstDataRow="1" firstDataCol="1"/>
  <pivotFields count="3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descending">
      <items count="10">
        <item x="7"/>
        <item x="4"/>
        <item x="3"/>
        <item x="2"/>
        <item x="6"/>
        <item x="5"/>
        <item m="1" x="8"/>
        <item x="0"/>
        <item x="1"/>
        <item t="default"/>
      </items>
      <autoSortScope>
        <pivotArea dataOnly="0" outline="0" fieldPosition="0">
          <references count="1">
            <reference field="4294967294" count="1" selected="0">
              <x v="2"/>
            </reference>
          </references>
        </pivotArea>
      </autoSortScope>
    </pivotField>
    <pivotField showAll="0"/>
    <pivotField showAll="0"/>
    <pivotField showAll="0"/>
    <pivotField numFmtId="164" showAll="0"/>
    <pivotField numFmtId="164" showAll="0"/>
    <pivotField dataField="1" numFmtId="164" showAll="0"/>
    <pivotField showAll="0"/>
    <pivotField dataField="1" numFmtId="164" showAll="0"/>
    <pivotField dataField="1" showAll="0"/>
    <pivotField showAll="0"/>
  </pivotFields>
  <rowFields count="1">
    <field x="19"/>
  </rowFields>
  <rowItems count="9">
    <i>
      <x v="8"/>
    </i>
    <i>
      <x v="7"/>
    </i>
    <i>
      <x v="4"/>
    </i>
    <i>
      <x v="3"/>
    </i>
    <i>
      <x v="2"/>
    </i>
    <i>
      <x v="5"/>
    </i>
    <i>
      <x/>
    </i>
    <i>
      <x v="1"/>
    </i>
    <i t="grand">
      <x/>
    </i>
  </rowItems>
  <colFields count="1">
    <field x="-2"/>
  </colFields>
  <colItems count="3">
    <i>
      <x/>
    </i>
    <i i="1">
      <x v="1"/>
    </i>
    <i i="2">
      <x v="2"/>
    </i>
  </colItems>
  <dataFields count="3">
    <dataField name="Suma de Avance programado" fld="25" baseField="0" baseItem="0" numFmtId="164"/>
    <dataField name="Suma de Avance con evidencia" fld="27" baseField="0" baseItem="0" numFmtId="164"/>
    <dataField name="Promedio de Eficacia" fld="28" subtotal="average" baseField="1" baseItem="0" numFmtId="164"/>
  </dataFields>
  <formats count="22">
    <format dxfId="483">
      <pivotArea outline="0" collapsedLevelsAreSubtotals="1" fieldPosition="0">
        <references count="1">
          <reference field="4294967294" count="1" selected="0">
            <x v="2"/>
          </reference>
        </references>
      </pivotArea>
    </format>
    <format dxfId="482">
      <pivotArea outline="0" collapsedLevelsAreSubtotals="1" fieldPosition="0">
        <references count="1">
          <reference field="4294967294" count="2" selected="0">
            <x v="0"/>
            <x v="1"/>
          </reference>
        </references>
      </pivotArea>
    </format>
    <format dxfId="481">
      <pivotArea collapsedLevelsAreSubtotals="1" fieldPosition="0">
        <references count="2">
          <reference field="4294967294" count="1" selected="0">
            <x v="2"/>
          </reference>
          <reference field="19" count="2">
            <x v="3"/>
            <x v="4"/>
          </reference>
        </references>
      </pivotArea>
    </format>
    <format dxfId="480">
      <pivotArea collapsedLevelsAreSubtotals="1" fieldPosition="0">
        <references count="2">
          <reference field="4294967294" count="1" selected="0">
            <x v="2"/>
          </reference>
          <reference field="19" count="5">
            <x v="0"/>
            <x v="1"/>
            <x v="2"/>
            <x v="5"/>
            <x v="6"/>
          </reference>
        </references>
      </pivotArea>
    </format>
    <format dxfId="479">
      <pivotArea collapsedLevelsAreSubtotals="1" fieldPosition="0">
        <references count="2">
          <reference field="4294967294" count="1" selected="0">
            <x v="2"/>
          </reference>
          <reference field="19" count="1">
            <x v="0"/>
          </reference>
        </references>
      </pivotArea>
    </format>
    <format dxfId="478">
      <pivotArea field="19" grandRow="1" outline="0" collapsedLevelsAreSubtotals="1" axis="axisRow" fieldPosition="0">
        <references count="1">
          <reference field="4294967294" count="1" selected="0">
            <x v="2"/>
          </reference>
        </references>
      </pivotArea>
    </format>
    <format dxfId="477">
      <pivotArea type="all" dataOnly="0" outline="0" fieldPosition="0"/>
    </format>
    <format dxfId="476">
      <pivotArea outline="0" collapsedLevelsAreSubtotals="1" fieldPosition="0"/>
    </format>
    <format dxfId="475">
      <pivotArea field="19" type="button" dataOnly="0" labelOnly="1" outline="0" axis="axisRow" fieldPosition="0"/>
    </format>
    <format dxfId="474">
      <pivotArea dataOnly="0" labelOnly="1" fieldPosition="0">
        <references count="1">
          <reference field="19" count="0"/>
        </references>
      </pivotArea>
    </format>
    <format dxfId="473">
      <pivotArea dataOnly="0" labelOnly="1" grandRow="1" outline="0" fieldPosition="0"/>
    </format>
    <format dxfId="472">
      <pivotArea dataOnly="0" labelOnly="1" outline="0" fieldPosition="0">
        <references count="1">
          <reference field="4294967294" count="3">
            <x v="0"/>
            <x v="1"/>
            <x v="2"/>
          </reference>
        </references>
      </pivotArea>
    </format>
    <format dxfId="471">
      <pivotArea collapsedLevelsAreSubtotals="1" fieldPosition="0">
        <references count="2">
          <reference field="4294967294" count="1" selected="0">
            <x v="2"/>
          </reference>
          <reference field="19" count="1">
            <x v="1"/>
          </reference>
        </references>
      </pivotArea>
    </format>
    <format dxfId="470">
      <pivotArea collapsedLevelsAreSubtotals="1" fieldPosition="0">
        <references count="2">
          <reference field="4294967294" count="1" selected="0">
            <x v="2"/>
          </reference>
          <reference field="19" count="1">
            <x v="6"/>
          </reference>
        </references>
      </pivotArea>
    </format>
    <format dxfId="469">
      <pivotArea type="all" dataOnly="0" outline="0" fieldPosition="0"/>
    </format>
    <format dxfId="468">
      <pivotArea outline="0" collapsedLevelsAreSubtotals="1" fieldPosition="0"/>
    </format>
    <format dxfId="467">
      <pivotArea field="19" type="button" dataOnly="0" labelOnly="1" outline="0" axis="axisRow" fieldPosition="0"/>
    </format>
    <format dxfId="466">
      <pivotArea dataOnly="0" labelOnly="1" fieldPosition="0">
        <references count="1">
          <reference field="19" count="0"/>
        </references>
      </pivotArea>
    </format>
    <format dxfId="465">
      <pivotArea dataOnly="0" labelOnly="1" grandRow="1" outline="0" fieldPosition="0"/>
    </format>
    <format dxfId="464">
      <pivotArea dataOnly="0" labelOnly="1" outline="0" fieldPosition="0">
        <references count="1">
          <reference field="4294967294" count="3">
            <x v="0"/>
            <x v="1"/>
            <x v="2"/>
          </reference>
        </references>
      </pivotArea>
    </format>
    <format dxfId="463">
      <pivotArea outline="0" collapsedLevelsAreSubtotals="1" fieldPosition="0"/>
    </format>
    <format dxfId="462">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6108E2B8-0E30-4A02-989C-587DF9AA51AF}" name="TablaDinámica2"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3:E45" firstHeaderRow="1" firstDataRow="2" firstDataCol="1"/>
  <pivotFields count="61">
    <pivotField axis="axisRow" showAll="0" sortType="descending">
      <items count="11">
        <item x="0"/>
        <item x="6"/>
        <item x="8"/>
        <item x="7"/>
        <item x="5"/>
        <item x="1"/>
        <item x="4"/>
        <item x="9"/>
        <item x="3"/>
        <item x="2"/>
        <item t="default"/>
      </items>
      <autoSortScope>
        <pivotArea dataOnly="0" outline="0" fieldPosition="0">
          <references count="2">
            <reference field="4294967294" count="1" selected="0">
              <x v="0"/>
            </reference>
            <reference field="25" count="1" selected="0">
              <x v="2"/>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5">
        <item x="2"/>
        <item x="1"/>
        <item x="0"/>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1">
    <i>
      <x v="2"/>
    </i>
    <i>
      <x v="9"/>
    </i>
    <i>
      <x v="5"/>
    </i>
    <i>
      <x v="1"/>
    </i>
    <i>
      <x v="6"/>
    </i>
    <i>
      <x v="8"/>
    </i>
    <i>
      <x v="3"/>
    </i>
    <i>
      <x/>
    </i>
    <i>
      <x v="7"/>
    </i>
    <i>
      <x v="4"/>
    </i>
    <i t="grand">
      <x/>
    </i>
  </rowItems>
  <colFields count="1">
    <field x="25"/>
  </colFields>
  <colItems count="4">
    <i>
      <x/>
    </i>
    <i>
      <x v="1"/>
    </i>
    <i>
      <x v="2"/>
    </i>
    <i t="grand">
      <x/>
    </i>
  </colItems>
  <dataFields count="1">
    <dataField name="Cuenta de Momento de ejecución" fld="25" subtotal="count" baseField="0" baseItem="0"/>
  </dataFields>
  <formats count="16">
    <format dxfId="231">
      <pivotArea outline="0" collapsedLevelsAreSubtotals="1" fieldPosition="0"/>
    </format>
    <format dxfId="230">
      <pivotArea collapsedLevelsAreSubtotals="1" fieldPosition="0">
        <references count="2">
          <reference field="0" count="1">
            <x v="2"/>
          </reference>
          <reference field="25" count="1" selected="0">
            <x v="2"/>
          </reference>
        </references>
      </pivotArea>
    </format>
    <format dxfId="229">
      <pivotArea collapsedLevelsAreSubtotals="1" fieldPosition="0">
        <references count="2">
          <reference field="0" count="2">
            <x v="5"/>
            <x v="9"/>
          </reference>
          <reference field="25" count="1" selected="0">
            <x v="2"/>
          </reference>
        </references>
      </pivotArea>
    </format>
    <format dxfId="228">
      <pivotArea collapsedLevelsAreSubtotals="1" fieldPosition="0">
        <references count="2">
          <reference field="0" count="1">
            <x v="3"/>
          </reference>
          <reference field="25" count="1" selected="0">
            <x v="0"/>
          </reference>
        </references>
      </pivotArea>
    </format>
    <format dxfId="227">
      <pivotArea collapsedLevelsAreSubtotals="1" fieldPosition="0">
        <references count="2">
          <reference field="0" count="1">
            <x v="2"/>
          </reference>
          <reference field="25" count="1" selected="0">
            <x v="0"/>
          </reference>
        </references>
      </pivotArea>
    </format>
    <format dxfId="226">
      <pivotArea collapsedLevelsAreSubtotals="1" fieldPosition="0">
        <references count="2">
          <reference field="0" count="1">
            <x v="6"/>
          </reference>
          <reference field="25" count="1" selected="0">
            <x v="0"/>
          </reference>
        </references>
      </pivotArea>
    </format>
    <format dxfId="225">
      <pivotArea type="all" dataOnly="0" outline="0" fieldPosition="0"/>
    </format>
    <format dxfId="224">
      <pivotArea outline="0" collapsedLevelsAreSubtotals="1" fieldPosition="0"/>
    </format>
    <format dxfId="223">
      <pivotArea type="origin" dataOnly="0" labelOnly="1" outline="0" fieldPosition="0"/>
    </format>
    <format dxfId="222">
      <pivotArea field="25" type="button" dataOnly="0" labelOnly="1" outline="0" axis="axisCol" fieldPosition="0"/>
    </format>
    <format dxfId="221">
      <pivotArea type="topRight" dataOnly="0" labelOnly="1" outline="0" fieldPosition="0"/>
    </format>
    <format dxfId="220">
      <pivotArea field="0" type="button" dataOnly="0" labelOnly="1" outline="0" axis="axisRow" fieldPosition="0"/>
    </format>
    <format dxfId="219">
      <pivotArea dataOnly="0" labelOnly="1" fieldPosition="0">
        <references count="1">
          <reference field="0" count="0"/>
        </references>
      </pivotArea>
    </format>
    <format dxfId="218">
      <pivotArea dataOnly="0" labelOnly="1" grandRow="1" outline="0" fieldPosition="0"/>
    </format>
    <format dxfId="217">
      <pivotArea dataOnly="0" labelOnly="1" fieldPosition="0">
        <references count="1">
          <reference field="25" count="0"/>
        </references>
      </pivotArea>
    </format>
    <format dxfId="216">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1012906B-5EB8-4CC5-A68E-A4C8138D4C86}" name="TablaDinámica14"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180:C191" firstHeaderRow="1" firstDataRow="2" firstDataCol="1"/>
  <pivotFields count="61">
    <pivotField axis="axisRow" showAll="0" sortType="descending">
      <items count="11">
        <item x="0"/>
        <item x="6"/>
        <item x="8"/>
        <item x="7"/>
        <item x="5"/>
        <item x="1"/>
        <item x="4"/>
        <item x="9"/>
        <item x="3"/>
        <item x="2"/>
        <item t="default"/>
      </items>
      <autoSortScope>
        <pivotArea dataOnly="0" outline="0" fieldPosition="0">
          <references count="2">
            <reference field="4294967294" count="1" selected="0">
              <x v="0"/>
            </reference>
            <reference field="59"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4">
        <item x="2"/>
        <item x="0"/>
        <item h="1" x="1"/>
        <item t="default"/>
      </items>
    </pivotField>
    <pivotField showAll="0"/>
    <pivotField showAll="0"/>
    <pivotField showAll="0"/>
    <pivotField showAll="0"/>
    <pivotField showAll="0">
      <items count="5">
        <item x="0"/>
        <item m="1" x="3"/>
        <item x="1"/>
        <item h="1" x="2"/>
        <item t="default"/>
      </items>
    </pivotField>
    <pivotField showAll="0"/>
    <pivotField showAll="0">
      <items count="4">
        <item x="0"/>
        <item x="2"/>
        <item h="1" x="1"/>
        <item t="default"/>
      </items>
    </pivotField>
    <pivotField showAll="0"/>
    <pivotField showAll="0"/>
    <pivotField showAll="0"/>
    <pivotField showAll="0"/>
    <pivotField showAll="0"/>
    <pivotField showAll="0"/>
    <pivotField showAll="0"/>
    <pivotField showAll="0"/>
    <pivotField showAll="0"/>
    <pivotField showAll="0">
      <items count="4">
        <item x="0"/>
        <item x="2"/>
        <item h="1" x="1"/>
        <item t="default"/>
      </items>
    </pivotField>
    <pivotField showAll="0"/>
    <pivotField showAll="0"/>
    <pivotField showAll="0"/>
    <pivotField showAll="0"/>
    <pivotField showAll="0"/>
    <pivotField showAll="0"/>
    <pivotField showAll="0"/>
    <pivotField showAll="0">
      <items count="5">
        <item x="3"/>
        <item x="2"/>
        <item x="0"/>
        <item h="1" x="1"/>
        <item t="default"/>
      </items>
    </pivotField>
    <pivotField showAll="0"/>
    <pivotField showAll="0"/>
    <pivotField showAll="0"/>
    <pivotField showAll="0">
      <items count="4">
        <item x="0"/>
        <item x="2"/>
        <item h="1" x="1"/>
        <item t="default"/>
      </items>
    </pivotField>
    <pivotField showAll="0">
      <items count="4">
        <item x="2"/>
        <item x="0"/>
        <item h="1" x="1"/>
        <item t="default"/>
      </items>
    </pivotField>
    <pivotField showAll="0">
      <items count="4">
        <item x="1"/>
        <item x="0"/>
        <item h="1" x="2"/>
        <item t="default"/>
      </items>
    </pivotField>
    <pivotField showAll="0">
      <items count="5">
        <item x="3"/>
        <item x="0"/>
        <item x="2"/>
        <item h="1" x="1"/>
        <item t="default"/>
      </items>
    </pivotField>
    <pivotField axis="axisCol" dataField="1" showAll="0">
      <items count="3">
        <item x="0"/>
        <item h="1" x="1"/>
        <item t="default"/>
      </items>
    </pivotField>
    <pivotField showAll="0"/>
  </pivotFields>
  <rowFields count="1">
    <field x="0"/>
  </rowFields>
  <rowItems count="10">
    <i>
      <x v="2"/>
    </i>
    <i>
      <x v="3"/>
    </i>
    <i>
      <x v="5"/>
    </i>
    <i>
      <x v="6"/>
    </i>
    <i>
      <x/>
    </i>
    <i>
      <x v="8"/>
    </i>
    <i>
      <x v="7"/>
    </i>
    <i>
      <x v="1"/>
    </i>
    <i>
      <x v="4"/>
    </i>
    <i t="grand">
      <x/>
    </i>
  </rowItems>
  <colFields count="1">
    <field x="59"/>
  </colFields>
  <colItems count="2">
    <i>
      <x/>
    </i>
    <i t="grand">
      <x/>
    </i>
  </colItems>
  <dataFields count="1">
    <dataField name="Cuenta de ¿Se presentaron eventos de materialización del riesgo?" fld="59" subtotal="count" baseField="0" baseItem="0"/>
  </dataFields>
  <formats count="13">
    <format dxfId="244">
      <pivotArea type="all" dataOnly="0" outline="0" fieldPosition="0"/>
    </format>
    <format dxfId="243">
      <pivotArea outline="0" collapsedLevelsAreSubtotals="1" fieldPosition="0"/>
    </format>
    <format dxfId="242">
      <pivotArea type="origin" dataOnly="0" labelOnly="1" outline="0" fieldPosition="0"/>
    </format>
    <format dxfId="241">
      <pivotArea field="43" type="button" dataOnly="0" labelOnly="1" outline="0"/>
    </format>
    <format dxfId="240">
      <pivotArea type="topRight" dataOnly="0" labelOnly="1" outline="0" fieldPosition="0"/>
    </format>
    <format dxfId="239">
      <pivotArea field="0" type="button" dataOnly="0" labelOnly="1" outline="0" axis="axisRow" fieldPosition="0"/>
    </format>
    <format dxfId="238">
      <pivotArea dataOnly="0" labelOnly="1" fieldPosition="0">
        <references count="1">
          <reference field="0" count="0"/>
        </references>
      </pivotArea>
    </format>
    <format dxfId="237">
      <pivotArea dataOnly="0" labelOnly="1" grandRow="1" outline="0" fieldPosition="0"/>
    </format>
    <format dxfId="236">
      <pivotArea dataOnly="0" labelOnly="1" grandCol="1" outline="0" fieldPosition="0"/>
    </format>
    <format dxfId="235">
      <pivotArea outline="0" collapsedLevelsAreSubtotals="1" fieldPosition="0"/>
    </format>
    <format dxfId="234">
      <pivotArea dataOnly="0" labelOnly="1" grandCol="1" outline="0" fieldPosition="0"/>
    </format>
    <format dxfId="233">
      <pivotArea dataOnly="0" labelOnly="1" fieldPosition="0">
        <references count="1">
          <reference field="59" count="0"/>
        </references>
      </pivotArea>
    </format>
    <format dxfId="232">
      <pivotArea collapsedLevelsAreSubtotals="1" fieldPosition="0">
        <references count="2">
          <reference field="0" count="9">
            <x v="0"/>
            <x v="1"/>
            <x v="2"/>
            <x v="3"/>
            <x v="4"/>
            <x v="5"/>
            <x v="6"/>
            <x v="7"/>
            <x v="8"/>
          </reference>
          <reference field="59" count="0" selected="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905DF7F6-3BDA-435D-8126-163E768ECB31}" name="TablaDinámica7"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106:D118" firstHeaderRow="1" firstDataRow="2" firstDataCol="1"/>
  <pivotFields count="61">
    <pivotField axis="axisRow" showAll="0">
      <items count="11">
        <item x="0"/>
        <item x="6"/>
        <item x="8"/>
        <item x="7"/>
        <item x="5"/>
        <item x="1"/>
        <item x="4"/>
        <item x="9"/>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4">
        <item x="2"/>
        <item x="0"/>
        <item h="1" x="1"/>
        <item t="default"/>
      </items>
    </pivotField>
    <pivotField showAll="0"/>
    <pivotField showAll="0"/>
    <pivotField showAll="0"/>
    <pivotField showAll="0"/>
    <pivotField showAll="0">
      <items count="5">
        <item x="0"/>
        <item m="1" x="3"/>
        <item x="1"/>
        <item h="1" x="2"/>
        <item t="default"/>
      </items>
    </pivotField>
    <pivotField showAll="0"/>
    <pivotField showAll="0">
      <items count="4">
        <item x="0"/>
        <item x="2"/>
        <item h="1" x="1"/>
        <item t="default"/>
      </items>
    </pivotField>
    <pivotField showAll="0"/>
    <pivotField showAll="0"/>
    <pivotField showAll="0"/>
    <pivotField showAll="0"/>
    <pivotField showAll="0"/>
    <pivotField showAll="0"/>
    <pivotField showAll="0"/>
    <pivotField showAll="0"/>
    <pivotField showAll="0"/>
    <pivotField axis="axisCol" dataField="1" showAll="0">
      <items count="4">
        <item x="0"/>
        <item x="2"/>
        <item h="1" x="1"/>
        <item t="default"/>
      </items>
    </pivotField>
    <pivotField showAll="0"/>
    <pivotField showAll="0"/>
    <pivotField showAll="0"/>
    <pivotField showAll="0"/>
    <pivotField showAll="0"/>
    <pivotField showAll="0"/>
    <pivotField showAll="0"/>
    <pivotField showAll="0">
      <items count="5">
        <item x="3"/>
        <item x="2"/>
        <item x="0"/>
        <item h="1" x="1"/>
        <item t="default"/>
      </items>
    </pivotField>
    <pivotField showAll="0"/>
    <pivotField showAll="0"/>
    <pivotField showAll="0"/>
    <pivotField showAll="0"/>
    <pivotField showAll="0"/>
    <pivotField showAll="0"/>
    <pivotField showAll="0"/>
    <pivotField showAll="0"/>
    <pivotField showAll="0"/>
  </pivotFields>
  <rowFields count="1">
    <field x="0"/>
  </rowFields>
  <rowItems count="11">
    <i>
      <x/>
    </i>
    <i>
      <x v="1"/>
    </i>
    <i>
      <x v="2"/>
    </i>
    <i>
      <x v="3"/>
    </i>
    <i>
      <x v="4"/>
    </i>
    <i>
      <x v="5"/>
    </i>
    <i>
      <x v="6"/>
    </i>
    <i>
      <x v="7"/>
    </i>
    <i>
      <x v="8"/>
    </i>
    <i>
      <x v="9"/>
    </i>
    <i t="grand">
      <x/>
    </i>
  </rowItems>
  <colFields count="1">
    <field x="43"/>
  </colFields>
  <colItems count="3">
    <i>
      <x/>
    </i>
    <i>
      <x v="1"/>
    </i>
    <i t="grand">
      <x/>
    </i>
  </colItems>
  <dataFields count="1">
    <dataField name="Cuenta de Nivel de severidad residual" fld="43" subtotal="count" baseField="0" baseItem="0"/>
  </dataFields>
  <formats count="13">
    <format dxfId="257">
      <pivotArea outline="0" collapsedLevelsAreSubtotals="1" fieldPosition="0"/>
    </format>
    <format dxfId="256">
      <pivotArea dataOnly="0" labelOnly="1" fieldPosition="0">
        <references count="1">
          <reference field="43" count="1">
            <x v="1"/>
          </reference>
        </references>
      </pivotArea>
    </format>
    <format dxfId="255">
      <pivotArea dataOnly="0" labelOnly="1" fieldPosition="0">
        <references count="1">
          <reference field="43" count="1">
            <x v="0"/>
          </reference>
        </references>
      </pivotArea>
    </format>
    <format dxfId="254">
      <pivotArea type="all" dataOnly="0" outline="0" fieldPosition="0"/>
    </format>
    <format dxfId="253">
      <pivotArea outline="0" collapsedLevelsAreSubtotals="1" fieldPosition="0"/>
    </format>
    <format dxfId="252">
      <pivotArea type="origin" dataOnly="0" labelOnly="1" outline="0" fieldPosition="0"/>
    </format>
    <format dxfId="251">
      <pivotArea field="43" type="button" dataOnly="0" labelOnly="1" outline="0" axis="axisCol" fieldPosition="0"/>
    </format>
    <format dxfId="250">
      <pivotArea type="topRight" dataOnly="0" labelOnly="1" outline="0" fieldPosition="0"/>
    </format>
    <format dxfId="249">
      <pivotArea field="0" type="button" dataOnly="0" labelOnly="1" outline="0" axis="axisRow" fieldPosition="0"/>
    </format>
    <format dxfId="248">
      <pivotArea dataOnly="0" labelOnly="1" fieldPosition="0">
        <references count="1">
          <reference field="0" count="0"/>
        </references>
      </pivotArea>
    </format>
    <format dxfId="247">
      <pivotArea dataOnly="0" labelOnly="1" grandRow="1" outline="0" fieldPosition="0"/>
    </format>
    <format dxfId="246">
      <pivotArea dataOnly="0" labelOnly="1" fieldPosition="0">
        <references count="1">
          <reference field="43" count="0"/>
        </references>
      </pivotArea>
    </format>
    <format dxfId="245">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C81202B3-DD55-409D-B74A-524E07C17ECD}" name="TablaDinámica13"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166:E177" firstHeaderRow="1" firstDataRow="2" firstDataCol="1"/>
  <pivotFields count="61">
    <pivotField axis="axisRow" showAll="0" sortType="descending">
      <items count="11">
        <item x="0"/>
        <item x="6"/>
        <item x="8"/>
        <item x="7"/>
        <item x="5"/>
        <item x="1"/>
        <item x="4"/>
        <item x="9"/>
        <item x="3"/>
        <item x="2"/>
        <item t="default"/>
      </items>
      <autoSortScope>
        <pivotArea dataOnly="0" outline="0" fieldPosition="0">
          <references count="2">
            <reference field="4294967294" count="1" selected="0">
              <x v="0"/>
            </reference>
            <reference field="58" count="1" selected="0">
              <x v="1"/>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4">
        <item x="2"/>
        <item x="0"/>
        <item h="1" x="1"/>
        <item t="default"/>
      </items>
    </pivotField>
    <pivotField showAll="0"/>
    <pivotField showAll="0"/>
    <pivotField showAll="0"/>
    <pivotField showAll="0"/>
    <pivotField showAll="0">
      <items count="5">
        <item x="0"/>
        <item m="1" x="3"/>
        <item x="1"/>
        <item h="1" x="2"/>
        <item t="default"/>
      </items>
    </pivotField>
    <pivotField showAll="0"/>
    <pivotField showAll="0">
      <items count="4">
        <item x="0"/>
        <item x="2"/>
        <item h="1" x="1"/>
        <item t="default"/>
      </items>
    </pivotField>
    <pivotField showAll="0"/>
    <pivotField showAll="0"/>
    <pivotField showAll="0"/>
    <pivotField showAll="0"/>
    <pivotField showAll="0"/>
    <pivotField showAll="0"/>
    <pivotField showAll="0"/>
    <pivotField showAll="0"/>
    <pivotField showAll="0"/>
    <pivotField showAll="0">
      <items count="4">
        <item x="0"/>
        <item x="2"/>
        <item h="1" x="1"/>
        <item t="default"/>
      </items>
    </pivotField>
    <pivotField showAll="0"/>
    <pivotField showAll="0"/>
    <pivotField showAll="0"/>
    <pivotField showAll="0"/>
    <pivotField showAll="0"/>
    <pivotField showAll="0"/>
    <pivotField showAll="0"/>
    <pivotField showAll="0">
      <items count="5">
        <item x="3"/>
        <item x="2"/>
        <item x="0"/>
        <item h="1" x="1"/>
        <item t="default"/>
      </items>
    </pivotField>
    <pivotField showAll="0"/>
    <pivotField showAll="0"/>
    <pivotField showAll="0"/>
    <pivotField showAll="0">
      <items count="4">
        <item x="0"/>
        <item x="2"/>
        <item h="1" x="1"/>
        <item t="default"/>
      </items>
    </pivotField>
    <pivotField showAll="0">
      <items count="4">
        <item x="2"/>
        <item x="0"/>
        <item h="1" x="1"/>
        <item t="default"/>
      </items>
    </pivotField>
    <pivotField showAll="0">
      <items count="4">
        <item x="1"/>
        <item x="0"/>
        <item h="1" x="2"/>
        <item t="default"/>
      </items>
    </pivotField>
    <pivotField axis="axisCol" dataField="1" showAll="0">
      <items count="5">
        <item x="3"/>
        <item x="0"/>
        <item x="2"/>
        <item h="1" x="1"/>
        <item t="default"/>
      </items>
    </pivotField>
    <pivotField showAll="0"/>
    <pivotField showAll="0"/>
  </pivotFields>
  <rowFields count="1">
    <field x="0"/>
  </rowFields>
  <rowItems count="10">
    <i>
      <x v="5"/>
    </i>
    <i>
      <x v="2"/>
    </i>
    <i>
      <x v="3"/>
    </i>
    <i>
      <x v="7"/>
    </i>
    <i>
      <x v="8"/>
    </i>
    <i>
      <x v="9"/>
    </i>
    <i>
      <x v="4"/>
    </i>
    <i>
      <x/>
    </i>
    <i>
      <x v="6"/>
    </i>
    <i t="grand">
      <x/>
    </i>
  </rowItems>
  <colFields count="1">
    <field x="58"/>
  </colFields>
  <colItems count="4">
    <i>
      <x/>
    </i>
    <i>
      <x v="1"/>
    </i>
    <i>
      <x v="2"/>
    </i>
    <i t="grand">
      <x/>
    </i>
  </colItems>
  <dataFields count="1">
    <dataField name="Cuenta de ¿El plan de reducción ha permitido mejorar el control?" fld="58" subtotal="count" baseField="0" baseItem="0"/>
  </dataFields>
  <formats count="14">
    <format dxfId="271">
      <pivotArea type="all" dataOnly="0" outline="0" fieldPosition="0"/>
    </format>
    <format dxfId="270">
      <pivotArea outline="0" collapsedLevelsAreSubtotals="1" fieldPosition="0"/>
    </format>
    <format dxfId="269">
      <pivotArea type="origin" dataOnly="0" labelOnly="1" outline="0" fieldPosition="0"/>
    </format>
    <format dxfId="268">
      <pivotArea field="43" type="button" dataOnly="0" labelOnly="1" outline="0"/>
    </format>
    <format dxfId="267">
      <pivotArea type="topRight" dataOnly="0" labelOnly="1" outline="0" fieldPosition="0"/>
    </format>
    <format dxfId="266">
      <pivotArea field="0" type="button" dataOnly="0" labelOnly="1" outline="0" axis="axisRow" fieldPosition="0"/>
    </format>
    <format dxfId="265">
      <pivotArea dataOnly="0" labelOnly="1" fieldPosition="0">
        <references count="1">
          <reference field="0" count="0"/>
        </references>
      </pivotArea>
    </format>
    <format dxfId="264">
      <pivotArea dataOnly="0" labelOnly="1" grandRow="1" outline="0" fieldPosition="0"/>
    </format>
    <format dxfId="263">
      <pivotArea dataOnly="0" labelOnly="1" grandCol="1" outline="0" fieldPosition="0"/>
    </format>
    <format dxfId="262">
      <pivotArea outline="0" collapsedLevelsAreSubtotals="1" fieldPosition="0"/>
    </format>
    <format dxfId="261">
      <pivotArea dataOnly="0" labelOnly="1" grandCol="1" outline="0" fieldPosition="0"/>
    </format>
    <format dxfId="260">
      <pivotArea dataOnly="0" labelOnly="1" fieldPosition="0">
        <references count="1">
          <reference field="58" count="1">
            <x v="0"/>
          </reference>
        </references>
      </pivotArea>
    </format>
    <format dxfId="259">
      <pivotArea dataOnly="0" labelOnly="1" fieldPosition="0">
        <references count="1">
          <reference field="58" count="1">
            <x v="1"/>
          </reference>
        </references>
      </pivotArea>
    </format>
    <format dxfId="258">
      <pivotArea collapsedLevelsAreSubtotals="1" fieldPosition="0">
        <references count="2">
          <reference field="0" count="3">
            <x v="2"/>
            <x v="3"/>
            <x v="5"/>
          </reference>
          <reference field="58"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51B317DE-0D4D-4EFF-B5BE-F999295E641F}" name="TablaDinámica5"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78:D90" firstHeaderRow="1" firstDataRow="2" firstDataCol="1"/>
  <pivotFields count="61">
    <pivotField axis="axisRow" showAll="0" sortType="descending">
      <items count="11">
        <item x="0"/>
        <item x="6"/>
        <item x="8"/>
        <item x="7"/>
        <item x="5"/>
        <item x="1"/>
        <item x="4"/>
        <item x="9"/>
        <item x="3"/>
        <item x="2"/>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4">
        <item x="2"/>
        <item x="0"/>
        <item h="1" x="1"/>
        <item t="default"/>
      </items>
    </pivotField>
    <pivotField showAll="0"/>
    <pivotField showAll="0"/>
    <pivotField showAll="0"/>
    <pivotField showAll="0"/>
    <pivotField showAll="0">
      <items count="5">
        <item x="0"/>
        <item m="1" x="3"/>
        <item x="1"/>
        <item h="1" x="2"/>
        <item t="default"/>
      </items>
    </pivotField>
    <pivotField showAll="0"/>
    <pivotField axis="axisCol" dataField="1" showAll="0">
      <items count="4">
        <item x="0"/>
        <item x="2"/>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1">
    <i>
      <x v="3"/>
    </i>
    <i>
      <x v="2"/>
    </i>
    <i>
      <x v="5"/>
    </i>
    <i>
      <x v="6"/>
    </i>
    <i>
      <x/>
    </i>
    <i>
      <x v="9"/>
    </i>
    <i>
      <x v="8"/>
    </i>
    <i>
      <x v="1"/>
    </i>
    <i>
      <x v="4"/>
    </i>
    <i>
      <x v="7"/>
    </i>
    <i t="grand">
      <x/>
    </i>
  </rowItems>
  <colFields count="1">
    <field x="33"/>
  </colFields>
  <colItems count="3">
    <i>
      <x/>
    </i>
    <i>
      <x v="1"/>
    </i>
    <i t="grand">
      <x/>
    </i>
  </colItems>
  <dataFields count="1">
    <dataField name="Cuenta de Evidencia" fld="33" subtotal="count" baseField="0" baseItem="0"/>
  </dataFields>
  <formats count="15">
    <format dxfId="286">
      <pivotArea field="33" grandRow="1" outline="0" collapsedLevelsAreSubtotals="1" axis="axisCol" fieldPosition="0">
        <references count="1">
          <reference field="33" count="1" selected="0">
            <x v="0"/>
          </reference>
        </references>
      </pivotArea>
    </format>
    <format dxfId="285">
      <pivotArea field="33" grandRow="1" outline="0" collapsedLevelsAreSubtotals="1" axis="axisCol" fieldPosition="0">
        <references count="1">
          <reference field="33" count="1" selected="0">
            <x v="1"/>
          </reference>
        </references>
      </pivotArea>
    </format>
    <format dxfId="284">
      <pivotArea outline="0" collapsedLevelsAreSubtotals="1" fieldPosition="0"/>
    </format>
    <format dxfId="283">
      <pivotArea collapsedLevelsAreSubtotals="1" fieldPosition="0">
        <references count="2">
          <reference field="0" count="2">
            <x v="2"/>
            <x v="3"/>
          </reference>
          <reference field="33" count="1" selected="0">
            <x v="1"/>
          </reference>
        </references>
      </pivotArea>
    </format>
    <format dxfId="282">
      <pivotArea collapsedLevelsAreSubtotals="1" fieldPosition="0">
        <references count="2">
          <reference field="0" count="2">
            <x v="2"/>
            <x v="3"/>
          </reference>
          <reference field="33" count="1" selected="0">
            <x v="0"/>
          </reference>
        </references>
      </pivotArea>
    </format>
    <format dxfId="281">
      <pivotArea type="all" dataOnly="0" outline="0" fieldPosition="0"/>
    </format>
    <format dxfId="280">
      <pivotArea outline="0" collapsedLevelsAreSubtotals="1" fieldPosition="0"/>
    </format>
    <format dxfId="279">
      <pivotArea type="origin" dataOnly="0" labelOnly="1" outline="0" fieldPosition="0"/>
    </format>
    <format dxfId="278">
      <pivotArea field="33" type="button" dataOnly="0" labelOnly="1" outline="0" axis="axisCol" fieldPosition="0"/>
    </format>
    <format dxfId="277">
      <pivotArea type="topRight" dataOnly="0" labelOnly="1" outline="0" fieldPosition="0"/>
    </format>
    <format dxfId="276">
      <pivotArea field="0" type="button" dataOnly="0" labelOnly="1" outline="0" axis="axisRow" fieldPosition="0"/>
    </format>
    <format dxfId="275">
      <pivotArea dataOnly="0" labelOnly="1" fieldPosition="0">
        <references count="1">
          <reference field="0" count="0"/>
        </references>
      </pivotArea>
    </format>
    <format dxfId="274">
      <pivotArea dataOnly="0" labelOnly="1" grandRow="1" outline="0" fieldPosition="0"/>
    </format>
    <format dxfId="273">
      <pivotArea dataOnly="0" labelOnly="1" fieldPosition="0">
        <references count="1">
          <reference field="33" count="0"/>
        </references>
      </pivotArea>
    </format>
    <format dxfId="272">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4138BFA0-C84B-455C-B369-92FA6532C84A}" name="TablaDinámica10"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E15" firstHeaderRow="1" firstDataRow="2" firstDataCol="1"/>
  <pivotFields count="61">
    <pivotField axis="axisRow" showAll="0" sortType="descending">
      <items count="11">
        <item x="0"/>
        <item x="6"/>
        <item x="8"/>
        <item x="7"/>
        <item x="5"/>
        <item x="1"/>
        <item x="4"/>
        <item x="9"/>
        <item x="3"/>
        <item x="2"/>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axis="axisCol" dataField="1" showAll="0">
      <items count="5">
        <item x="0"/>
        <item x="2"/>
        <item x="3"/>
        <item h="1" x="1"/>
        <item t="default"/>
      </items>
    </pivotField>
    <pivotField showAll="0">
      <items count="12">
        <item x="2"/>
        <item x="4"/>
        <item x="3"/>
        <item x="6"/>
        <item x="8"/>
        <item x="10"/>
        <item x="5"/>
        <item x="0"/>
        <item x="9"/>
        <item x="7"/>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4">
        <item x="2"/>
        <item x="0"/>
        <item h="1" x="1"/>
        <item t="default"/>
      </items>
    </pivotField>
    <pivotField showAll="0"/>
    <pivotField showAll="0"/>
    <pivotField showAll="0"/>
    <pivotField showAll="0"/>
    <pivotField showAll="0">
      <items count="5">
        <item x="0"/>
        <item m="1" x="3"/>
        <item x="1"/>
        <item h="1" x="2"/>
        <item t="default"/>
      </items>
    </pivotField>
    <pivotField showAll="0"/>
    <pivotField showAll="0">
      <items count="4">
        <item x="0"/>
        <item x="2"/>
        <item h="1" x="1"/>
        <item t="default"/>
      </items>
    </pivotField>
    <pivotField showAll="0"/>
    <pivotField showAll="0"/>
    <pivotField showAll="0"/>
    <pivotField showAll="0"/>
    <pivotField showAll="0"/>
    <pivotField showAll="0"/>
    <pivotField showAll="0"/>
    <pivotField showAll="0"/>
    <pivotField showAll="0"/>
    <pivotField showAll="0">
      <items count="4">
        <item x="0"/>
        <item x="2"/>
        <item h="1" x="1"/>
        <item t="default"/>
      </items>
    </pivotField>
    <pivotField showAll="0"/>
    <pivotField showAll="0"/>
    <pivotField showAll="0"/>
    <pivotField showAll="0"/>
    <pivotField showAll="0"/>
    <pivotField showAll="0"/>
    <pivotField showAll="0"/>
    <pivotField showAll="0">
      <items count="5">
        <item x="3"/>
        <item x="2"/>
        <item x="0"/>
        <item h="1" x="1"/>
        <item t="default"/>
      </items>
    </pivotField>
    <pivotField showAll="0"/>
    <pivotField showAll="0"/>
    <pivotField showAll="0"/>
    <pivotField showAll="0">
      <items count="4">
        <item x="0"/>
        <item x="2"/>
        <item h="1" x="1"/>
        <item t="default"/>
      </items>
    </pivotField>
    <pivotField showAll="0"/>
    <pivotField showAll="0"/>
    <pivotField showAll="0"/>
    <pivotField showAll="0"/>
    <pivotField showAll="0"/>
  </pivotFields>
  <rowFields count="1">
    <field x="0"/>
  </rowFields>
  <rowItems count="11">
    <i>
      <x v="3"/>
    </i>
    <i>
      <x v="2"/>
    </i>
    <i>
      <x v="5"/>
    </i>
    <i>
      <x v="6"/>
    </i>
    <i>
      <x/>
    </i>
    <i>
      <x v="8"/>
    </i>
    <i>
      <x v="7"/>
    </i>
    <i>
      <x v="1"/>
    </i>
    <i>
      <x v="9"/>
    </i>
    <i>
      <x v="4"/>
    </i>
    <i t="grand">
      <x/>
    </i>
  </rowItems>
  <colFields count="1">
    <field x="8"/>
  </colFields>
  <colItems count="4">
    <i>
      <x/>
    </i>
    <i>
      <x v="1"/>
    </i>
    <i>
      <x v="2"/>
    </i>
    <i t="grand">
      <x/>
    </i>
  </colItems>
  <dataFields count="1">
    <dataField name="Cuenta de Clasificación del riesgo" fld="8" subtotal="count" baseField="0" baseItem="0"/>
  </dataFields>
  <formats count="18">
    <format dxfId="304">
      <pivotArea outline="0" collapsedLevelsAreSubtotals="1" fieldPosition="0"/>
    </format>
    <format dxfId="303">
      <pivotArea type="all" dataOnly="0" outline="0" fieldPosition="0"/>
    </format>
    <format dxfId="302">
      <pivotArea outline="0" collapsedLevelsAreSubtotals="1" fieldPosition="0"/>
    </format>
    <format dxfId="301">
      <pivotArea type="origin" dataOnly="0" labelOnly="1" outline="0" fieldPosition="0"/>
    </format>
    <format dxfId="300">
      <pivotArea field="43" type="button" dataOnly="0" labelOnly="1" outline="0"/>
    </format>
    <format dxfId="299">
      <pivotArea type="topRight" dataOnly="0" labelOnly="1" outline="0" fieldPosition="0"/>
    </format>
    <format dxfId="298">
      <pivotArea field="0" type="button" dataOnly="0" labelOnly="1" outline="0" axis="axisRow" fieldPosition="0"/>
    </format>
    <format dxfId="297">
      <pivotArea dataOnly="0" labelOnly="1" fieldPosition="0">
        <references count="1">
          <reference field="0" count="0"/>
        </references>
      </pivotArea>
    </format>
    <format dxfId="296">
      <pivotArea dataOnly="0" labelOnly="1" grandRow="1" outline="0" fieldPosition="0"/>
    </format>
    <format dxfId="295">
      <pivotArea dataOnly="0" labelOnly="1" grandCol="1" outline="0" fieldPosition="0"/>
    </format>
    <format dxfId="294">
      <pivotArea grandCol="1" outline="0" collapsedLevelsAreSubtotals="1" fieldPosition="0"/>
    </format>
    <format dxfId="293">
      <pivotArea field="0" grandCol="1" collapsedLevelsAreSubtotals="1" axis="axisRow" fieldPosition="0">
        <references count="1">
          <reference field="0" count="0"/>
        </references>
      </pivotArea>
    </format>
    <format dxfId="292">
      <pivotArea field="8" grandRow="1" outline="0" collapsedLevelsAreSubtotals="1" axis="axisCol" fieldPosition="0">
        <references count="1">
          <reference field="8" count="1" selected="0">
            <x v="2"/>
          </reference>
        </references>
      </pivotArea>
    </format>
    <format dxfId="291">
      <pivotArea field="8" grandRow="1" outline="0" collapsedLevelsAreSubtotals="1" axis="axisCol" fieldPosition="0">
        <references count="1">
          <reference field="8" count="1" selected="0">
            <x v="1"/>
          </reference>
        </references>
      </pivotArea>
    </format>
    <format dxfId="290">
      <pivotArea field="8" grandRow="1" outline="0" collapsedLevelsAreSubtotals="1" axis="axisCol" fieldPosition="0">
        <references count="1">
          <reference field="8" count="1" selected="0">
            <x v="0"/>
          </reference>
        </references>
      </pivotArea>
    </format>
    <format dxfId="289">
      <pivotArea dataOnly="0" labelOnly="1" fieldPosition="0">
        <references count="1">
          <reference field="8" count="1">
            <x v="0"/>
          </reference>
        </references>
      </pivotArea>
    </format>
    <format dxfId="288">
      <pivotArea dataOnly="0" labelOnly="1" fieldPosition="0">
        <references count="1">
          <reference field="8" count="2">
            <x v="1"/>
            <x v="2"/>
          </reference>
        </references>
      </pivotArea>
    </format>
    <format dxfId="287">
      <pivotArea field="8" grandRow="1" outline="0" collapsedLevelsAreSubtotals="1" axis="axisCol" fieldPosition="0">
        <references count="1">
          <reference field="8" count="2" selected="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pivotTable" Target="../pivotTables/pivotTable11.xml"/><Relationship Id="rId13" Type="http://schemas.openxmlformats.org/officeDocument/2006/relationships/pivotTable" Target="../pivotTables/pivotTable16.xml"/><Relationship Id="rId3" Type="http://schemas.openxmlformats.org/officeDocument/2006/relationships/pivotTable" Target="../pivotTables/pivotTable6.xml"/><Relationship Id="rId7" Type="http://schemas.openxmlformats.org/officeDocument/2006/relationships/pivotTable" Target="../pivotTables/pivotTable10.xml"/><Relationship Id="rId12" Type="http://schemas.openxmlformats.org/officeDocument/2006/relationships/pivotTable" Target="../pivotTables/pivotTable15.xml"/><Relationship Id="rId2" Type="http://schemas.openxmlformats.org/officeDocument/2006/relationships/pivotTable" Target="../pivotTables/pivotTable5.xml"/><Relationship Id="rId1" Type="http://schemas.openxmlformats.org/officeDocument/2006/relationships/pivotTable" Target="../pivotTables/pivotTable4.xml"/><Relationship Id="rId6" Type="http://schemas.openxmlformats.org/officeDocument/2006/relationships/pivotTable" Target="../pivotTables/pivotTable9.xml"/><Relationship Id="rId11" Type="http://schemas.openxmlformats.org/officeDocument/2006/relationships/pivotTable" Target="../pivotTables/pivotTable14.xml"/><Relationship Id="rId5" Type="http://schemas.openxmlformats.org/officeDocument/2006/relationships/pivotTable" Target="../pivotTables/pivotTable8.xml"/><Relationship Id="rId10" Type="http://schemas.openxmlformats.org/officeDocument/2006/relationships/pivotTable" Target="../pivotTables/pivotTable13.xml"/><Relationship Id="rId4" Type="http://schemas.openxmlformats.org/officeDocument/2006/relationships/pivotTable" Target="../pivotTables/pivotTable7.xml"/><Relationship Id="rId9" Type="http://schemas.openxmlformats.org/officeDocument/2006/relationships/pivotTable" Target="../pivotTables/pivot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E7275-0524-459C-A637-9AFCBAA5F6CE}">
  <sheetPr>
    <tabColor rgb="FF7030A0"/>
  </sheetPr>
  <dimension ref="B2:G32"/>
  <sheetViews>
    <sheetView tabSelected="1" workbookViewId="0">
      <selection activeCell="B2" sqref="B2:G2"/>
    </sheetView>
  </sheetViews>
  <sheetFormatPr baseColWidth="10" defaultColWidth="10.85546875" defaultRowHeight="15" x14ac:dyDescent="0.25"/>
  <cols>
    <col min="1" max="1" width="2.7109375" style="177" customWidth="1"/>
    <col min="2" max="2" width="37.85546875" style="177" customWidth="1"/>
    <col min="3" max="3" width="15.42578125" style="177" bestFit="1" customWidth="1"/>
    <col min="4" max="4" width="19.140625" style="177" bestFit="1" customWidth="1"/>
    <col min="5" max="5" width="12.42578125" style="177" bestFit="1" customWidth="1"/>
    <col min="6" max="6" width="6.140625" style="177" customWidth="1"/>
    <col min="7" max="7" width="74.140625" style="177" customWidth="1"/>
    <col min="8" max="16384" width="10.85546875" style="177"/>
  </cols>
  <sheetData>
    <row r="2" spans="2:7" ht="18.75" x14ac:dyDescent="0.25">
      <c r="B2" s="197" t="s">
        <v>457</v>
      </c>
      <c r="C2" s="197"/>
      <c r="D2" s="197"/>
      <c r="E2" s="197"/>
      <c r="F2" s="197"/>
      <c r="G2" s="197"/>
    </row>
    <row r="4" spans="2:7" ht="30" x14ac:dyDescent="0.25">
      <c r="B4" s="176" t="s">
        <v>243</v>
      </c>
      <c r="C4" s="182" t="s">
        <v>240</v>
      </c>
      <c r="D4" s="182" t="s">
        <v>241</v>
      </c>
      <c r="E4" s="182" t="s">
        <v>242</v>
      </c>
      <c r="G4" s="191" t="s">
        <v>441</v>
      </c>
    </row>
    <row r="5" spans="2:7" ht="30" x14ac:dyDescent="0.25">
      <c r="B5" s="180" t="s">
        <v>244</v>
      </c>
      <c r="C5" s="192">
        <v>0.11</v>
      </c>
      <c r="D5" s="192">
        <v>0.11</v>
      </c>
      <c r="E5" s="193">
        <v>1</v>
      </c>
      <c r="G5" s="194" t="s">
        <v>910</v>
      </c>
    </row>
    <row r="6" spans="2:7" ht="30" x14ac:dyDescent="0.25">
      <c r="B6" s="180" t="s">
        <v>246</v>
      </c>
      <c r="C6" s="192">
        <v>0.13</v>
      </c>
      <c r="D6" s="192">
        <v>0.12</v>
      </c>
      <c r="E6" s="195">
        <v>0.77777777777777779</v>
      </c>
      <c r="G6" s="194" t="s">
        <v>911</v>
      </c>
    </row>
    <row r="7" spans="2:7" ht="45" x14ac:dyDescent="0.25">
      <c r="B7" s="180" t="s">
        <v>247</v>
      </c>
      <c r="C7" s="192">
        <v>0.06</v>
      </c>
      <c r="D7" s="192">
        <v>0.05</v>
      </c>
      <c r="E7" s="195">
        <v>0.75</v>
      </c>
      <c r="G7" s="194" t="s">
        <v>912</v>
      </c>
    </row>
    <row r="8" spans="2:7" x14ac:dyDescent="0.25">
      <c r="B8" s="180" t="s">
        <v>248</v>
      </c>
      <c r="C8" s="192">
        <v>6.0000000000000005E-2</v>
      </c>
      <c r="D8" s="192">
        <v>0.05</v>
      </c>
      <c r="E8" s="195">
        <v>0.75</v>
      </c>
    </row>
    <row r="9" spans="2:7" x14ac:dyDescent="0.25">
      <c r="B9" s="180" t="s">
        <v>249</v>
      </c>
      <c r="C9" s="192">
        <v>0.02</v>
      </c>
      <c r="D9" s="192">
        <v>0.01</v>
      </c>
      <c r="E9" s="196">
        <v>0.5</v>
      </c>
    </row>
    <row r="10" spans="2:7" x14ac:dyDescent="0.25">
      <c r="B10" s="180" t="s">
        <v>245</v>
      </c>
      <c r="C10" s="192">
        <v>0.18000000000000002</v>
      </c>
      <c r="D10" s="192">
        <v>0.08</v>
      </c>
      <c r="E10" s="196">
        <v>0.5</v>
      </c>
    </row>
    <row r="11" spans="2:7" x14ac:dyDescent="0.25">
      <c r="B11" s="180" t="s">
        <v>239</v>
      </c>
      <c r="C11" s="192">
        <v>0.56000000000000016</v>
      </c>
      <c r="D11" s="192">
        <v>0.42000000000000015</v>
      </c>
      <c r="E11" s="195">
        <v>0.72222222222222221</v>
      </c>
    </row>
    <row r="12" spans="2:7" x14ac:dyDescent="0.25">
      <c r="C12" s="182"/>
      <c r="D12" s="182"/>
      <c r="E12" s="182"/>
    </row>
    <row r="13" spans="2:7" ht="30" x14ac:dyDescent="0.25">
      <c r="B13" s="176" t="s">
        <v>5</v>
      </c>
      <c r="C13" s="182" t="s">
        <v>240</v>
      </c>
      <c r="D13" s="182" t="s">
        <v>241</v>
      </c>
      <c r="E13" s="182" t="s">
        <v>242</v>
      </c>
    </row>
    <row r="14" spans="2:7" x14ac:dyDescent="0.25">
      <c r="B14" s="180" t="s">
        <v>945</v>
      </c>
      <c r="C14" s="192">
        <v>0.11</v>
      </c>
      <c r="D14" s="192">
        <v>0.11</v>
      </c>
      <c r="E14" s="192">
        <v>1</v>
      </c>
    </row>
    <row r="15" spans="2:7" x14ac:dyDescent="0.25">
      <c r="B15" s="180" t="s">
        <v>932</v>
      </c>
      <c r="C15" s="192">
        <v>0.05</v>
      </c>
      <c r="D15" s="192">
        <v>0.05</v>
      </c>
      <c r="E15" s="192">
        <v>1</v>
      </c>
    </row>
    <row r="16" spans="2:7" x14ac:dyDescent="0.25">
      <c r="B16" s="180" t="s">
        <v>132</v>
      </c>
      <c r="C16" s="192">
        <v>6.9999999999999993E-2</v>
      </c>
      <c r="D16" s="192">
        <v>6.9999999999999993E-2</v>
      </c>
      <c r="E16" s="193">
        <v>1</v>
      </c>
    </row>
    <row r="17" spans="2:5" x14ac:dyDescent="0.25">
      <c r="B17" s="180" t="s">
        <v>43</v>
      </c>
      <c r="C17" s="192">
        <v>0.02</v>
      </c>
      <c r="D17" s="192">
        <v>0.02</v>
      </c>
      <c r="E17" s="193">
        <v>1</v>
      </c>
    </row>
    <row r="18" spans="2:5" x14ac:dyDescent="0.25">
      <c r="B18" s="180" t="s">
        <v>49</v>
      </c>
      <c r="C18" s="192">
        <v>8.9999999999999983E-2</v>
      </c>
      <c r="D18" s="192">
        <v>0.05</v>
      </c>
      <c r="E18" s="196">
        <v>0.5714285714285714</v>
      </c>
    </row>
    <row r="19" spans="2:5" x14ac:dyDescent="0.25">
      <c r="B19" s="180" t="s">
        <v>64</v>
      </c>
      <c r="C19" s="192">
        <v>0.22000000000000006</v>
      </c>
      <c r="D19" s="192">
        <v>0.11999999999999998</v>
      </c>
      <c r="E19" s="196">
        <v>0.46153846153846156</v>
      </c>
    </row>
    <row r="20" spans="2:5" x14ac:dyDescent="0.25">
      <c r="B20" s="180" t="s">
        <v>190</v>
      </c>
      <c r="C20" s="192">
        <v>0</v>
      </c>
      <c r="D20" s="192">
        <v>0</v>
      </c>
      <c r="E20" s="192" t="e">
        <v>#DIV/0!</v>
      </c>
    </row>
    <row r="21" spans="2:5" x14ac:dyDescent="0.25">
      <c r="B21" s="180" t="s">
        <v>59</v>
      </c>
      <c r="C21" s="192">
        <v>0</v>
      </c>
      <c r="D21" s="192">
        <v>0</v>
      </c>
      <c r="E21" s="192" t="e">
        <v>#DIV/0!</v>
      </c>
    </row>
    <row r="22" spans="2:5" x14ac:dyDescent="0.25">
      <c r="B22" s="180" t="s">
        <v>239</v>
      </c>
      <c r="C22" s="192">
        <v>0.56000000000000016</v>
      </c>
      <c r="D22" s="192">
        <v>0.42000000000000015</v>
      </c>
      <c r="E22" s="196">
        <v>0.72222222222222221</v>
      </c>
    </row>
    <row r="23" spans="2:5" x14ac:dyDescent="0.25">
      <c r="C23" s="182"/>
      <c r="D23" s="182"/>
      <c r="E23" s="182"/>
    </row>
    <row r="24" spans="2:5" ht="30" x14ac:dyDescent="0.25">
      <c r="B24" s="176" t="s">
        <v>913</v>
      </c>
      <c r="C24" s="182" t="s">
        <v>240</v>
      </c>
      <c r="D24" s="182" t="s">
        <v>241</v>
      </c>
      <c r="E24" s="182" t="s">
        <v>242</v>
      </c>
    </row>
    <row r="25" spans="2:5" ht="30" x14ac:dyDescent="0.25">
      <c r="B25" s="180" t="s">
        <v>44</v>
      </c>
      <c r="C25" s="192">
        <v>0.02</v>
      </c>
      <c r="D25" s="192">
        <v>0.02</v>
      </c>
      <c r="E25" s="193">
        <v>1</v>
      </c>
    </row>
    <row r="26" spans="2:5" x14ac:dyDescent="0.25">
      <c r="B26" s="180" t="s">
        <v>133</v>
      </c>
      <c r="C26" s="192">
        <v>6.9999999999999993E-2</v>
      </c>
      <c r="D26" s="192">
        <v>6.9999999999999993E-2</v>
      </c>
      <c r="E26" s="193">
        <v>1</v>
      </c>
    </row>
    <row r="27" spans="2:5" x14ac:dyDescent="0.25">
      <c r="B27" s="180" t="s">
        <v>13</v>
      </c>
      <c r="C27" s="192">
        <v>0.37000000000000011</v>
      </c>
      <c r="D27" s="192">
        <v>0.29000000000000004</v>
      </c>
      <c r="E27" s="195">
        <v>0.72916666666666663</v>
      </c>
    </row>
    <row r="28" spans="2:5" ht="30" x14ac:dyDescent="0.25">
      <c r="B28" s="180" t="s">
        <v>65</v>
      </c>
      <c r="C28" s="192">
        <v>9.9999999999999992E-2</v>
      </c>
      <c r="D28" s="192">
        <v>0.04</v>
      </c>
      <c r="E28" s="196">
        <v>0.41666666666666669</v>
      </c>
    </row>
    <row r="29" spans="2:5" x14ac:dyDescent="0.25">
      <c r="B29" s="180" t="s">
        <v>149</v>
      </c>
      <c r="C29" s="192">
        <v>0</v>
      </c>
      <c r="D29" s="192">
        <v>0</v>
      </c>
      <c r="E29" s="192" t="e">
        <v>#DIV/0!</v>
      </c>
    </row>
    <row r="30" spans="2:5" x14ac:dyDescent="0.25">
      <c r="B30" s="180" t="s">
        <v>191</v>
      </c>
      <c r="C30" s="192">
        <v>0</v>
      </c>
      <c r="D30" s="192">
        <v>0</v>
      </c>
      <c r="E30" s="192" t="e">
        <v>#DIV/0!</v>
      </c>
    </row>
    <row r="31" spans="2:5" x14ac:dyDescent="0.25">
      <c r="B31" s="180" t="s">
        <v>60</v>
      </c>
      <c r="C31" s="192">
        <v>0</v>
      </c>
      <c r="D31" s="192">
        <v>0</v>
      </c>
      <c r="E31" s="192" t="e">
        <v>#DIV/0!</v>
      </c>
    </row>
    <row r="32" spans="2:5" x14ac:dyDescent="0.25">
      <c r="B32" s="180" t="s">
        <v>239</v>
      </c>
      <c r="C32" s="192">
        <v>0.56000000000000028</v>
      </c>
      <c r="D32" s="192">
        <v>0.42000000000000015</v>
      </c>
      <c r="E32" s="195">
        <v>0.72222222222222221</v>
      </c>
    </row>
  </sheetData>
  <mergeCells count="1">
    <mergeCell ref="B2:G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FAD39-E67B-4EE2-9271-15F8ED80E999}">
  <sheetPr>
    <tabColor rgb="FF7030A0"/>
  </sheetPr>
  <dimension ref="A2:AE64"/>
  <sheetViews>
    <sheetView zoomScale="55" zoomScaleNormal="55" workbookViewId="0">
      <pane ySplit="3" topLeftCell="A4" activePane="bottomLeft" state="frozen"/>
      <selection pane="bottomLeft" activeCell="AA2" sqref="AA2:AE2"/>
    </sheetView>
  </sheetViews>
  <sheetFormatPr baseColWidth="10" defaultColWidth="10.85546875" defaultRowHeight="15" x14ac:dyDescent="0.25"/>
  <cols>
    <col min="1" max="1" width="6.5703125" style="37" customWidth="1"/>
    <col min="2" max="2" width="6.7109375" style="37" bestFit="1" customWidth="1"/>
    <col min="3" max="3" width="19.42578125" style="37" customWidth="1"/>
    <col min="4" max="4" width="9.140625" style="37" customWidth="1"/>
    <col min="5" max="5" width="29.85546875" style="37" customWidth="1"/>
    <col min="6" max="6" width="52.28515625" style="37" customWidth="1"/>
    <col min="7" max="7" width="37" style="37" customWidth="1"/>
    <col min="8" max="18" width="4.5703125" style="37" bestFit="1" customWidth="1"/>
    <col min="19" max="19" width="4.5703125" style="37" customWidth="1"/>
    <col min="20" max="20" width="10.85546875" style="37"/>
    <col min="21" max="21" width="33.42578125" style="37" customWidth="1"/>
    <col min="22" max="22" width="23.42578125" style="37" customWidth="1"/>
    <col min="23" max="23" width="21" style="37" customWidth="1"/>
    <col min="24" max="24" width="16.42578125" style="37" customWidth="1"/>
    <col min="25" max="25" width="14" style="37" customWidth="1"/>
    <col min="26" max="26" width="18" style="37" customWidth="1"/>
    <col min="27" max="27" width="18.28515625" style="37" customWidth="1"/>
    <col min="28" max="28" width="19" style="37" customWidth="1"/>
    <col min="29" max="29" width="14.5703125" style="37" bestFit="1" customWidth="1"/>
    <col min="30" max="30" width="10.42578125" style="37" bestFit="1" customWidth="1"/>
    <col min="31" max="31" width="57.7109375" style="37" customWidth="1"/>
    <col min="32" max="16384" width="10.85546875" style="37"/>
  </cols>
  <sheetData>
    <row r="2" spans="2:31" ht="20.45" customHeight="1" x14ac:dyDescent="0.25">
      <c r="H2" s="198" t="s">
        <v>4</v>
      </c>
      <c r="I2" s="198"/>
      <c r="J2" s="198"/>
      <c r="K2" s="198"/>
      <c r="L2" s="198"/>
      <c r="M2" s="198"/>
      <c r="N2" s="198"/>
      <c r="O2" s="198"/>
      <c r="P2" s="198"/>
      <c r="Q2" s="198"/>
      <c r="R2" s="198"/>
      <c r="S2" s="198"/>
      <c r="Y2" s="38">
        <f>1/$X$63</f>
        <v>0.01</v>
      </c>
      <c r="AA2" s="200" t="s">
        <v>982</v>
      </c>
      <c r="AB2" s="200"/>
      <c r="AC2" s="200"/>
      <c r="AD2" s="200"/>
      <c r="AE2" s="200"/>
    </row>
    <row r="3" spans="2:31" ht="60.75" x14ac:dyDescent="0.25">
      <c r="B3" s="23" t="s">
        <v>226</v>
      </c>
      <c r="C3" s="23" t="s">
        <v>0</v>
      </c>
      <c r="D3" s="23" t="s">
        <v>227</v>
      </c>
      <c r="E3" s="23" t="s">
        <v>1</v>
      </c>
      <c r="F3" s="23" t="s">
        <v>2</v>
      </c>
      <c r="G3" s="23" t="s">
        <v>3</v>
      </c>
      <c r="H3" s="24" t="s">
        <v>214</v>
      </c>
      <c r="I3" s="24" t="s">
        <v>215</v>
      </c>
      <c r="J3" s="24" t="s">
        <v>216</v>
      </c>
      <c r="K3" s="24" t="s">
        <v>217</v>
      </c>
      <c r="L3" s="24" t="s">
        <v>218</v>
      </c>
      <c r="M3" s="24" t="s">
        <v>219</v>
      </c>
      <c r="N3" s="24" t="s">
        <v>220</v>
      </c>
      <c r="O3" s="24" t="s">
        <v>221</v>
      </c>
      <c r="P3" s="24" t="s">
        <v>222</v>
      </c>
      <c r="Q3" s="24" t="s">
        <v>223</v>
      </c>
      <c r="R3" s="24" t="s">
        <v>224</v>
      </c>
      <c r="S3" s="24" t="s">
        <v>225</v>
      </c>
      <c r="T3" s="23" t="s">
        <v>8</v>
      </c>
      <c r="U3" s="25" t="s">
        <v>5</v>
      </c>
      <c r="V3" s="25" t="s">
        <v>6</v>
      </c>
      <c r="W3" s="25" t="s">
        <v>7</v>
      </c>
      <c r="X3" s="35" t="s">
        <v>456</v>
      </c>
      <c r="Y3" s="35" t="s">
        <v>232</v>
      </c>
      <c r="Z3" s="35" t="s">
        <v>233</v>
      </c>
      <c r="AA3" s="34" t="s">
        <v>228</v>
      </c>
      <c r="AB3" s="34" t="s">
        <v>230</v>
      </c>
      <c r="AC3" s="34" t="s">
        <v>231</v>
      </c>
      <c r="AD3" s="34" t="s">
        <v>234</v>
      </c>
      <c r="AE3" s="34" t="s">
        <v>229</v>
      </c>
    </row>
    <row r="4" spans="2:31" ht="47.25" x14ac:dyDescent="0.25">
      <c r="B4" s="1">
        <v>1</v>
      </c>
      <c r="C4" s="2" t="s">
        <v>244</v>
      </c>
      <c r="D4" s="1" t="s">
        <v>9</v>
      </c>
      <c r="E4" s="2" t="s">
        <v>10</v>
      </c>
      <c r="F4" s="2" t="s">
        <v>11</v>
      </c>
      <c r="G4" s="2" t="s">
        <v>12</v>
      </c>
      <c r="H4" s="3"/>
      <c r="I4" s="3"/>
      <c r="J4" s="3">
        <v>1</v>
      </c>
      <c r="K4" s="3"/>
      <c r="L4" s="3"/>
      <c r="M4" s="3"/>
      <c r="N4" s="3"/>
      <c r="O4" s="3"/>
      <c r="P4" s="3"/>
      <c r="Q4" s="3"/>
      <c r="R4" s="3"/>
      <c r="S4" s="3"/>
      <c r="T4" s="4">
        <f>SUM(H4:S4)</f>
        <v>1</v>
      </c>
      <c r="U4" s="2" t="s">
        <v>932</v>
      </c>
      <c r="V4" s="2" t="s">
        <v>13</v>
      </c>
      <c r="W4" s="5" t="s">
        <v>14</v>
      </c>
      <c r="X4" s="31">
        <f>COUNTA(H4:S4)</f>
        <v>1</v>
      </c>
      <c r="Y4" s="39">
        <f>$Y$2*X4</f>
        <v>0.01</v>
      </c>
      <c r="Z4" s="39">
        <f>Y4/T4</f>
        <v>0.01</v>
      </c>
      <c r="AA4" s="39">
        <f>Z4*SUM(H4:O4)</f>
        <v>0.01</v>
      </c>
      <c r="AB4" s="41">
        <v>1</v>
      </c>
      <c r="AC4" s="39">
        <f>IFERROR(Z4*AB4,0)</f>
        <v>0.01</v>
      </c>
      <c r="AD4" s="39">
        <f t="shared" ref="AD4:AD61" si="0">IFERROR(AC4/AA4,"N/A")</f>
        <v>1</v>
      </c>
      <c r="AE4" s="36" t="s">
        <v>943</v>
      </c>
    </row>
    <row r="5" spans="2:31" ht="90" x14ac:dyDescent="0.25">
      <c r="B5" s="1">
        <v>2</v>
      </c>
      <c r="C5" s="2" t="s">
        <v>244</v>
      </c>
      <c r="D5" s="1" t="s">
        <v>15</v>
      </c>
      <c r="E5" s="2" t="s">
        <v>10</v>
      </c>
      <c r="F5" s="2" t="s">
        <v>16</v>
      </c>
      <c r="G5" s="2" t="s">
        <v>17</v>
      </c>
      <c r="H5" s="3"/>
      <c r="I5" s="3"/>
      <c r="J5" s="3">
        <v>1</v>
      </c>
      <c r="K5" s="3">
        <v>1</v>
      </c>
      <c r="L5" s="3"/>
      <c r="M5" s="3"/>
      <c r="N5" s="3"/>
      <c r="O5" s="3">
        <v>1</v>
      </c>
      <c r="P5" s="3"/>
      <c r="Q5" s="3"/>
      <c r="R5" s="3"/>
      <c r="S5" s="3"/>
      <c r="T5" s="4">
        <f t="shared" ref="T5:T61" si="1">SUM(H5:S5)</f>
        <v>3</v>
      </c>
      <c r="U5" s="2" t="s">
        <v>932</v>
      </c>
      <c r="V5" s="2" t="s">
        <v>13</v>
      </c>
      <c r="W5" s="5" t="s">
        <v>14</v>
      </c>
      <c r="X5" s="31">
        <f t="shared" ref="X5:X61" si="2">COUNTA(H5:S5)</f>
        <v>3</v>
      </c>
      <c r="Y5" s="39">
        <f t="shared" ref="Y5:Y61" si="3">$Y$2*X5</f>
        <v>0.03</v>
      </c>
      <c r="Z5" s="39">
        <f t="shared" ref="Z5:Z61" si="4">Y5/T5</f>
        <v>0.01</v>
      </c>
      <c r="AA5" s="39">
        <f t="shared" ref="AA5:AA61" si="5">Z5*SUM(H5:O5)</f>
        <v>0.03</v>
      </c>
      <c r="AB5" s="41">
        <v>3</v>
      </c>
      <c r="AC5" s="39">
        <f t="shared" ref="AC5:AC61" si="6">IFERROR(Z5*AB5,0)</f>
        <v>0.03</v>
      </c>
      <c r="AD5" s="39">
        <f>IFERROR(AC5/AA5,"N/A")</f>
        <v>1</v>
      </c>
      <c r="AE5" s="36" t="s">
        <v>944</v>
      </c>
    </row>
    <row r="6" spans="2:31" ht="77.25" customHeight="1" x14ac:dyDescent="0.25">
      <c r="B6" s="1">
        <v>3</v>
      </c>
      <c r="C6" s="2" t="s">
        <v>244</v>
      </c>
      <c r="D6" s="1" t="s">
        <v>18</v>
      </c>
      <c r="E6" s="2" t="s">
        <v>19</v>
      </c>
      <c r="F6" s="6" t="s">
        <v>20</v>
      </c>
      <c r="G6" s="6" t="s">
        <v>21</v>
      </c>
      <c r="H6" s="3"/>
      <c r="I6" s="3"/>
      <c r="J6" s="3"/>
      <c r="K6" s="3"/>
      <c r="L6" s="3"/>
      <c r="M6" s="3"/>
      <c r="N6" s="3"/>
      <c r="O6" s="3">
        <v>1</v>
      </c>
      <c r="P6" s="3"/>
      <c r="Q6" s="3"/>
      <c r="R6" s="3"/>
      <c r="S6" s="3"/>
      <c r="T6" s="4">
        <f t="shared" si="1"/>
        <v>1</v>
      </c>
      <c r="U6" s="2" t="s">
        <v>932</v>
      </c>
      <c r="V6" s="2" t="s">
        <v>13</v>
      </c>
      <c r="W6" s="5" t="s">
        <v>14</v>
      </c>
      <c r="X6" s="31">
        <f t="shared" si="2"/>
        <v>1</v>
      </c>
      <c r="Y6" s="39">
        <f t="shared" si="3"/>
        <v>0.01</v>
      </c>
      <c r="Z6" s="39">
        <f t="shared" si="4"/>
        <v>0.01</v>
      </c>
      <c r="AA6" s="39">
        <f t="shared" si="5"/>
        <v>0.01</v>
      </c>
      <c r="AB6" s="41">
        <v>1</v>
      </c>
      <c r="AC6" s="39">
        <f t="shared" si="6"/>
        <v>0.01</v>
      </c>
      <c r="AD6" s="39">
        <f t="shared" si="0"/>
        <v>1</v>
      </c>
      <c r="AE6" s="125" t="s">
        <v>933</v>
      </c>
    </row>
    <row r="7" spans="2:31" ht="63" x14ac:dyDescent="0.25">
      <c r="B7" s="1">
        <v>4</v>
      </c>
      <c r="C7" s="2" t="s">
        <v>244</v>
      </c>
      <c r="D7" s="1" t="s">
        <v>22</v>
      </c>
      <c r="E7" s="2" t="s">
        <v>23</v>
      </c>
      <c r="F7" s="6" t="s">
        <v>24</v>
      </c>
      <c r="G7" s="2" t="s">
        <v>25</v>
      </c>
      <c r="H7" s="3"/>
      <c r="I7" s="3"/>
      <c r="J7" s="3"/>
      <c r="K7" s="3"/>
      <c r="L7" s="3"/>
      <c r="M7" s="3"/>
      <c r="N7" s="3"/>
      <c r="O7" s="3"/>
      <c r="P7" s="3">
        <v>2</v>
      </c>
      <c r="Q7" s="3"/>
      <c r="R7" s="3"/>
      <c r="S7" s="3"/>
      <c r="T7" s="4">
        <f t="shared" si="1"/>
        <v>2</v>
      </c>
      <c r="U7" s="2" t="s">
        <v>945</v>
      </c>
      <c r="V7" s="2" t="s">
        <v>13</v>
      </c>
      <c r="W7" s="5" t="s">
        <v>14</v>
      </c>
      <c r="X7" s="31">
        <f t="shared" si="2"/>
        <v>1</v>
      </c>
      <c r="Y7" s="39">
        <f t="shared" si="3"/>
        <v>0.01</v>
      </c>
      <c r="Z7" s="39">
        <f t="shared" si="4"/>
        <v>5.0000000000000001E-3</v>
      </c>
      <c r="AA7" s="39">
        <f t="shared" si="5"/>
        <v>0</v>
      </c>
      <c r="AB7" s="41" t="s">
        <v>235</v>
      </c>
      <c r="AC7" s="39">
        <f t="shared" si="6"/>
        <v>0</v>
      </c>
      <c r="AD7" s="39" t="str">
        <f t="shared" si="0"/>
        <v>N/A</v>
      </c>
      <c r="AE7" s="36"/>
    </row>
    <row r="8" spans="2:31" ht="47.25" x14ac:dyDescent="0.25">
      <c r="B8" s="1">
        <v>5</v>
      </c>
      <c r="C8" s="2" t="s">
        <v>244</v>
      </c>
      <c r="D8" s="1" t="s">
        <v>26</v>
      </c>
      <c r="E8" s="6" t="s">
        <v>23</v>
      </c>
      <c r="F8" s="6" t="s">
        <v>27</v>
      </c>
      <c r="G8" s="6" t="s">
        <v>28</v>
      </c>
      <c r="H8" s="3"/>
      <c r="I8" s="3"/>
      <c r="J8" s="3"/>
      <c r="K8" s="3"/>
      <c r="L8" s="3"/>
      <c r="M8" s="3"/>
      <c r="N8" s="3"/>
      <c r="O8" s="3"/>
      <c r="P8" s="3"/>
      <c r="Q8" s="3">
        <v>1</v>
      </c>
      <c r="R8" s="3"/>
      <c r="S8" s="3"/>
      <c r="T8" s="4">
        <f t="shared" si="1"/>
        <v>1</v>
      </c>
      <c r="U8" s="2" t="s">
        <v>945</v>
      </c>
      <c r="V8" s="2" t="s">
        <v>13</v>
      </c>
      <c r="W8" s="5" t="s">
        <v>14</v>
      </c>
      <c r="X8" s="31">
        <f>COUNTA(H8:S8)</f>
        <v>1</v>
      </c>
      <c r="Y8" s="39">
        <f t="shared" si="3"/>
        <v>0.01</v>
      </c>
      <c r="Z8" s="39">
        <f t="shared" si="4"/>
        <v>0.01</v>
      </c>
      <c r="AA8" s="39">
        <f t="shared" si="5"/>
        <v>0</v>
      </c>
      <c r="AB8" s="41" t="s">
        <v>235</v>
      </c>
      <c r="AC8" s="39">
        <f t="shared" si="6"/>
        <v>0</v>
      </c>
      <c r="AD8" s="39" t="str">
        <f t="shared" si="0"/>
        <v>N/A</v>
      </c>
      <c r="AE8" s="36"/>
    </row>
    <row r="9" spans="2:31" ht="87" customHeight="1" x14ac:dyDescent="0.25">
      <c r="B9" s="1">
        <v>6</v>
      </c>
      <c r="C9" s="2" t="s">
        <v>244</v>
      </c>
      <c r="D9" s="1" t="s">
        <v>29</v>
      </c>
      <c r="E9" s="2" t="s">
        <v>30</v>
      </c>
      <c r="F9" s="6" t="s">
        <v>31</v>
      </c>
      <c r="G9" s="6" t="s">
        <v>32</v>
      </c>
      <c r="H9" s="3"/>
      <c r="I9" s="3">
        <v>1</v>
      </c>
      <c r="J9" s="3"/>
      <c r="K9" s="3"/>
      <c r="L9" s="3">
        <v>1</v>
      </c>
      <c r="M9" s="3"/>
      <c r="N9" s="3"/>
      <c r="O9" s="3"/>
      <c r="P9" s="3">
        <v>1</v>
      </c>
      <c r="Q9" s="3"/>
      <c r="R9" s="3"/>
      <c r="S9" s="3"/>
      <c r="T9" s="4">
        <f t="shared" si="1"/>
        <v>3</v>
      </c>
      <c r="U9" s="2" t="s">
        <v>945</v>
      </c>
      <c r="V9" s="2" t="s">
        <v>13</v>
      </c>
      <c r="W9" s="5" t="s">
        <v>14</v>
      </c>
      <c r="X9" s="31">
        <f t="shared" si="2"/>
        <v>3</v>
      </c>
      <c r="Y9" s="39">
        <f t="shared" si="3"/>
        <v>0.03</v>
      </c>
      <c r="Z9" s="39">
        <f t="shared" si="4"/>
        <v>0.01</v>
      </c>
      <c r="AA9" s="39">
        <f t="shared" si="5"/>
        <v>0.02</v>
      </c>
      <c r="AB9" s="41">
        <v>2</v>
      </c>
      <c r="AC9" s="39">
        <f t="shared" si="6"/>
        <v>0.02</v>
      </c>
      <c r="AD9" s="39">
        <f t="shared" si="0"/>
        <v>1</v>
      </c>
      <c r="AE9" s="125" t="s">
        <v>934</v>
      </c>
    </row>
    <row r="10" spans="2:31" ht="71.25" customHeight="1" x14ac:dyDescent="0.25">
      <c r="B10" s="1">
        <v>7</v>
      </c>
      <c r="C10" s="2" t="s">
        <v>244</v>
      </c>
      <c r="D10" s="1" t="s">
        <v>33</v>
      </c>
      <c r="E10" s="2" t="s">
        <v>30</v>
      </c>
      <c r="F10" s="2" t="s">
        <v>34</v>
      </c>
      <c r="G10" s="2" t="s">
        <v>35</v>
      </c>
      <c r="H10" s="3"/>
      <c r="I10" s="3"/>
      <c r="J10" s="3"/>
      <c r="K10" s="3"/>
      <c r="L10" s="3"/>
      <c r="M10" s="3"/>
      <c r="N10" s="3">
        <v>1</v>
      </c>
      <c r="O10" s="3"/>
      <c r="P10" s="3"/>
      <c r="Q10" s="3"/>
      <c r="R10" s="3"/>
      <c r="S10" s="3">
        <v>1</v>
      </c>
      <c r="T10" s="4">
        <f t="shared" si="1"/>
        <v>2</v>
      </c>
      <c r="U10" s="2" t="s">
        <v>945</v>
      </c>
      <c r="V10" s="2" t="s">
        <v>13</v>
      </c>
      <c r="W10" s="5" t="s">
        <v>14</v>
      </c>
      <c r="X10" s="31">
        <f t="shared" si="2"/>
        <v>2</v>
      </c>
      <c r="Y10" s="39">
        <f t="shared" si="3"/>
        <v>0.02</v>
      </c>
      <c r="Z10" s="39">
        <f t="shared" si="4"/>
        <v>0.01</v>
      </c>
      <c r="AA10" s="39">
        <f t="shared" si="5"/>
        <v>0.01</v>
      </c>
      <c r="AB10" s="41">
        <v>1</v>
      </c>
      <c r="AC10" s="39">
        <f t="shared" si="6"/>
        <v>0.01</v>
      </c>
      <c r="AD10" s="39">
        <f t="shared" si="0"/>
        <v>1</v>
      </c>
      <c r="AE10" s="36" t="s">
        <v>451</v>
      </c>
    </row>
    <row r="11" spans="2:31" ht="63" x14ac:dyDescent="0.25">
      <c r="B11" s="1">
        <v>8</v>
      </c>
      <c r="C11" s="2" t="s">
        <v>244</v>
      </c>
      <c r="D11" s="1" t="s">
        <v>36</v>
      </c>
      <c r="E11" s="2" t="s">
        <v>30</v>
      </c>
      <c r="F11" s="2" t="s">
        <v>37</v>
      </c>
      <c r="G11" s="2" t="s">
        <v>38</v>
      </c>
      <c r="H11" s="3"/>
      <c r="I11" s="3"/>
      <c r="J11" s="3"/>
      <c r="K11" s="3"/>
      <c r="L11" s="3"/>
      <c r="M11" s="3"/>
      <c r="N11" s="3">
        <v>1</v>
      </c>
      <c r="O11" s="3"/>
      <c r="P11" s="3"/>
      <c r="Q11" s="3"/>
      <c r="R11" s="3"/>
      <c r="S11" s="3"/>
      <c r="T11" s="4">
        <f t="shared" si="1"/>
        <v>1</v>
      </c>
      <c r="U11" s="2" t="s">
        <v>945</v>
      </c>
      <c r="V11" s="2" t="s">
        <v>13</v>
      </c>
      <c r="W11" s="5" t="s">
        <v>14</v>
      </c>
      <c r="X11" s="31">
        <f t="shared" si="2"/>
        <v>1</v>
      </c>
      <c r="Y11" s="39">
        <f t="shared" si="3"/>
        <v>0.01</v>
      </c>
      <c r="Z11" s="39">
        <f t="shared" si="4"/>
        <v>0.01</v>
      </c>
      <c r="AA11" s="39">
        <f t="shared" si="5"/>
        <v>0.01</v>
      </c>
      <c r="AB11" s="41">
        <v>1</v>
      </c>
      <c r="AC11" s="39">
        <f t="shared" si="6"/>
        <v>0.01</v>
      </c>
      <c r="AD11" s="39">
        <f t="shared" si="0"/>
        <v>1</v>
      </c>
      <c r="AE11" s="125" t="s">
        <v>458</v>
      </c>
    </row>
    <row r="12" spans="2:31" ht="47.25" x14ac:dyDescent="0.25">
      <c r="B12" s="1">
        <v>9</v>
      </c>
      <c r="C12" s="2" t="s">
        <v>244</v>
      </c>
      <c r="D12" s="1" t="s">
        <v>39</v>
      </c>
      <c r="E12" s="2" t="s">
        <v>40</v>
      </c>
      <c r="F12" s="2" t="s">
        <v>41</v>
      </c>
      <c r="G12" s="2" t="s">
        <v>42</v>
      </c>
      <c r="H12" s="3">
        <v>1</v>
      </c>
      <c r="I12" s="3"/>
      <c r="J12" s="3"/>
      <c r="K12" s="3"/>
      <c r="L12" s="3">
        <v>1</v>
      </c>
      <c r="M12" s="3"/>
      <c r="N12" s="3"/>
      <c r="O12" s="3"/>
      <c r="P12" s="3">
        <v>1</v>
      </c>
      <c r="Q12" s="3"/>
      <c r="R12" s="3"/>
      <c r="S12" s="3"/>
      <c r="T12" s="4">
        <f t="shared" si="1"/>
        <v>3</v>
      </c>
      <c r="U12" s="2" t="s">
        <v>43</v>
      </c>
      <c r="V12" s="6" t="s">
        <v>44</v>
      </c>
      <c r="W12" s="5" t="s">
        <v>14</v>
      </c>
      <c r="X12" s="31">
        <f>COUNTA(H12:S12)</f>
        <v>3</v>
      </c>
      <c r="Y12" s="39">
        <f t="shared" si="3"/>
        <v>0.03</v>
      </c>
      <c r="Z12" s="39">
        <f t="shared" si="4"/>
        <v>0.01</v>
      </c>
      <c r="AA12" s="39">
        <f t="shared" si="5"/>
        <v>0.02</v>
      </c>
      <c r="AB12" s="41">
        <v>2</v>
      </c>
      <c r="AC12" s="39">
        <f t="shared" si="6"/>
        <v>0.02</v>
      </c>
      <c r="AD12" s="39">
        <f t="shared" si="0"/>
        <v>1</v>
      </c>
      <c r="AE12" s="36" t="s">
        <v>469</v>
      </c>
    </row>
    <row r="13" spans="2:31" ht="63" x14ac:dyDescent="0.25">
      <c r="B13" s="1">
        <v>10</v>
      </c>
      <c r="C13" s="2" t="s">
        <v>249</v>
      </c>
      <c r="D13" s="1" t="s">
        <v>45</v>
      </c>
      <c r="E13" s="2" t="s">
        <v>46</v>
      </c>
      <c r="F13" s="2" t="s">
        <v>47</v>
      </c>
      <c r="G13" s="2" t="s">
        <v>48</v>
      </c>
      <c r="H13" s="3"/>
      <c r="I13" s="3"/>
      <c r="J13" s="3"/>
      <c r="K13" s="3"/>
      <c r="L13" s="3"/>
      <c r="M13" s="3"/>
      <c r="N13" s="3">
        <v>1</v>
      </c>
      <c r="O13" s="3">
        <v>1</v>
      </c>
      <c r="P13" s="3"/>
      <c r="Q13" s="3"/>
      <c r="R13" s="3"/>
      <c r="S13" s="3"/>
      <c r="T13" s="4">
        <f t="shared" si="1"/>
        <v>2</v>
      </c>
      <c r="U13" s="2" t="s">
        <v>49</v>
      </c>
      <c r="V13" s="7" t="s">
        <v>50</v>
      </c>
      <c r="W13" s="5" t="s">
        <v>14</v>
      </c>
      <c r="X13" s="31">
        <f t="shared" si="2"/>
        <v>2</v>
      </c>
      <c r="Y13" s="39">
        <f t="shared" si="3"/>
        <v>0.02</v>
      </c>
      <c r="Z13" s="39">
        <f t="shared" si="4"/>
        <v>0.01</v>
      </c>
      <c r="AA13" s="39">
        <f t="shared" si="5"/>
        <v>0.02</v>
      </c>
      <c r="AB13" s="41">
        <v>1</v>
      </c>
      <c r="AC13" s="39">
        <f t="shared" si="6"/>
        <v>0.01</v>
      </c>
      <c r="AD13" s="39">
        <f t="shared" si="0"/>
        <v>0.5</v>
      </c>
      <c r="AE13" s="36" t="s">
        <v>935</v>
      </c>
    </row>
    <row r="14" spans="2:31" ht="63" x14ac:dyDescent="0.25">
      <c r="B14" s="1">
        <v>11</v>
      </c>
      <c r="C14" s="2" t="s">
        <v>245</v>
      </c>
      <c r="D14" s="1" t="s">
        <v>52</v>
      </c>
      <c r="E14" s="2" t="s">
        <v>110</v>
      </c>
      <c r="F14" s="8" t="s">
        <v>53</v>
      </c>
      <c r="G14" s="5" t="s">
        <v>54</v>
      </c>
      <c r="H14" s="9">
        <v>1</v>
      </c>
      <c r="I14" s="9"/>
      <c r="J14" s="9"/>
      <c r="K14" s="9"/>
      <c r="L14" s="9"/>
      <c r="M14" s="9"/>
      <c r="N14" s="9"/>
      <c r="O14" s="9"/>
      <c r="P14" s="9"/>
      <c r="Q14" s="9"/>
      <c r="R14" s="9"/>
      <c r="S14" s="9"/>
      <c r="T14" s="4">
        <f t="shared" si="1"/>
        <v>1</v>
      </c>
      <c r="U14" s="10" t="s">
        <v>49</v>
      </c>
      <c r="V14" s="10" t="s">
        <v>13</v>
      </c>
      <c r="W14" s="5" t="s">
        <v>55</v>
      </c>
      <c r="X14" s="31">
        <f t="shared" si="2"/>
        <v>1</v>
      </c>
      <c r="Y14" s="39">
        <f>$Y$2*X14</f>
        <v>0.01</v>
      </c>
      <c r="Z14" s="39">
        <f>Y14/T14</f>
        <v>0.01</v>
      </c>
      <c r="AA14" s="39">
        <f>Z14*SUM(H14:O14)</f>
        <v>0.01</v>
      </c>
      <c r="AB14" s="41">
        <v>1</v>
      </c>
      <c r="AC14" s="39">
        <f t="shared" si="6"/>
        <v>0.01</v>
      </c>
      <c r="AD14" s="39">
        <f t="shared" si="0"/>
        <v>1</v>
      </c>
      <c r="AE14" s="36" t="s">
        <v>237</v>
      </c>
    </row>
    <row r="15" spans="2:31" ht="63" x14ac:dyDescent="0.25">
      <c r="B15" s="1">
        <v>12</v>
      </c>
      <c r="C15" s="2" t="s">
        <v>245</v>
      </c>
      <c r="D15" s="1" t="s">
        <v>56</v>
      </c>
      <c r="E15" s="2" t="s">
        <v>110</v>
      </c>
      <c r="F15" s="7" t="s">
        <v>57</v>
      </c>
      <c r="G15" s="11" t="s">
        <v>58</v>
      </c>
      <c r="H15" s="9"/>
      <c r="I15" s="9"/>
      <c r="J15" s="9"/>
      <c r="K15" s="9"/>
      <c r="L15" s="9"/>
      <c r="M15" s="9"/>
      <c r="N15" s="9"/>
      <c r="O15" s="9"/>
      <c r="P15" s="9">
        <v>1</v>
      </c>
      <c r="Q15" s="9"/>
      <c r="R15" s="9"/>
      <c r="S15" s="9"/>
      <c r="T15" s="4">
        <f t="shared" si="1"/>
        <v>1</v>
      </c>
      <c r="U15" s="2" t="s">
        <v>59</v>
      </c>
      <c r="V15" s="7" t="s">
        <v>60</v>
      </c>
      <c r="W15" s="5" t="s">
        <v>14</v>
      </c>
      <c r="X15" s="31">
        <f t="shared" si="2"/>
        <v>1</v>
      </c>
      <c r="Y15" s="39">
        <f t="shared" si="3"/>
        <v>0.01</v>
      </c>
      <c r="Z15" s="39">
        <f t="shared" si="4"/>
        <v>0.01</v>
      </c>
      <c r="AA15" s="39">
        <f t="shared" si="5"/>
        <v>0</v>
      </c>
      <c r="AB15" s="41">
        <v>0</v>
      </c>
      <c r="AC15" s="39">
        <f t="shared" si="6"/>
        <v>0</v>
      </c>
      <c r="AD15" s="39" t="str">
        <f t="shared" si="0"/>
        <v>N/A</v>
      </c>
      <c r="AE15" s="36"/>
    </row>
    <row r="16" spans="2:31" ht="126" x14ac:dyDescent="0.25">
      <c r="B16" s="1">
        <v>13</v>
      </c>
      <c r="C16" s="2" t="s">
        <v>245</v>
      </c>
      <c r="D16" s="1" t="s">
        <v>61</v>
      </c>
      <c r="E16" s="2" t="s">
        <v>110</v>
      </c>
      <c r="F16" s="12" t="s">
        <v>62</v>
      </c>
      <c r="G16" s="10" t="s">
        <v>63</v>
      </c>
      <c r="H16" s="9"/>
      <c r="I16" s="9"/>
      <c r="J16" s="9">
        <v>3</v>
      </c>
      <c r="K16" s="9"/>
      <c r="L16" s="9"/>
      <c r="M16" s="9">
        <v>3</v>
      </c>
      <c r="N16" s="9"/>
      <c r="O16" s="9"/>
      <c r="P16" s="9">
        <v>3</v>
      </c>
      <c r="Q16" s="9"/>
      <c r="R16" s="9"/>
      <c r="S16" s="9">
        <v>3</v>
      </c>
      <c r="T16" s="4">
        <f t="shared" si="1"/>
        <v>12</v>
      </c>
      <c r="U16" s="2" t="s">
        <v>64</v>
      </c>
      <c r="V16" s="2" t="s">
        <v>65</v>
      </c>
      <c r="W16" s="6" t="s">
        <v>66</v>
      </c>
      <c r="X16" s="31">
        <f t="shared" si="2"/>
        <v>4</v>
      </c>
      <c r="Y16" s="39">
        <f t="shared" si="3"/>
        <v>0.04</v>
      </c>
      <c r="Z16" s="39">
        <f t="shared" si="4"/>
        <v>3.3333333333333335E-3</v>
      </c>
      <c r="AA16" s="39">
        <f t="shared" si="5"/>
        <v>0.02</v>
      </c>
      <c r="AB16" s="41">
        <v>6</v>
      </c>
      <c r="AC16" s="39">
        <f t="shared" si="6"/>
        <v>0.02</v>
      </c>
      <c r="AD16" s="39">
        <f t="shared" si="0"/>
        <v>1</v>
      </c>
      <c r="AE16" s="36" t="s">
        <v>936</v>
      </c>
    </row>
    <row r="17" spans="2:31" ht="126" x14ac:dyDescent="0.25">
      <c r="B17" s="1">
        <v>14</v>
      </c>
      <c r="C17" s="2" t="s">
        <v>245</v>
      </c>
      <c r="D17" s="1" t="s">
        <v>67</v>
      </c>
      <c r="E17" s="2" t="s">
        <v>110</v>
      </c>
      <c r="F17" s="13" t="s">
        <v>68</v>
      </c>
      <c r="G17" s="13" t="s">
        <v>69</v>
      </c>
      <c r="H17" s="9"/>
      <c r="I17" s="9"/>
      <c r="J17" s="9">
        <v>2</v>
      </c>
      <c r="K17" s="9"/>
      <c r="L17" s="9"/>
      <c r="M17" s="9">
        <v>2</v>
      </c>
      <c r="N17" s="9"/>
      <c r="O17" s="9"/>
      <c r="P17" s="9">
        <v>2</v>
      </c>
      <c r="Q17" s="9"/>
      <c r="R17" s="9"/>
      <c r="S17" s="9">
        <v>2</v>
      </c>
      <c r="T17" s="4">
        <f t="shared" si="1"/>
        <v>8</v>
      </c>
      <c r="U17" s="2" t="s">
        <v>64</v>
      </c>
      <c r="V17" s="2" t="s">
        <v>13</v>
      </c>
      <c r="W17" s="6" t="s">
        <v>66</v>
      </c>
      <c r="X17" s="31">
        <f t="shared" si="2"/>
        <v>4</v>
      </c>
      <c r="Y17" s="39">
        <f t="shared" si="3"/>
        <v>0.04</v>
      </c>
      <c r="Z17" s="39">
        <f t="shared" si="4"/>
        <v>5.0000000000000001E-3</v>
      </c>
      <c r="AA17" s="39">
        <f t="shared" si="5"/>
        <v>0.02</v>
      </c>
      <c r="AB17" s="41">
        <v>0</v>
      </c>
      <c r="AC17" s="39">
        <f t="shared" si="6"/>
        <v>0</v>
      </c>
      <c r="AD17" s="39">
        <f t="shared" si="0"/>
        <v>0</v>
      </c>
      <c r="AE17" s="36" t="s">
        <v>442</v>
      </c>
    </row>
    <row r="18" spans="2:31" ht="173.25" x14ac:dyDescent="0.25">
      <c r="B18" s="1">
        <v>15</v>
      </c>
      <c r="C18" s="2" t="s">
        <v>245</v>
      </c>
      <c r="D18" s="1" t="s">
        <v>70</v>
      </c>
      <c r="E18" s="2" t="s">
        <v>111</v>
      </c>
      <c r="F18" s="14" t="s">
        <v>71</v>
      </c>
      <c r="G18" s="7" t="s">
        <v>72</v>
      </c>
      <c r="H18" s="9">
        <v>1</v>
      </c>
      <c r="I18" s="9"/>
      <c r="J18" s="9"/>
      <c r="K18" s="9"/>
      <c r="L18" s="9"/>
      <c r="M18" s="9"/>
      <c r="N18" s="9"/>
      <c r="O18" s="9"/>
      <c r="P18" s="9"/>
      <c r="Q18" s="9"/>
      <c r="R18" s="9"/>
      <c r="S18" s="9"/>
      <c r="T18" s="4">
        <f t="shared" si="1"/>
        <v>1</v>
      </c>
      <c r="U18" s="2" t="s">
        <v>49</v>
      </c>
      <c r="V18" s="7" t="s">
        <v>50</v>
      </c>
      <c r="W18" s="5" t="s">
        <v>14</v>
      </c>
      <c r="X18" s="31">
        <f>COUNTA(H18:S18)</f>
        <v>1</v>
      </c>
      <c r="Y18" s="39">
        <f t="shared" si="3"/>
        <v>0.01</v>
      </c>
      <c r="Z18" s="39">
        <f t="shared" si="4"/>
        <v>0.01</v>
      </c>
      <c r="AA18" s="39">
        <f t="shared" si="5"/>
        <v>0.01</v>
      </c>
      <c r="AB18" s="41">
        <v>1</v>
      </c>
      <c r="AC18" s="39">
        <f t="shared" si="6"/>
        <v>0.01</v>
      </c>
      <c r="AD18" s="39">
        <f t="shared" si="0"/>
        <v>1</v>
      </c>
      <c r="AE18" s="36" t="s">
        <v>937</v>
      </c>
    </row>
    <row r="19" spans="2:31" ht="126" x14ac:dyDescent="0.25">
      <c r="B19" s="1">
        <v>16</v>
      </c>
      <c r="C19" s="2" t="s">
        <v>245</v>
      </c>
      <c r="D19" s="1" t="s">
        <v>73</v>
      </c>
      <c r="E19" s="2" t="s">
        <v>111</v>
      </c>
      <c r="F19" s="7" t="s">
        <v>444</v>
      </c>
      <c r="G19" s="15" t="s">
        <v>445</v>
      </c>
      <c r="H19" s="9"/>
      <c r="I19" s="9">
        <v>1</v>
      </c>
      <c r="J19" s="9"/>
      <c r="K19" s="9"/>
      <c r="L19" s="9"/>
      <c r="M19" s="9"/>
      <c r="N19" s="9"/>
      <c r="O19" s="9">
        <v>1</v>
      </c>
      <c r="P19" s="9"/>
      <c r="Q19" s="9"/>
      <c r="R19" s="9"/>
      <c r="S19" s="9"/>
      <c r="T19" s="4">
        <f t="shared" si="1"/>
        <v>2</v>
      </c>
      <c r="U19" s="2" t="s">
        <v>64</v>
      </c>
      <c r="V19" s="2" t="s">
        <v>65</v>
      </c>
      <c r="W19" s="6" t="s">
        <v>66</v>
      </c>
      <c r="X19" s="31">
        <f t="shared" si="2"/>
        <v>2</v>
      </c>
      <c r="Y19" s="39">
        <f t="shared" si="3"/>
        <v>0.02</v>
      </c>
      <c r="Z19" s="39">
        <f t="shared" si="4"/>
        <v>0.01</v>
      </c>
      <c r="AA19" s="39">
        <f t="shared" si="5"/>
        <v>0.02</v>
      </c>
      <c r="AB19" s="41">
        <v>0</v>
      </c>
      <c r="AC19" s="39">
        <f t="shared" si="6"/>
        <v>0</v>
      </c>
      <c r="AD19" s="39">
        <f t="shared" si="0"/>
        <v>0</v>
      </c>
      <c r="AE19" s="36"/>
    </row>
    <row r="20" spans="2:31" ht="126" x14ac:dyDescent="0.25">
      <c r="B20" s="1">
        <v>17</v>
      </c>
      <c r="C20" s="2" t="s">
        <v>245</v>
      </c>
      <c r="D20" s="1" t="s">
        <v>74</v>
      </c>
      <c r="E20" s="2" t="s">
        <v>111</v>
      </c>
      <c r="F20" s="7" t="s">
        <v>75</v>
      </c>
      <c r="G20" s="11" t="s">
        <v>76</v>
      </c>
      <c r="H20" s="9"/>
      <c r="I20" s="9"/>
      <c r="J20" s="9">
        <v>1</v>
      </c>
      <c r="K20" s="9"/>
      <c r="L20" s="9"/>
      <c r="M20" s="9">
        <v>1</v>
      </c>
      <c r="N20" s="9"/>
      <c r="O20" s="9"/>
      <c r="P20" s="9">
        <v>1</v>
      </c>
      <c r="Q20" s="9"/>
      <c r="R20" s="9"/>
      <c r="S20" s="9">
        <v>1</v>
      </c>
      <c r="T20" s="4">
        <f t="shared" si="1"/>
        <v>4</v>
      </c>
      <c r="U20" s="2" t="s">
        <v>64</v>
      </c>
      <c r="V20" s="2" t="s">
        <v>65</v>
      </c>
      <c r="W20" s="6" t="s">
        <v>66</v>
      </c>
      <c r="X20" s="31">
        <f t="shared" si="2"/>
        <v>4</v>
      </c>
      <c r="Y20" s="39">
        <f t="shared" si="3"/>
        <v>0.04</v>
      </c>
      <c r="Z20" s="39">
        <f t="shared" si="4"/>
        <v>0.01</v>
      </c>
      <c r="AA20" s="39">
        <f t="shared" si="5"/>
        <v>0.02</v>
      </c>
      <c r="AB20" s="41">
        <v>1</v>
      </c>
      <c r="AC20" s="39">
        <f t="shared" si="6"/>
        <v>0.01</v>
      </c>
      <c r="AD20" s="39">
        <f t="shared" si="0"/>
        <v>0.5</v>
      </c>
      <c r="AE20" s="36"/>
    </row>
    <row r="21" spans="2:31" ht="126" x14ac:dyDescent="0.25">
      <c r="B21" s="1">
        <v>18</v>
      </c>
      <c r="C21" s="2" t="s">
        <v>245</v>
      </c>
      <c r="D21" s="1" t="s">
        <v>77</v>
      </c>
      <c r="E21" s="2" t="s">
        <v>111</v>
      </c>
      <c r="F21" s="12" t="s">
        <v>78</v>
      </c>
      <c r="G21" s="7" t="s">
        <v>79</v>
      </c>
      <c r="H21" s="9"/>
      <c r="I21" s="9"/>
      <c r="J21" s="9"/>
      <c r="K21" s="9"/>
      <c r="L21" s="9"/>
      <c r="M21" s="9"/>
      <c r="N21" s="9">
        <v>1</v>
      </c>
      <c r="O21" s="9">
        <v>1</v>
      </c>
      <c r="P21" s="9">
        <v>1</v>
      </c>
      <c r="Q21" s="9"/>
      <c r="R21" s="9"/>
      <c r="S21" s="9"/>
      <c r="T21" s="4">
        <f t="shared" si="1"/>
        <v>3</v>
      </c>
      <c r="U21" s="2" t="s">
        <v>64</v>
      </c>
      <c r="V21" s="7" t="s">
        <v>65</v>
      </c>
      <c r="W21" s="6" t="s">
        <v>66</v>
      </c>
      <c r="X21" s="31">
        <f t="shared" si="2"/>
        <v>3</v>
      </c>
      <c r="Y21" s="39">
        <f t="shared" si="3"/>
        <v>0.03</v>
      </c>
      <c r="Z21" s="39">
        <f t="shared" si="4"/>
        <v>0.01</v>
      </c>
      <c r="AA21" s="39">
        <f t="shared" si="5"/>
        <v>0.02</v>
      </c>
      <c r="AB21" s="41">
        <v>0</v>
      </c>
      <c r="AC21" s="39">
        <f t="shared" si="6"/>
        <v>0</v>
      </c>
      <c r="AD21" s="39">
        <f t="shared" si="0"/>
        <v>0</v>
      </c>
      <c r="AE21" s="36" t="s">
        <v>236</v>
      </c>
    </row>
    <row r="22" spans="2:31" ht="78.75" x14ac:dyDescent="0.25">
      <c r="B22" s="1">
        <v>19</v>
      </c>
      <c r="C22" s="2" t="s">
        <v>245</v>
      </c>
      <c r="D22" s="1" t="s">
        <v>80</v>
      </c>
      <c r="E22" s="2" t="s">
        <v>111</v>
      </c>
      <c r="F22" s="7" t="s">
        <v>81</v>
      </c>
      <c r="G22" s="11" t="s">
        <v>82</v>
      </c>
      <c r="H22" s="9"/>
      <c r="I22" s="9"/>
      <c r="J22" s="9"/>
      <c r="K22" s="9"/>
      <c r="L22" s="9">
        <v>1</v>
      </c>
      <c r="M22" s="9">
        <v>1</v>
      </c>
      <c r="N22" s="9"/>
      <c r="O22" s="9"/>
      <c r="P22" s="9">
        <v>1</v>
      </c>
      <c r="Q22" s="9"/>
      <c r="R22" s="9"/>
      <c r="S22" s="9"/>
      <c r="T22" s="4">
        <f t="shared" si="1"/>
        <v>3</v>
      </c>
      <c r="U22" s="2" t="s">
        <v>49</v>
      </c>
      <c r="V22" s="7" t="s">
        <v>13</v>
      </c>
      <c r="W22" s="5" t="s">
        <v>55</v>
      </c>
      <c r="X22" s="31">
        <f t="shared" si="2"/>
        <v>3</v>
      </c>
      <c r="Y22" s="39">
        <f t="shared" si="3"/>
        <v>0.03</v>
      </c>
      <c r="Z22" s="39">
        <f t="shared" si="4"/>
        <v>0.01</v>
      </c>
      <c r="AA22" s="39">
        <f t="shared" si="5"/>
        <v>0.02</v>
      </c>
      <c r="AB22" s="41">
        <v>1</v>
      </c>
      <c r="AC22" s="39">
        <f t="shared" si="6"/>
        <v>0.01</v>
      </c>
      <c r="AD22" s="39">
        <f t="shared" si="0"/>
        <v>0.5</v>
      </c>
      <c r="AE22" s="36" t="s">
        <v>938</v>
      </c>
    </row>
    <row r="23" spans="2:31" ht="173.25" x14ac:dyDescent="0.25">
      <c r="B23" s="1">
        <v>20</v>
      </c>
      <c r="C23" s="2" t="s">
        <v>245</v>
      </c>
      <c r="D23" s="1" t="s">
        <v>83</v>
      </c>
      <c r="E23" s="2" t="s">
        <v>112</v>
      </c>
      <c r="F23" s="12" t="s">
        <v>84</v>
      </c>
      <c r="G23" s="7" t="s">
        <v>85</v>
      </c>
      <c r="H23" s="9">
        <v>1</v>
      </c>
      <c r="I23" s="9"/>
      <c r="J23" s="16"/>
      <c r="K23" s="9"/>
      <c r="L23" s="9"/>
      <c r="M23" s="9"/>
      <c r="N23" s="9"/>
      <c r="O23" s="9"/>
      <c r="P23" s="9"/>
      <c r="Q23" s="9"/>
      <c r="R23" s="9"/>
      <c r="S23" s="9"/>
      <c r="T23" s="4">
        <f t="shared" si="1"/>
        <v>1</v>
      </c>
      <c r="U23" s="2" t="s">
        <v>49</v>
      </c>
      <c r="V23" s="7" t="s">
        <v>50</v>
      </c>
      <c r="W23" s="5" t="s">
        <v>14</v>
      </c>
      <c r="X23" s="31">
        <f t="shared" si="2"/>
        <v>1</v>
      </c>
      <c r="Y23" s="39">
        <f t="shared" si="3"/>
        <v>0.01</v>
      </c>
      <c r="Z23" s="39">
        <f t="shared" si="4"/>
        <v>0.01</v>
      </c>
      <c r="AA23" s="39">
        <f t="shared" si="5"/>
        <v>0.01</v>
      </c>
      <c r="AB23" s="41">
        <v>1</v>
      </c>
      <c r="AC23" s="39">
        <f t="shared" si="6"/>
        <v>0.01</v>
      </c>
      <c r="AD23" s="39">
        <f t="shared" si="0"/>
        <v>1</v>
      </c>
      <c r="AE23" s="36" t="s">
        <v>238</v>
      </c>
    </row>
    <row r="24" spans="2:31" ht="94.5" x14ac:dyDescent="0.25">
      <c r="B24" s="124">
        <v>21</v>
      </c>
      <c r="C24" s="2" t="s">
        <v>245</v>
      </c>
      <c r="D24" s="1" t="s">
        <v>86</v>
      </c>
      <c r="E24" s="2" t="s">
        <v>112</v>
      </c>
      <c r="F24" s="15" t="s">
        <v>87</v>
      </c>
      <c r="G24" s="17" t="s">
        <v>88</v>
      </c>
      <c r="H24" s="9"/>
      <c r="I24" s="9"/>
      <c r="J24" s="9"/>
      <c r="K24" s="9"/>
      <c r="L24" s="9"/>
      <c r="M24" s="9"/>
      <c r="N24" s="9"/>
      <c r="O24" s="9">
        <v>1</v>
      </c>
      <c r="P24" s="9"/>
      <c r="Q24" s="9"/>
      <c r="R24" s="9"/>
      <c r="S24" s="9"/>
      <c r="T24" s="4">
        <f t="shared" si="1"/>
        <v>1</v>
      </c>
      <c r="U24" s="2" t="s">
        <v>49</v>
      </c>
      <c r="V24" s="7" t="s">
        <v>13</v>
      </c>
      <c r="W24" s="5" t="s">
        <v>55</v>
      </c>
      <c r="X24" s="31">
        <f t="shared" si="2"/>
        <v>1</v>
      </c>
      <c r="Y24" s="39">
        <f t="shared" si="3"/>
        <v>0.01</v>
      </c>
      <c r="Z24" s="39">
        <f t="shared" si="4"/>
        <v>0.01</v>
      </c>
      <c r="AA24" s="39">
        <f t="shared" si="5"/>
        <v>0.01</v>
      </c>
      <c r="AB24" s="41">
        <v>0</v>
      </c>
      <c r="AC24" s="39">
        <f t="shared" si="6"/>
        <v>0</v>
      </c>
      <c r="AD24" s="39">
        <f t="shared" si="0"/>
        <v>0</v>
      </c>
      <c r="AE24" s="36" t="s">
        <v>433</v>
      </c>
    </row>
    <row r="25" spans="2:31" ht="94.5" x14ac:dyDescent="0.25">
      <c r="B25" s="1">
        <v>22</v>
      </c>
      <c r="C25" s="2" t="s">
        <v>245</v>
      </c>
      <c r="D25" s="1" t="s">
        <v>89</v>
      </c>
      <c r="E25" s="2" t="s">
        <v>112</v>
      </c>
      <c r="F25" s="12" t="s">
        <v>90</v>
      </c>
      <c r="G25" s="7" t="s">
        <v>91</v>
      </c>
      <c r="H25" s="9"/>
      <c r="I25" s="9"/>
      <c r="J25" s="9"/>
      <c r="K25" s="9"/>
      <c r="L25" s="9"/>
      <c r="M25" s="9"/>
      <c r="N25" s="9"/>
      <c r="O25" s="9"/>
      <c r="P25" s="9">
        <v>1</v>
      </c>
      <c r="Q25" s="9"/>
      <c r="R25" s="9"/>
      <c r="S25" s="9"/>
      <c r="T25" s="4">
        <f t="shared" si="1"/>
        <v>1</v>
      </c>
      <c r="U25" s="2" t="s">
        <v>49</v>
      </c>
      <c r="V25" s="7" t="s">
        <v>13</v>
      </c>
      <c r="W25" s="5" t="s">
        <v>55</v>
      </c>
      <c r="X25" s="31">
        <f t="shared" si="2"/>
        <v>1</v>
      </c>
      <c r="Y25" s="39">
        <f t="shared" si="3"/>
        <v>0.01</v>
      </c>
      <c r="Z25" s="39">
        <f t="shared" si="4"/>
        <v>0.01</v>
      </c>
      <c r="AA25" s="39">
        <f t="shared" si="5"/>
        <v>0</v>
      </c>
      <c r="AB25" s="41">
        <v>0</v>
      </c>
      <c r="AC25" s="39">
        <f t="shared" si="6"/>
        <v>0</v>
      </c>
      <c r="AD25" s="39" t="str">
        <f t="shared" si="0"/>
        <v>N/A</v>
      </c>
      <c r="AE25" s="36"/>
    </row>
    <row r="26" spans="2:31" ht="94.5" x14ac:dyDescent="0.25">
      <c r="B26" s="1">
        <v>23</v>
      </c>
      <c r="C26" s="2" t="s">
        <v>245</v>
      </c>
      <c r="D26" s="1" t="s">
        <v>92</v>
      </c>
      <c r="E26" s="2" t="s">
        <v>112</v>
      </c>
      <c r="F26" s="10" t="s">
        <v>93</v>
      </c>
      <c r="G26" s="2" t="s">
        <v>94</v>
      </c>
      <c r="H26" s="9"/>
      <c r="I26" s="9"/>
      <c r="J26" s="9">
        <v>1</v>
      </c>
      <c r="K26" s="9"/>
      <c r="L26" s="9"/>
      <c r="M26" s="9"/>
      <c r="N26" s="9"/>
      <c r="O26" s="9">
        <v>1</v>
      </c>
      <c r="P26" s="9">
        <v>1</v>
      </c>
      <c r="Q26" s="9"/>
      <c r="R26" s="9"/>
      <c r="S26" s="9"/>
      <c r="T26" s="4">
        <f t="shared" si="1"/>
        <v>3</v>
      </c>
      <c r="U26" s="2" t="s">
        <v>64</v>
      </c>
      <c r="V26" s="7" t="s">
        <v>50</v>
      </c>
      <c r="W26" s="5" t="s">
        <v>14</v>
      </c>
      <c r="X26" s="31">
        <f t="shared" si="2"/>
        <v>3</v>
      </c>
      <c r="Y26" s="39">
        <f t="shared" si="3"/>
        <v>0.03</v>
      </c>
      <c r="Z26" s="39">
        <f t="shared" si="4"/>
        <v>0.01</v>
      </c>
      <c r="AA26" s="39">
        <f t="shared" si="5"/>
        <v>0.02</v>
      </c>
      <c r="AB26" s="41">
        <v>1</v>
      </c>
      <c r="AC26" s="39">
        <f t="shared" si="6"/>
        <v>0.01</v>
      </c>
      <c r="AD26" s="39">
        <f t="shared" si="0"/>
        <v>0.5</v>
      </c>
      <c r="AE26" s="36" t="s">
        <v>939</v>
      </c>
    </row>
    <row r="27" spans="2:31" ht="94.5" x14ac:dyDescent="0.25">
      <c r="B27" s="1">
        <v>24</v>
      </c>
      <c r="C27" s="2" t="s">
        <v>245</v>
      </c>
      <c r="D27" s="1" t="s">
        <v>95</v>
      </c>
      <c r="E27" s="2" t="s">
        <v>112</v>
      </c>
      <c r="F27" s="7" t="s">
        <v>96</v>
      </c>
      <c r="G27" s="7" t="s">
        <v>97</v>
      </c>
      <c r="H27" s="9"/>
      <c r="I27" s="9"/>
      <c r="J27" s="9"/>
      <c r="K27" s="9"/>
      <c r="L27" s="9"/>
      <c r="M27" s="9"/>
      <c r="N27" s="9"/>
      <c r="O27" s="9"/>
      <c r="P27" s="9">
        <v>1</v>
      </c>
      <c r="Q27" s="9"/>
      <c r="R27" s="9"/>
      <c r="S27" s="9"/>
      <c r="T27" s="4">
        <f t="shared" si="1"/>
        <v>1</v>
      </c>
      <c r="U27" s="2" t="s">
        <v>49</v>
      </c>
      <c r="V27" s="7" t="s">
        <v>13</v>
      </c>
      <c r="W27" s="5" t="s">
        <v>55</v>
      </c>
      <c r="X27" s="31">
        <f t="shared" si="2"/>
        <v>1</v>
      </c>
      <c r="Y27" s="39">
        <f t="shared" si="3"/>
        <v>0.01</v>
      </c>
      <c r="Z27" s="39">
        <f t="shared" si="4"/>
        <v>0.01</v>
      </c>
      <c r="AA27" s="39">
        <f t="shared" si="5"/>
        <v>0</v>
      </c>
      <c r="AB27" s="41">
        <v>0</v>
      </c>
      <c r="AC27" s="39">
        <f t="shared" si="6"/>
        <v>0</v>
      </c>
      <c r="AD27" s="39" t="str">
        <f t="shared" si="0"/>
        <v>N/A</v>
      </c>
      <c r="AE27" s="36"/>
    </row>
    <row r="28" spans="2:31" ht="126" x14ac:dyDescent="0.25">
      <c r="B28" s="1">
        <v>25</v>
      </c>
      <c r="C28" s="2" t="s">
        <v>245</v>
      </c>
      <c r="D28" s="1" t="s">
        <v>98</v>
      </c>
      <c r="E28" s="2" t="s">
        <v>112</v>
      </c>
      <c r="F28" s="7" t="s">
        <v>99</v>
      </c>
      <c r="G28" s="7" t="s">
        <v>100</v>
      </c>
      <c r="H28" s="9"/>
      <c r="I28" s="9"/>
      <c r="J28" s="9"/>
      <c r="K28" s="9"/>
      <c r="L28" s="9"/>
      <c r="M28" s="9"/>
      <c r="N28" s="9"/>
      <c r="O28" s="9"/>
      <c r="P28" s="9">
        <v>1</v>
      </c>
      <c r="Q28" s="9"/>
      <c r="R28" s="9"/>
      <c r="S28" s="9"/>
      <c r="T28" s="4">
        <f t="shared" si="1"/>
        <v>1</v>
      </c>
      <c r="U28" s="2" t="s">
        <v>64</v>
      </c>
      <c r="V28" s="7" t="s">
        <v>65</v>
      </c>
      <c r="W28" s="6" t="s">
        <v>66</v>
      </c>
      <c r="X28" s="31">
        <f t="shared" si="2"/>
        <v>1</v>
      </c>
      <c r="Y28" s="39">
        <f t="shared" si="3"/>
        <v>0.01</v>
      </c>
      <c r="Z28" s="39">
        <f t="shared" si="4"/>
        <v>0.01</v>
      </c>
      <c r="AA28" s="39">
        <f t="shared" si="5"/>
        <v>0</v>
      </c>
      <c r="AB28" s="41">
        <v>0</v>
      </c>
      <c r="AC28" s="39">
        <f t="shared" si="6"/>
        <v>0</v>
      </c>
      <c r="AD28" s="39" t="str">
        <f t="shared" si="0"/>
        <v>N/A</v>
      </c>
      <c r="AE28" s="36"/>
    </row>
    <row r="29" spans="2:31" ht="94.5" x14ac:dyDescent="0.25">
      <c r="B29" s="1">
        <v>26</v>
      </c>
      <c r="C29" s="2" t="s">
        <v>245</v>
      </c>
      <c r="D29" s="1" t="s">
        <v>101</v>
      </c>
      <c r="E29" s="2" t="s">
        <v>112</v>
      </c>
      <c r="F29" s="12" t="s">
        <v>102</v>
      </c>
      <c r="G29" s="7" t="s">
        <v>103</v>
      </c>
      <c r="H29" s="18"/>
      <c r="I29" s="18"/>
      <c r="J29" s="18"/>
      <c r="K29" s="18"/>
      <c r="L29" s="18"/>
      <c r="M29" s="9"/>
      <c r="N29" s="9"/>
      <c r="O29" s="9"/>
      <c r="P29" s="9"/>
      <c r="Q29" s="9">
        <v>1</v>
      </c>
      <c r="R29" s="9"/>
      <c r="S29" s="9"/>
      <c r="T29" s="4">
        <f t="shared" si="1"/>
        <v>1</v>
      </c>
      <c r="U29" s="2" t="s">
        <v>49</v>
      </c>
      <c r="V29" s="7" t="s">
        <v>13</v>
      </c>
      <c r="W29" s="5" t="s">
        <v>55</v>
      </c>
      <c r="X29" s="31">
        <f t="shared" si="2"/>
        <v>1</v>
      </c>
      <c r="Y29" s="39">
        <f t="shared" si="3"/>
        <v>0.01</v>
      </c>
      <c r="Z29" s="39">
        <f t="shared" si="4"/>
        <v>0.01</v>
      </c>
      <c r="AA29" s="39">
        <f t="shared" si="5"/>
        <v>0</v>
      </c>
      <c r="AB29" s="41" t="s">
        <v>235</v>
      </c>
      <c r="AC29" s="39">
        <f t="shared" si="6"/>
        <v>0</v>
      </c>
      <c r="AD29" s="39" t="str">
        <f t="shared" si="0"/>
        <v>N/A</v>
      </c>
      <c r="AE29" s="36"/>
    </row>
    <row r="30" spans="2:31" ht="94.5" x14ac:dyDescent="0.25">
      <c r="B30" s="1">
        <v>27</v>
      </c>
      <c r="C30" s="2" t="s">
        <v>245</v>
      </c>
      <c r="D30" s="1" t="s">
        <v>104</v>
      </c>
      <c r="E30" s="2" t="s">
        <v>112</v>
      </c>
      <c r="F30" s="7" t="s">
        <v>105</v>
      </c>
      <c r="G30" s="11" t="s">
        <v>106</v>
      </c>
      <c r="H30" s="9"/>
      <c r="I30" s="9"/>
      <c r="J30" s="9"/>
      <c r="K30" s="9"/>
      <c r="L30" s="9"/>
      <c r="M30" s="9"/>
      <c r="N30" s="9"/>
      <c r="O30" s="9"/>
      <c r="P30" s="9"/>
      <c r="Q30" s="9">
        <v>1</v>
      </c>
      <c r="R30" s="9"/>
      <c r="S30" s="9"/>
      <c r="T30" s="4">
        <f t="shared" si="1"/>
        <v>1</v>
      </c>
      <c r="U30" s="2" t="s">
        <v>49</v>
      </c>
      <c r="V30" s="7" t="s">
        <v>13</v>
      </c>
      <c r="W30" s="5" t="s">
        <v>55</v>
      </c>
      <c r="X30" s="31">
        <f t="shared" si="2"/>
        <v>1</v>
      </c>
      <c r="Y30" s="39">
        <f t="shared" si="3"/>
        <v>0.01</v>
      </c>
      <c r="Z30" s="39">
        <f t="shared" si="4"/>
        <v>0.01</v>
      </c>
      <c r="AA30" s="39">
        <f t="shared" si="5"/>
        <v>0</v>
      </c>
      <c r="AB30" s="41" t="s">
        <v>235</v>
      </c>
      <c r="AC30" s="39">
        <f t="shared" si="6"/>
        <v>0</v>
      </c>
      <c r="AD30" s="39" t="str">
        <f t="shared" si="0"/>
        <v>N/A</v>
      </c>
      <c r="AE30" s="36"/>
    </row>
    <row r="31" spans="2:31" ht="299.25" x14ac:dyDescent="0.25">
      <c r="B31" s="1">
        <v>28</v>
      </c>
      <c r="C31" s="2" t="s">
        <v>245</v>
      </c>
      <c r="D31" s="1" t="s">
        <v>107</v>
      </c>
      <c r="E31" s="2" t="s">
        <v>112</v>
      </c>
      <c r="F31" s="7" t="s">
        <v>108</v>
      </c>
      <c r="G31" s="11" t="s">
        <v>109</v>
      </c>
      <c r="H31" s="9"/>
      <c r="I31" s="9"/>
      <c r="J31" s="9"/>
      <c r="K31" s="9"/>
      <c r="L31" s="9"/>
      <c r="M31" s="9"/>
      <c r="N31" s="9"/>
      <c r="O31" s="9"/>
      <c r="P31" s="9"/>
      <c r="Q31" s="9"/>
      <c r="R31" s="9"/>
      <c r="S31" s="9">
        <v>1</v>
      </c>
      <c r="T31" s="4">
        <f t="shared" si="1"/>
        <v>1</v>
      </c>
      <c r="U31" s="2" t="s">
        <v>49</v>
      </c>
      <c r="V31" s="7" t="s">
        <v>13</v>
      </c>
      <c r="W31" s="5" t="s">
        <v>55</v>
      </c>
      <c r="X31" s="31">
        <f t="shared" si="2"/>
        <v>1</v>
      </c>
      <c r="Y31" s="39">
        <f t="shared" si="3"/>
        <v>0.01</v>
      </c>
      <c r="Z31" s="39">
        <f t="shared" si="4"/>
        <v>0.01</v>
      </c>
      <c r="AA31" s="39">
        <f t="shared" si="5"/>
        <v>0</v>
      </c>
      <c r="AB31" s="41" t="s">
        <v>235</v>
      </c>
      <c r="AC31" s="39">
        <f t="shared" si="6"/>
        <v>0</v>
      </c>
      <c r="AD31" s="39" t="str">
        <f t="shared" si="0"/>
        <v>N/A</v>
      </c>
      <c r="AE31" s="36"/>
    </row>
    <row r="32" spans="2:31" ht="63" x14ac:dyDescent="0.25">
      <c r="B32" s="1">
        <v>29</v>
      </c>
      <c r="C32" s="2" t="s">
        <v>246</v>
      </c>
      <c r="D32" s="1" t="s">
        <v>113</v>
      </c>
      <c r="E32" s="2" t="s">
        <v>114</v>
      </c>
      <c r="F32" s="2" t="s">
        <v>115</v>
      </c>
      <c r="G32" s="5" t="s">
        <v>116</v>
      </c>
      <c r="H32" s="3">
        <v>1</v>
      </c>
      <c r="I32" s="3"/>
      <c r="J32" s="3"/>
      <c r="K32" s="3"/>
      <c r="L32" s="3"/>
      <c r="M32" s="3"/>
      <c r="N32" s="3"/>
      <c r="O32" s="3"/>
      <c r="P32" s="3"/>
      <c r="Q32" s="3"/>
      <c r="R32" s="3"/>
      <c r="S32" s="3"/>
      <c r="T32" s="4">
        <f t="shared" si="1"/>
        <v>1</v>
      </c>
      <c r="U32" s="2" t="s">
        <v>945</v>
      </c>
      <c r="V32" s="2" t="s">
        <v>13</v>
      </c>
      <c r="W32" s="5" t="s">
        <v>55</v>
      </c>
      <c r="X32" s="31">
        <f t="shared" si="2"/>
        <v>1</v>
      </c>
      <c r="Y32" s="39">
        <f t="shared" si="3"/>
        <v>0.01</v>
      </c>
      <c r="Z32" s="39">
        <f t="shared" si="4"/>
        <v>0.01</v>
      </c>
      <c r="AA32" s="39">
        <f t="shared" si="5"/>
        <v>0.01</v>
      </c>
      <c r="AB32" s="41">
        <v>1</v>
      </c>
      <c r="AC32" s="39">
        <f t="shared" si="6"/>
        <v>0.01</v>
      </c>
      <c r="AD32" s="39">
        <f t="shared" si="0"/>
        <v>1</v>
      </c>
      <c r="AE32" s="36" t="s">
        <v>452</v>
      </c>
    </row>
    <row r="33" spans="2:31" ht="47.25" x14ac:dyDescent="0.25">
      <c r="B33" s="1">
        <v>30</v>
      </c>
      <c r="C33" s="2" t="s">
        <v>246</v>
      </c>
      <c r="D33" s="1" t="s">
        <v>117</v>
      </c>
      <c r="E33" s="2" t="s">
        <v>114</v>
      </c>
      <c r="F33" s="2" t="s">
        <v>118</v>
      </c>
      <c r="G33" s="7" t="s">
        <v>119</v>
      </c>
      <c r="H33" s="3"/>
      <c r="I33" s="3"/>
      <c r="J33" s="3"/>
      <c r="K33" s="3"/>
      <c r="L33" s="3"/>
      <c r="M33" s="3"/>
      <c r="N33" s="3"/>
      <c r="O33" s="3"/>
      <c r="P33" s="3">
        <v>1</v>
      </c>
      <c r="Q33" s="3"/>
      <c r="R33" s="3"/>
      <c r="S33" s="3"/>
      <c r="T33" s="4">
        <f t="shared" si="1"/>
        <v>1</v>
      </c>
      <c r="U33" s="2" t="s">
        <v>945</v>
      </c>
      <c r="V33" s="2" t="s">
        <v>50</v>
      </c>
      <c r="W33" s="5" t="s">
        <v>55</v>
      </c>
      <c r="X33" s="31">
        <f t="shared" si="2"/>
        <v>1</v>
      </c>
      <c r="Y33" s="39">
        <f t="shared" si="3"/>
        <v>0.01</v>
      </c>
      <c r="Z33" s="39">
        <f t="shared" si="4"/>
        <v>0.01</v>
      </c>
      <c r="AA33" s="39">
        <f t="shared" si="5"/>
        <v>0</v>
      </c>
      <c r="AB33" s="41">
        <v>0</v>
      </c>
      <c r="AC33" s="39">
        <f t="shared" si="6"/>
        <v>0</v>
      </c>
      <c r="AD33" s="39" t="str">
        <f t="shared" si="0"/>
        <v>N/A</v>
      </c>
      <c r="AE33" s="36"/>
    </row>
    <row r="34" spans="2:31" ht="135.94999999999999" customHeight="1" x14ac:dyDescent="0.25">
      <c r="B34" s="1">
        <v>31</v>
      </c>
      <c r="C34" s="2" t="s">
        <v>246</v>
      </c>
      <c r="D34" s="1" t="s">
        <v>120</v>
      </c>
      <c r="E34" s="2" t="s">
        <v>114</v>
      </c>
      <c r="F34" s="14" t="s">
        <v>121</v>
      </c>
      <c r="G34" s="19" t="s">
        <v>122</v>
      </c>
      <c r="H34" s="3"/>
      <c r="I34" s="3"/>
      <c r="J34" s="3"/>
      <c r="K34" s="3">
        <v>1</v>
      </c>
      <c r="L34" s="3"/>
      <c r="M34" s="3"/>
      <c r="N34" s="3"/>
      <c r="O34" s="3">
        <v>1</v>
      </c>
      <c r="P34" s="3"/>
      <c r="Q34" s="3"/>
      <c r="R34" s="3"/>
      <c r="S34" s="3"/>
      <c r="T34" s="4">
        <f t="shared" si="1"/>
        <v>2</v>
      </c>
      <c r="U34" s="2" t="s">
        <v>64</v>
      </c>
      <c r="V34" s="2" t="s">
        <v>50</v>
      </c>
      <c r="W34" s="5" t="s">
        <v>55</v>
      </c>
      <c r="X34" s="31">
        <f t="shared" si="2"/>
        <v>2</v>
      </c>
      <c r="Y34" s="39">
        <f t="shared" si="3"/>
        <v>0.02</v>
      </c>
      <c r="Z34" s="39">
        <f t="shared" si="4"/>
        <v>0.01</v>
      </c>
      <c r="AA34" s="39">
        <f t="shared" si="5"/>
        <v>0.02</v>
      </c>
      <c r="AB34" s="41">
        <v>2</v>
      </c>
      <c r="AC34" s="39">
        <f t="shared" si="6"/>
        <v>0.02</v>
      </c>
      <c r="AD34" s="39">
        <f t="shared" si="0"/>
        <v>1</v>
      </c>
      <c r="AE34" s="36" t="s">
        <v>453</v>
      </c>
    </row>
    <row r="35" spans="2:31" ht="78.75" x14ac:dyDescent="0.25">
      <c r="B35" s="1">
        <v>32</v>
      </c>
      <c r="C35" s="2" t="s">
        <v>246</v>
      </c>
      <c r="D35" s="1" t="s">
        <v>123</v>
      </c>
      <c r="E35" s="2" t="s">
        <v>114</v>
      </c>
      <c r="F35" s="19" t="s">
        <v>124</v>
      </c>
      <c r="G35" s="19" t="s">
        <v>125</v>
      </c>
      <c r="H35" s="3"/>
      <c r="I35" s="3"/>
      <c r="J35" s="3"/>
      <c r="K35" s="3"/>
      <c r="L35" s="3"/>
      <c r="M35" s="3"/>
      <c r="N35" s="3"/>
      <c r="O35" s="3"/>
      <c r="P35" s="3"/>
      <c r="Q35" s="3"/>
      <c r="R35" s="3">
        <v>1</v>
      </c>
      <c r="S35" s="3"/>
      <c r="T35" s="4">
        <f t="shared" si="1"/>
        <v>1</v>
      </c>
      <c r="U35" s="2" t="s">
        <v>945</v>
      </c>
      <c r="V35" s="2" t="s">
        <v>50</v>
      </c>
      <c r="W35" s="5" t="s">
        <v>55</v>
      </c>
      <c r="X35" s="31">
        <f t="shared" si="2"/>
        <v>1</v>
      </c>
      <c r="Y35" s="39">
        <f t="shared" si="3"/>
        <v>0.01</v>
      </c>
      <c r="Z35" s="39">
        <f t="shared" si="4"/>
        <v>0.01</v>
      </c>
      <c r="AA35" s="39">
        <f t="shared" si="5"/>
        <v>0</v>
      </c>
      <c r="AB35" s="41" t="s">
        <v>235</v>
      </c>
      <c r="AC35" s="39">
        <f t="shared" si="6"/>
        <v>0</v>
      </c>
      <c r="AD35" s="39" t="str">
        <f t="shared" si="0"/>
        <v>N/A</v>
      </c>
      <c r="AE35" s="36"/>
    </row>
    <row r="36" spans="2:31" ht="73.5" customHeight="1" x14ac:dyDescent="0.25">
      <c r="B36" s="1">
        <v>33</v>
      </c>
      <c r="C36" s="2" t="s">
        <v>246</v>
      </c>
      <c r="D36" s="1" t="s">
        <v>126</v>
      </c>
      <c r="E36" s="2" t="s">
        <v>114</v>
      </c>
      <c r="F36" s="19" t="s">
        <v>127</v>
      </c>
      <c r="G36" s="7" t="s">
        <v>128</v>
      </c>
      <c r="H36" s="9"/>
      <c r="I36" s="9"/>
      <c r="J36" s="9">
        <v>1</v>
      </c>
      <c r="K36" s="9"/>
      <c r="L36" s="9"/>
      <c r="M36" s="3"/>
      <c r="N36" s="3"/>
      <c r="O36" s="3"/>
      <c r="P36" s="3"/>
      <c r="Q36" s="3">
        <v>1</v>
      </c>
      <c r="R36" s="3"/>
      <c r="S36" s="3"/>
      <c r="T36" s="4">
        <f t="shared" si="1"/>
        <v>2</v>
      </c>
      <c r="U36" s="2" t="s">
        <v>64</v>
      </c>
      <c r="V36" s="2" t="s">
        <v>50</v>
      </c>
      <c r="W36" s="5" t="s">
        <v>55</v>
      </c>
      <c r="X36" s="31">
        <f t="shared" si="2"/>
        <v>2</v>
      </c>
      <c r="Y36" s="39">
        <f t="shared" si="3"/>
        <v>0.02</v>
      </c>
      <c r="Z36" s="39">
        <f t="shared" si="4"/>
        <v>0.01</v>
      </c>
      <c r="AA36" s="39">
        <f t="shared" si="5"/>
        <v>0.01</v>
      </c>
      <c r="AB36" s="41">
        <v>0</v>
      </c>
      <c r="AC36" s="39">
        <f t="shared" si="6"/>
        <v>0</v>
      </c>
      <c r="AD36" s="39">
        <f t="shared" si="0"/>
        <v>0</v>
      </c>
      <c r="AE36" s="36" t="s">
        <v>443</v>
      </c>
    </row>
    <row r="37" spans="2:31" ht="110.25" customHeight="1" x14ac:dyDescent="0.25">
      <c r="B37" s="1">
        <v>34</v>
      </c>
      <c r="C37" s="2" t="s">
        <v>246</v>
      </c>
      <c r="D37" s="1" t="s">
        <v>129</v>
      </c>
      <c r="E37" s="2" t="s">
        <v>130</v>
      </c>
      <c r="F37" s="2" t="s">
        <v>131</v>
      </c>
      <c r="G37" s="7" t="s">
        <v>446</v>
      </c>
      <c r="H37" s="3"/>
      <c r="I37" s="3"/>
      <c r="J37" s="3"/>
      <c r="K37" s="3"/>
      <c r="L37" s="3"/>
      <c r="M37" s="3"/>
      <c r="N37" s="3"/>
      <c r="O37" s="3">
        <v>1</v>
      </c>
      <c r="P37" s="3"/>
      <c r="Q37" s="3"/>
      <c r="R37" s="3"/>
      <c r="S37" s="3">
        <v>1</v>
      </c>
      <c r="T37" s="4">
        <f t="shared" si="1"/>
        <v>2</v>
      </c>
      <c r="U37" s="2" t="s">
        <v>132</v>
      </c>
      <c r="V37" s="2" t="s">
        <v>133</v>
      </c>
      <c r="W37" s="6" t="s">
        <v>14</v>
      </c>
      <c r="X37" s="31">
        <f t="shared" si="2"/>
        <v>2</v>
      </c>
      <c r="Y37" s="39">
        <f t="shared" si="3"/>
        <v>0.02</v>
      </c>
      <c r="Z37" s="39">
        <f t="shared" si="4"/>
        <v>0.01</v>
      </c>
      <c r="AA37" s="39">
        <f t="shared" si="5"/>
        <v>0.01</v>
      </c>
      <c r="AB37" s="41">
        <v>1</v>
      </c>
      <c r="AC37" s="39">
        <f t="shared" si="6"/>
        <v>0.01</v>
      </c>
      <c r="AD37" s="39">
        <f t="shared" si="0"/>
        <v>1</v>
      </c>
      <c r="AE37" s="36" t="s">
        <v>454</v>
      </c>
    </row>
    <row r="38" spans="2:31" ht="63" x14ac:dyDescent="0.25">
      <c r="B38" s="1">
        <v>35</v>
      </c>
      <c r="C38" s="2" t="s">
        <v>246</v>
      </c>
      <c r="D38" s="1" t="s">
        <v>134</v>
      </c>
      <c r="E38" s="2" t="s">
        <v>130</v>
      </c>
      <c r="F38" s="2" t="s">
        <v>135</v>
      </c>
      <c r="G38" s="7" t="s">
        <v>136</v>
      </c>
      <c r="H38" s="3"/>
      <c r="I38" s="3"/>
      <c r="J38" s="3"/>
      <c r="K38" s="3"/>
      <c r="L38" s="3"/>
      <c r="M38" s="3"/>
      <c r="N38" s="3"/>
      <c r="O38" s="3"/>
      <c r="P38" s="3"/>
      <c r="Q38" s="3"/>
      <c r="R38" s="3"/>
      <c r="S38" s="3">
        <v>1</v>
      </c>
      <c r="T38" s="4">
        <f t="shared" si="1"/>
        <v>1</v>
      </c>
      <c r="U38" s="2" t="s">
        <v>132</v>
      </c>
      <c r="V38" s="2" t="s">
        <v>133</v>
      </c>
      <c r="W38" s="6" t="s">
        <v>14</v>
      </c>
      <c r="X38" s="31">
        <f t="shared" si="2"/>
        <v>1</v>
      </c>
      <c r="Y38" s="39">
        <f t="shared" si="3"/>
        <v>0.01</v>
      </c>
      <c r="Z38" s="39">
        <f t="shared" si="4"/>
        <v>0.01</v>
      </c>
      <c r="AA38" s="39">
        <f t="shared" si="5"/>
        <v>0</v>
      </c>
      <c r="AB38" s="41" t="s">
        <v>235</v>
      </c>
      <c r="AC38" s="39">
        <f t="shared" si="6"/>
        <v>0</v>
      </c>
      <c r="AD38" s="39" t="str">
        <f t="shared" si="0"/>
        <v>N/A</v>
      </c>
      <c r="AE38" s="36"/>
    </row>
    <row r="39" spans="2:31" ht="63" x14ac:dyDescent="0.25">
      <c r="B39" s="1">
        <v>36</v>
      </c>
      <c r="C39" s="2" t="s">
        <v>246</v>
      </c>
      <c r="D39" s="1" t="s">
        <v>137</v>
      </c>
      <c r="E39" s="2" t="s">
        <v>130</v>
      </c>
      <c r="F39" s="20" t="s">
        <v>138</v>
      </c>
      <c r="G39" s="7" t="s">
        <v>139</v>
      </c>
      <c r="H39" s="3"/>
      <c r="I39" s="3"/>
      <c r="J39" s="3"/>
      <c r="K39" s="3"/>
      <c r="L39" s="3"/>
      <c r="M39" s="3"/>
      <c r="N39" s="3"/>
      <c r="O39" s="3">
        <v>1</v>
      </c>
      <c r="P39" s="3"/>
      <c r="Q39" s="3"/>
      <c r="R39" s="3"/>
      <c r="S39" s="3"/>
      <c r="T39" s="4">
        <f t="shared" si="1"/>
        <v>1</v>
      </c>
      <c r="U39" s="2" t="s">
        <v>132</v>
      </c>
      <c r="V39" s="2" t="s">
        <v>133</v>
      </c>
      <c r="W39" s="6" t="s">
        <v>14</v>
      </c>
      <c r="X39" s="31">
        <f t="shared" si="2"/>
        <v>1</v>
      </c>
      <c r="Y39" s="39">
        <f t="shared" si="3"/>
        <v>0.01</v>
      </c>
      <c r="Z39" s="39">
        <f t="shared" si="4"/>
        <v>0.01</v>
      </c>
      <c r="AA39" s="39">
        <f t="shared" si="5"/>
        <v>0.01</v>
      </c>
      <c r="AB39" s="41">
        <v>1</v>
      </c>
      <c r="AC39" s="39">
        <f t="shared" si="6"/>
        <v>0.01</v>
      </c>
      <c r="AD39" s="39">
        <f t="shared" si="0"/>
        <v>1</v>
      </c>
      <c r="AE39" s="36" t="s">
        <v>460</v>
      </c>
    </row>
    <row r="40" spans="2:31" ht="78.75" x14ac:dyDescent="0.25">
      <c r="B40" s="1">
        <v>37</v>
      </c>
      <c r="C40" s="2" t="s">
        <v>246</v>
      </c>
      <c r="D40" s="1" t="s">
        <v>140</v>
      </c>
      <c r="E40" s="2" t="s">
        <v>141</v>
      </c>
      <c r="F40" s="2" t="s">
        <v>142</v>
      </c>
      <c r="G40" s="7" t="s">
        <v>447</v>
      </c>
      <c r="H40" s="3"/>
      <c r="I40" s="3"/>
      <c r="J40" s="3"/>
      <c r="K40" s="3"/>
      <c r="L40" s="3"/>
      <c r="M40" s="3"/>
      <c r="N40" s="3"/>
      <c r="O40" s="3"/>
      <c r="P40" s="3"/>
      <c r="Q40" s="3"/>
      <c r="R40" s="3">
        <v>1</v>
      </c>
      <c r="S40" s="3"/>
      <c r="T40" s="4">
        <f t="shared" si="1"/>
        <v>1</v>
      </c>
      <c r="U40" s="2" t="s">
        <v>64</v>
      </c>
      <c r="V40" s="2" t="s">
        <v>50</v>
      </c>
      <c r="W40" s="5" t="s">
        <v>55</v>
      </c>
      <c r="X40" s="31">
        <f t="shared" si="2"/>
        <v>1</v>
      </c>
      <c r="Y40" s="39">
        <f t="shared" si="3"/>
        <v>0.01</v>
      </c>
      <c r="Z40" s="39">
        <f t="shared" si="4"/>
        <v>0.01</v>
      </c>
      <c r="AA40" s="39">
        <f t="shared" si="5"/>
        <v>0</v>
      </c>
      <c r="AB40" s="41">
        <v>1</v>
      </c>
      <c r="AC40" s="39">
        <f t="shared" si="6"/>
        <v>0.01</v>
      </c>
      <c r="AD40" s="39" t="str">
        <f t="shared" si="0"/>
        <v>N/A</v>
      </c>
      <c r="AE40" s="36"/>
    </row>
    <row r="41" spans="2:31" ht="114.75" customHeight="1" x14ac:dyDescent="0.25">
      <c r="B41" s="1">
        <v>38</v>
      </c>
      <c r="C41" s="2" t="s">
        <v>246</v>
      </c>
      <c r="D41" s="1" t="s">
        <v>143</v>
      </c>
      <c r="E41" s="2" t="s">
        <v>141</v>
      </c>
      <c r="F41" s="19" t="s">
        <v>144</v>
      </c>
      <c r="G41" s="19" t="s">
        <v>145</v>
      </c>
      <c r="H41" s="3"/>
      <c r="I41" s="3"/>
      <c r="J41" s="3"/>
      <c r="K41" s="3"/>
      <c r="L41" s="3"/>
      <c r="M41" s="3"/>
      <c r="N41" s="3"/>
      <c r="O41" s="3">
        <v>1</v>
      </c>
      <c r="P41" s="3"/>
      <c r="Q41" s="3"/>
      <c r="R41" s="3"/>
      <c r="S41" s="3"/>
      <c r="T41" s="4">
        <f t="shared" si="1"/>
        <v>1</v>
      </c>
      <c r="U41" s="2" t="s">
        <v>64</v>
      </c>
      <c r="V41" s="2" t="s">
        <v>50</v>
      </c>
      <c r="W41" s="5" t="s">
        <v>55</v>
      </c>
      <c r="X41" s="31">
        <f t="shared" si="2"/>
        <v>1</v>
      </c>
      <c r="Y41" s="39">
        <f t="shared" si="3"/>
        <v>0.01</v>
      </c>
      <c r="Z41" s="39">
        <f t="shared" si="4"/>
        <v>0.01</v>
      </c>
      <c r="AA41" s="39">
        <f t="shared" si="5"/>
        <v>0.01</v>
      </c>
      <c r="AB41" s="41">
        <v>0</v>
      </c>
      <c r="AC41" s="39">
        <f t="shared" si="6"/>
        <v>0</v>
      </c>
      <c r="AD41" s="39">
        <f t="shared" si="0"/>
        <v>0</v>
      </c>
      <c r="AE41" s="36" t="s">
        <v>940</v>
      </c>
    </row>
    <row r="42" spans="2:31" ht="78.75" x14ac:dyDescent="0.25">
      <c r="B42" s="1">
        <v>39</v>
      </c>
      <c r="C42" s="2" t="s">
        <v>246</v>
      </c>
      <c r="D42" s="1" t="s">
        <v>146</v>
      </c>
      <c r="E42" s="2" t="s">
        <v>141</v>
      </c>
      <c r="F42" s="2" t="s">
        <v>147</v>
      </c>
      <c r="G42" s="7" t="s">
        <v>148</v>
      </c>
      <c r="H42" s="3"/>
      <c r="I42" s="3"/>
      <c r="J42" s="3"/>
      <c r="K42" s="3"/>
      <c r="L42" s="3"/>
      <c r="M42" s="3"/>
      <c r="N42" s="3"/>
      <c r="O42" s="3"/>
      <c r="P42" s="3"/>
      <c r="Q42" s="3"/>
      <c r="R42" s="3"/>
      <c r="S42" s="3">
        <v>1</v>
      </c>
      <c r="T42" s="4">
        <f t="shared" si="1"/>
        <v>1</v>
      </c>
      <c r="U42" s="2" t="s">
        <v>64</v>
      </c>
      <c r="V42" s="2" t="s">
        <v>149</v>
      </c>
      <c r="W42" s="2" t="s">
        <v>150</v>
      </c>
      <c r="X42" s="31">
        <f t="shared" si="2"/>
        <v>1</v>
      </c>
      <c r="Y42" s="39">
        <f t="shared" si="3"/>
        <v>0.01</v>
      </c>
      <c r="Z42" s="39">
        <f t="shared" si="4"/>
        <v>0.01</v>
      </c>
      <c r="AA42" s="39">
        <f t="shared" si="5"/>
        <v>0</v>
      </c>
      <c r="AB42" s="41" t="s">
        <v>235</v>
      </c>
      <c r="AC42" s="39">
        <f t="shared" si="6"/>
        <v>0</v>
      </c>
      <c r="AD42" s="39" t="str">
        <f t="shared" si="0"/>
        <v>N/A</v>
      </c>
      <c r="AE42" s="36"/>
    </row>
    <row r="43" spans="2:31" ht="78.75" x14ac:dyDescent="0.25">
      <c r="B43" s="1">
        <v>40</v>
      </c>
      <c r="C43" s="2" t="s">
        <v>246</v>
      </c>
      <c r="D43" s="1" t="s">
        <v>151</v>
      </c>
      <c r="E43" s="2" t="s">
        <v>152</v>
      </c>
      <c r="F43" s="2" t="s">
        <v>153</v>
      </c>
      <c r="G43" s="11" t="s">
        <v>82</v>
      </c>
      <c r="H43" s="3"/>
      <c r="I43" s="3"/>
      <c r="J43" s="3"/>
      <c r="K43" s="3"/>
      <c r="L43" s="3"/>
      <c r="M43" s="3"/>
      <c r="N43" s="3"/>
      <c r="O43" s="3"/>
      <c r="P43" s="3"/>
      <c r="Q43" s="3"/>
      <c r="R43" s="3"/>
      <c r="S43" s="3">
        <v>1</v>
      </c>
      <c r="T43" s="4">
        <f t="shared" si="1"/>
        <v>1</v>
      </c>
      <c r="U43" s="2" t="s">
        <v>64</v>
      </c>
      <c r="V43" s="2" t="s">
        <v>50</v>
      </c>
      <c r="W43" s="5" t="s">
        <v>55</v>
      </c>
      <c r="X43" s="31">
        <f t="shared" si="2"/>
        <v>1</v>
      </c>
      <c r="Y43" s="39">
        <f t="shared" si="3"/>
        <v>0.01</v>
      </c>
      <c r="Z43" s="39">
        <f t="shared" si="4"/>
        <v>0.01</v>
      </c>
      <c r="AA43" s="39">
        <f t="shared" si="5"/>
        <v>0</v>
      </c>
      <c r="AB43" s="41" t="s">
        <v>235</v>
      </c>
      <c r="AC43" s="39">
        <f t="shared" si="6"/>
        <v>0</v>
      </c>
      <c r="AD43" s="39" t="str">
        <f t="shared" si="0"/>
        <v>N/A</v>
      </c>
      <c r="AE43" s="36"/>
    </row>
    <row r="44" spans="2:31" ht="47.25" x14ac:dyDescent="0.25">
      <c r="B44" s="1">
        <v>41</v>
      </c>
      <c r="C44" s="2" t="s">
        <v>246</v>
      </c>
      <c r="D44" s="1" t="s">
        <v>154</v>
      </c>
      <c r="E44" s="2" t="s">
        <v>155</v>
      </c>
      <c r="F44" s="2" t="s">
        <v>156</v>
      </c>
      <c r="G44" s="15" t="s">
        <v>157</v>
      </c>
      <c r="H44" s="3"/>
      <c r="I44" s="3"/>
      <c r="J44" s="3"/>
      <c r="K44" s="3">
        <v>1</v>
      </c>
      <c r="L44" s="3"/>
      <c r="M44" s="3"/>
      <c r="N44" s="3">
        <v>1</v>
      </c>
      <c r="O44" s="3"/>
      <c r="P44" s="3"/>
      <c r="Q44" s="3">
        <v>1</v>
      </c>
      <c r="R44" s="3"/>
      <c r="S44" s="3"/>
      <c r="T44" s="4">
        <f t="shared" si="1"/>
        <v>3</v>
      </c>
      <c r="U44" s="2" t="s">
        <v>945</v>
      </c>
      <c r="V44" s="2" t="s">
        <v>50</v>
      </c>
      <c r="W44" s="5" t="s">
        <v>55</v>
      </c>
      <c r="X44" s="31">
        <f t="shared" si="2"/>
        <v>3</v>
      </c>
      <c r="Y44" s="39">
        <f t="shared" si="3"/>
        <v>0.03</v>
      </c>
      <c r="Z44" s="39">
        <f t="shared" si="4"/>
        <v>0.01</v>
      </c>
      <c r="AA44" s="39">
        <f t="shared" si="5"/>
        <v>0.02</v>
      </c>
      <c r="AB44" s="41">
        <v>2</v>
      </c>
      <c r="AC44" s="39">
        <f t="shared" si="6"/>
        <v>0.02</v>
      </c>
      <c r="AD44" s="39">
        <f t="shared" si="0"/>
        <v>1</v>
      </c>
      <c r="AE44" s="36" t="s">
        <v>459</v>
      </c>
    </row>
    <row r="45" spans="2:31" ht="47.25" x14ac:dyDescent="0.25">
      <c r="B45" s="1">
        <v>42</v>
      </c>
      <c r="C45" s="2" t="s">
        <v>246</v>
      </c>
      <c r="D45" s="1" t="s">
        <v>158</v>
      </c>
      <c r="E45" s="2" t="s">
        <v>155</v>
      </c>
      <c r="F45" s="2" t="s">
        <v>159</v>
      </c>
      <c r="G45" s="15" t="s">
        <v>160</v>
      </c>
      <c r="H45" s="3">
        <v>1</v>
      </c>
      <c r="I45" s="3"/>
      <c r="J45" s="3"/>
      <c r="K45" s="3">
        <v>1</v>
      </c>
      <c r="L45" s="3"/>
      <c r="M45" s="3"/>
      <c r="N45" s="3">
        <v>1</v>
      </c>
      <c r="O45" s="3"/>
      <c r="P45" s="3"/>
      <c r="Q45" s="3">
        <v>1</v>
      </c>
      <c r="R45" s="3"/>
      <c r="S45" s="3"/>
      <c r="T45" s="4">
        <f t="shared" si="1"/>
        <v>4</v>
      </c>
      <c r="U45" s="2" t="s">
        <v>945</v>
      </c>
      <c r="V45" s="2" t="s">
        <v>50</v>
      </c>
      <c r="W45" s="5" t="s">
        <v>55</v>
      </c>
      <c r="X45" s="31">
        <f t="shared" si="2"/>
        <v>4</v>
      </c>
      <c r="Y45" s="39">
        <f t="shared" si="3"/>
        <v>0.04</v>
      </c>
      <c r="Z45" s="39">
        <f t="shared" si="4"/>
        <v>0.01</v>
      </c>
      <c r="AA45" s="39">
        <f t="shared" si="5"/>
        <v>0.03</v>
      </c>
      <c r="AB45" s="41">
        <v>3</v>
      </c>
      <c r="AC45" s="39">
        <f t="shared" si="6"/>
        <v>0.03</v>
      </c>
      <c r="AD45" s="39">
        <f t="shared" si="0"/>
        <v>1</v>
      </c>
      <c r="AE45" s="36" t="s">
        <v>461</v>
      </c>
    </row>
    <row r="46" spans="2:31" ht="94.5" x14ac:dyDescent="0.25">
      <c r="B46" s="1">
        <v>43</v>
      </c>
      <c r="C46" s="2" t="s">
        <v>246</v>
      </c>
      <c r="D46" s="1" t="s">
        <v>449</v>
      </c>
      <c r="E46" s="122" t="s">
        <v>155</v>
      </c>
      <c r="F46" s="122" t="s">
        <v>462</v>
      </c>
      <c r="G46" s="123" t="s">
        <v>463</v>
      </c>
      <c r="H46" s="3"/>
      <c r="I46" s="3"/>
      <c r="J46" s="3"/>
      <c r="K46" s="3"/>
      <c r="L46" s="3"/>
      <c r="M46" s="3"/>
      <c r="N46" s="3"/>
      <c r="O46" s="3">
        <v>1</v>
      </c>
      <c r="P46" s="3"/>
      <c r="Q46" s="3"/>
      <c r="R46" s="3"/>
      <c r="S46" s="3"/>
      <c r="T46" s="4">
        <f t="shared" si="1"/>
        <v>1</v>
      </c>
      <c r="U46" s="2" t="s">
        <v>945</v>
      </c>
      <c r="V46" s="2" t="s">
        <v>50</v>
      </c>
      <c r="W46" s="5" t="s">
        <v>448</v>
      </c>
      <c r="X46" s="31">
        <f t="shared" ref="X46" si="7">COUNTA(H46:S46)</f>
        <v>1</v>
      </c>
      <c r="Y46" s="39">
        <f t="shared" ref="Y46" si="8">$Y$2*X46</f>
        <v>0.01</v>
      </c>
      <c r="Z46" s="39">
        <f t="shared" ref="Z46" si="9">Y46/T46</f>
        <v>0.01</v>
      </c>
      <c r="AA46" s="39">
        <f t="shared" si="5"/>
        <v>0.01</v>
      </c>
      <c r="AB46" s="41">
        <v>1</v>
      </c>
      <c r="AC46" s="39">
        <f t="shared" ref="AC46" si="10">IFERROR(Z46*AB46,0)</f>
        <v>0.01</v>
      </c>
      <c r="AD46" s="39">
        <f t="shared" ref="AD46" si="11">IFERROR(AC46/AA46,"N/A")</f>
        <v>1</v>
      </c>
      <c r="AE46" s="36" t="s">
        <v>464</v>
      </c>
    </row>
    <row r="47" spans="2:31" ht="63" x14ac:dyDescent="0.25">
      <c r="B47" s="1">
        <v>44</v>
      </c>
      <c r="C47" s="2" t="s">
        <v>247</v>
      </c>
      <c r="D47" s="1" t="s">
        <v>161</v>
      </c>
      <c r="E47" s="2" t="s">
        <v>162</v>
      </c>
      <c r="F47" s="21" t="s">
        <v>163</v>
      </c>
      <c r="G47" s="21" t="s">
        <v>164</v>
      </c>
      <c r="H47" s="3"/>
      <c r="I47" s="3"/>
      <c r="J47" s="3"/>
      <c r="K47" s="3"/>
      <c r="L47" s="3"/>
      <c r="M47" s="3"/>
      <c r="N47" s="3"/>
      <c r="O47" s="3"/>
      <c r="P47" s="18">
        <v>1</v>
      </c>
      <c r="Q47" s="3"/>
      <c r="R47" s="3"/>
      <c r="S47" s="3"/>
      <c r="T47" s="4">
        <f t="shared" si="1"/>
        <v>1</v>
      </c>
      <c r="U47" s="2" t="s">
        <v>43</v>
      </c>
      <c r="V47" s="6" t="s">
        <v>44</v>
      </c>
      <c r="W47" s="5" t="s">
        <v>14</v>
      </c>
      <c r="X47" s="31">
        <f t="shared" si="2"/>
        <v>1</v>
      </c>
      <c r="Y47" s="39">
        <f t="shared" si="3"/>
        <v>0.01</v>
      </c>
      <c r="Z47" s="39">
        <f t="shared" si="4"/>
        <v>0.01</v>
      </c>
      <c r="AA47" s="39">
        <f t="shared" si="5"/>
        <v>0</v>
      </c>
      <c r="AB47" s="41" t="s">
        <v>235</v>
      </c>
      <c r="AC47" s="39">
        <f t="shared" si="6"/>
        <v>0</v>
      </c>
      <c r="AD47" s="39" t="str">
        <f t="shared" si="0"/>
        <v>N/A</v>
      </c>
      <c r="AE47" s="36"/>
    </row>
    <row r="48" spans="2:31" ht="63" x14ac:dyDescent="0.25">
      <c r="B48" s="1">
        <v>45</v>
      </c>
      <c r="C48" s="2" t="s">
        <v>247</v>
      </c>
      <c r="D48" s="1" t="s">
        <v>165</v>
      </c>
      <c r="E48" s="2" t="s">
        <v>162</v>
      </c>
      <c r="F48" s="21" t="s">
        <v>166</v>
      </c>
      <c r="G48" s="21" t="s">
        <v>167</v>
      </c>
      <c r="H48" s="3"/>
      <c r="I48" s="3"/>
      <c r="J48" s="3"/>
      <c r="K48" s="3">
        <v>1</v>
      </c>
      <c r="L48" s="3"/>
      <c r="M48" s="3"/>
      <c r="N48" s="3"/>
      <c r="O48" s="3"/>
      <c r="P48" s="3"/>
      <c r="Q48" s="3"/>
      <c r="R48" s="3"/>
      <c r="S48" s="3"/>
      <c r="T48" s="4">
        <f t="shared" si="1"/>
        <v>1</v>
      </c>
      <c r="U48" s="2" t="s">
        <v>64</v>
      </c>
      <c r="V48" s="2" t="s">
        <v>50</v>
      </c>
      <c r="W48" s="10" t="s">
        <v>14</v>
      </c>
      <c r="X48" s="31">
        <f t="shared" si="2"/>
        <v>1</v>
      </c>
      <c r="Y48" s="39">
        <f t="shared" si="3"/>
        <v>0.01</v>
      </c>
      <c r="Z48" s="39">
        <f t="shared" si="4"/>
        <v>0.01</v>
      </c>
      <c r="AA48" s="39">
        <f t="shared" si="5"/>
        <v>0.01</v>
      </c>
      <c r="AB48" s="41">
        <v>1</v>
      </c>
      <c r="AC48" s="39">
        <f t="shared" si="6"/>
        <v>0.01</v>
      </c>
      <c r="AD48" s="39">
        <f t="shared" si="0"/>
        <v>1</v>
      </c>
      <c r="AE48" s="36" t="s">
        <v>455</v>
      </c>
    </row>
    <row r="49" spans="1:31" ht="93" customHeight="1" x14ac:dyDescent="0.25">
      <c r="A49" s="37">
        <v>0</v>
      </c>
      <c r="B49" s="1">
        <v>46</v>
      </c>
      <c r="C49" s="2" t="s">
        <v>247</v>
      </c>
      <c r="D49" s="1" t="s">
        <v>168</v>
      </c>
      <c r="E49" s="2" t="s">
        <v>169</v>
      </c>
      <c r="F49" s="21" t="s">
        <v>170</v>
      </c>
      <c r="G49" s="21" t="s">
        <v>171</v>
      </c>
      <c r="H49" s="3">
        <v>1</v>
      </c>
      <c r="I49" s="3"/>
      <c r="J49" s="3"/>
      <c r="K49" s="3"/>
      <c r="L49" s="3"/>
      <c r="M49" s="3"/>
      <c r="N49" s="3"/>
      <c r="O49" s="3"/>
      <c r="P49" s="3"/>
      <c r="Q49" s="3"/>
      <c r="R49" s="3"/>
      <c r="S49" s="3">
        <v>1</v>
      </c>
      <c r="T49" s="4">
        <f t="shared" si="1"/>
        <v>2</v>
      </c>
      <c r="U49" s="2" t="s">
        <v>64</v>
      </c>
      <c r="V49" s="2" t="s">
        <v>65</v>
      </c>
      <c r="W49" s="2" t="s">
        <v>172</v>
      </c>
      <c r="X49" s="31">
        <f t="shared" si="2"/>
        <v>2</v>
      </c>
      <c r="Y49" s="39">
        <f t="shared" si="3"/>
        <v>0.02</v>
      </c>
      <c r="Z49" s="39">
        <f t="shared" si="4"/>
        <v>0.01</v>
      </c>
      <c r="AA49" s="39">
        <f t="shared" si="5"/>
        <v>0.01</v>
      </c>
      <c r="AB49" s="41" t="s">
        <v>465</v>
      </c>
      <c r="AC49" s="39">
        <f t="shared" si="6"/>
        <v>0</v>
      </c>
      <c r="AD49" s="39">
        <f t="shared" si="0"/>
        <v>0</v>
      </c>
      <c r="AE49" s="36" t="s">
        <v>466</v>
      </c>
    </row>
    <row r="50" spans="1:31" ht="63" x14ac:dyDescent="0.25">
      <c r="A50" s="37">
        <v>0</v>
      </c>
      <c r="B50" s="1">
        <v>47</v>
      </c>
      <c r="C50" s="2" t="s">
        <v>247</v>
      </c>
      <c r="D50" s="1" t="s">
        <v>173</v>
      </c>
      <c r="E50" s="2" t="s">
        <v>174</v>
      </c>
      <c r="F50" s="21" t="s">
        <v>175</v>
      </c>
      <c r="G50" s="21" t="s">
        <v>176</v>
      </c>
      <c r="H50" s="3"/>
      <c r="I50" s="3"/>
      <c r="J50" s="3"/>
      <c r="K50" s="3"/>
      <c r="L50" s="3"/>
      <c r="M50" s="3"/>
      <c r="N50" s="3"/>
      <c r="O50" s="3"/>
      <c r="P50" s="3"/>
      <c r="Q50" s="3"/>
      <c r="R50" s="3">
        <v>1</v>
      </c>
      <c r="S50" s="3"/>
      <c r="T50" s="4">
        <f t="shared" si="1"/>
        <v>1</v>
      </c>
      <c r="U50" s="2" t="s">
        <v>64</v>
      </c>
      <c r="V50" s="2" t="s">
        <v>50</v>
      </c>
      <c r="W50" s="10" t="s">
        <v>14</v>
      </c>
      <c r="X50" s="31">
        <f t="shared" si="2"/>
        <v>1</v>
      </c>
      <c r="Y50" s="39">
        <f t="shared" si="3"/>
        <v>0.01</v>
      </c>
      <c r="Z50" s="39">
        <f t="shared" si="4"/>
        <v>0.01</v>
      </c>
      <c r="AA50" s="39">
        <f t="shared" si="5"/>
        <v>0</v>
      </c>
      <c r="AB50" s="41" t="s">
        <v>235</v>
      </c>
      <c r="AC50" s="39">
        <f t="shared" si="6"/>
        <v>0</v>
      </c>
      <c r="AD50" s="39" t="str">
        <f t="shared" si="0"/>
        <v>N/A</v>
      </c>
      <c r="AE50" s="36"/>
    </row>
    <row r="51" spans="1:31" ht="63" x14ac:dyDescent="0.25">
      <c r="B51" s="1">
        <v>48</v>
      </c>
      <c r="C51" s="2" t="s">
        <v>247</v>
      </c>
      <c r="D51" s="1" t="s">
        <v>177</v>
      </c>
      <c r="E51" s="2" t="s">
        <v>174</v>
      </c>
      <c r="F51" s="22" t="s">
        <v>178</v>
      </c>
      <c r="G51" s="22" t="s">
        <v>179</v>
      </c>
      <c r="H51" s="3"/>
      <c r="I51" s="3"/>
      <c r="J51" s="3"/>
      <c r="K51" s="3"/>
      <c r="L51" s="3"/>
      <c r="M51" s="3"/>
      <c r="N51" s="3"/>
      <c r="O51" s="3">
        <v>1</v>
      </c>
      <c r="P51" s="3"/>
      <c r="Q51" s="3"/>
      <c r="R51" s="3"/>
      <c r="S51" s="3"/>
      <c r="T51" s="4">
        <f t="shared" si="1"/>
        <v>1</v>
      </c>
      <c r="U51" s="2" t="s">
        <v>64</v>
      </c>
      <c r="V51" s="2" t="s">
        <v>65</v>
      </c>
      <c r="W51" s="2" t="s">
        <v>172</v>
      </c>
      <c r="X51" s="31">
        <f t="shared" si="2"/>
        <v>1</v>
      </c>
      <c r="Y51" s="39">
        <f t="shared" si="3"/>
        <v>0.01</v>
      </c>
      <c r="Z51" s="39">
        <f t="shared" si="4"/>
        <v>0.01</v>
      </c>
      <c r="AA51" s="39">
        <f t="shared" si="5"/>
        <v>0.01</v>
      </c>
      <c r="AB51" s="41">
        <v>1</v>
      </c>
      <c r="AC51" s="39">
        <f t="shared" si="6"/>
        <v>0.01</v>
      </c>
      <c r="AD51" s="39">
        <f t="shared" si="0"/>
        <v>1</v>
      </c>
      <c r="AE51" s="36" t="s">
        <v>467</v>
      </c>
    </row>
    <row r="52" spans="1:31" ht="63" x14ac:dyDescent="0.25">
      <c r="B52" s="1">
        <v>49</v>
      </c>
      <c r="C52" s="2" t="s">
        <v>247</v>
      </c>
      <c r="D52" s="1" t="s">
        <v>180</v>
      </c>
      <c r="E52" s="2" t="s">
        <v>181</v>
      </c>
      <c r="F52" s="22" t="s">
        <v>941</v>
      </c>
      <c r="G52" s="22" t="s">
        <v>450</v>
      </c>
      <c r="H52" s="3"/>
      <c r="I52" s="3"/>
      <c r="J52" s="3"/>
      <c r="K52" s="3"/>
      <c r="L52" s="3"/>
      <c r="M52" s="3"/>
      <c r="N52" s="3"/>
      <c r="O52" s="3"/>
      <c r="P52" s="3"/>
      <c r="Q52" s="3">
        <v>1</v>
      </c>
      <c r="R52" s="3"/>
      <c r="S52" s="3"/>
      <c r="T52" s="4">
        <f t="shared" si="1"/>
        <v>1</v>
      </c>
      <c r="U52" s="2" t="s">
        <v>64</v>
      </c>
      <c r="V52" s="2" t="s">
        <v>65</v>
      </c>
      <c r="W52" s="10" t="s">
        <v>14</v>
      </c>
      <c r="X52" s="31">
        <f t="shared" si="2"/>
        <v>1</v>
      </c>
      <c r="Y52" s="39">
        <f t="shared" si="3"/>
        <v>0.01</v>
      </c>
      <c r="Z52" s="39">
        <f t="shared" si="4"/>
        <v>0.01</v>
      </c>
      <c r="AA52" s="39">
        <f t="shared" si="5"/>
        <v>0</v>
      </c>
      <c r="AB52" s="41" t="s">
        <v>235</v>
      </c>
      <c r="AC52" s="39">
        <f t="shared" si="6"/>
        <v>0</v>
      </c>
      <c r="AD52" s="39" t="str">
        <f t="shared" si="0"/>
        <v>N/A</v>
      </c>
      <c r="AE52" s="36"/>
    </row>
    <row r="53" spans="1:31" ht="63" x14ac:dyDescent="0.25">
      <c r="B53" s="1">
        <v>50</v>
      </c>
      <c r="C53" s="2" t="s">
        <v>247</v>
      </c>
      <c r="D53" s="1" t="s">
        <v>182</v>
      </c>
      <c r="E53" s="2" t="s">
        <v>183</v>
      </c>
      <c r="F53" s="22" t="s">
        <v>184</v>
      </c>
      <c r="G53" s="2" t="s">
        <v>185</v>
      </c>
      <c r="H53" s="3">
        <v>1</v>
      </c>
      <c r="I53" s="3"/>
      <c r="J53" s="3"/>
      <c r="K53" s="3">
        <v>1</v>
      </c>
      <c r="L53" s="3"/>
      <c r="M53" s="3"/>
      <c r="N53" s="3">
        <v>1</v>
      </c>
      <c r="O53" s="3"/>
      <c r="P53" s="3"/>
      <c r="Q53" s="3">
        <v>1</v>
      </c>
      <c r="R53" s="3"/>
      <c r="S53" s="3"/>
      <c r="T53" s="4">
        <f t="shared" si="1"/>
        <v>4</v>
      </c>
      <c r="U53" s="2" t="s">
        <v>64</v>
      </c>
      <c r="V53" s="2" t="s">
        <v>50</v>
      </c>
      <c r="W53" s="10" t="s">
        <v>14</v>
      </c>
      <c r="X53" s="31">
        <f t="shared" si="2"/>
        <v>4</v>
      </c>
      <c r="Y53" s="39">
        <f t="shared" si="3"/>
        <v>0.04</v>
      </c>
      <c r="Z53" s="39">
        <f t="shared" si="4"/>
        <v>0.01</v>
      </c>
      <c r="AA53" s="39">
        <f t="shared" si="5"/>
        <v>0.03</v>
      </c>
      <c r="AB53" s="41">
        <v>3</v>
      </c>
      <c r="AC53" s="39">
        <f t="shared" si="6"/>
        <v>0.03</v>
      </c>
      <c r="AD53" s="39">
        <f t="shared" si="0"/>
        <v>1</v>
      </c>
      <c r="AE53" s="36" t="s">
        <v>417</v>
      </c>
    </row>
    <row r="54" spans="1:31" ht="63" x14ac:dyDescent="0.25">
      <c r="B54" s="1">
        <v>51</v>
      </c>
      <c r="C54" s="2" t="s">
        <v>248</v>
      </c>
      <c r="D54" s="1" t="s">
        <v>186</v>
      </c>
      <c r="E54" s="2" t="s">
        <v>187</v>
      </c>
      <c r="F54" s="2" t="s">
        <v>188</v>
      </c>
      <c r="G54" s="2" t="s">
        <v>189</v>
      </c>
      <c r="H54" s="3"/>
      <c r="I54" s="3"/>
      <c r="J54" s="3"/>
      <c r="K54" s="3"/>
      <c r="L54" s="3"/>
      <c r="M54" s="3"/>
      <c r="N54" s="3"/>
      <c r="O54" s="3"/>
      <c r="P54" s="3">
        <v>1</v>
      </c>
      <c r="Q54" s="3"/>
      <c r="R54" s="3"/>
      <c r="S54" s="3"/>
      <c r="T54" s="4">
        <f t="shared" si="1"/>
        <v>1</v>
      </c>
      <c r="U54" s="2" t="s">
        <v>190</v>
      </c>
      <c r="V54" s="2" t="s">
        <v>191</v>
      </c>
      <c r="W54" s="5" t="s">
        <v>14</v>
      </c>
      <c r="X54" s="31">
        <f t="shared" si="2"/>
        <v>1</v>
      </c>
      <c r="Y54" s="39">
        <f t="shared" si="3"/>
        <v>0.01</v>
      </c>
      <c r="Z54" s="39">
        <f t="shared" si="4"/>
        <v>0.01</v>
      </c>
      <c r="AA54" s="39">
        <f t="shared" si="5"/>
        <v>0</v>
      </c>
      <c r="AB54" s="41" t="s">
        <v>235</v>
      </c>
      <c r="AC54" s="39">
        <f t="shared" si="6"/>
        <v>0</v>
      </c>
      <c r="AD54" s="39" t="str">
        <f t="shared" si="0"/>
        <v>N/A</v>
      </c>
      <c r="AE54" s="36"/>
    </row>
    <row r="55" spans="1:31" ht="63" x14ac:dyDescent="0.25">
      <c r="B55" s="1">
        <v>52</v>
      </c>
      <c r="C55" s="2" t="s">
        <v>248</v>
      </c>
      <c r="D55" s="1" t="s">
        <v>192</v>
      </c>
      <c r="E55" s="2" t="s">
        <v>193</v>
      </c>
      <c r="F55" s="2" t="s">
        <v>194</v>
      </c>
      <c r="G55" s="2" t="s">
        <v>189</v>
      </c>
      <c r="H55" s="3"/>
      <c r="I55" s="3"/>
      <c r="J55" s="3"/>
      <c r="K55" s="3"/>
      <c r="L55" s="3"/>
      <c r="M55" s="3"/>
      <c r="N55" s="3"/>
      <c r="O55" s="3"/>
      <c r="P55" s="3">
        <v>1</v>
      </c>
      <c r="Q55" s="3"/>
      <c r="R55" s="3"/>
      <c r="S55" s="3"/>
      <c r="T55" s="4">
        <f t="shared" si="1"/>
        <v>1</v>
      </c>
      <c r="U55" s="2" t="s">
        <v>190</v>
      </c>
      <c r="V55" s="2" t="s">
        <v>191</v>
      </c>
      <c r="W55" s="5" t="s">
        <v>14</v>
      </c>
      <c r="X55" s="31">
        <f t="shared" si="2"/>
        <v>1</v>
      </c>
      <c r="Y55" s="39">
        <f t="shared" si="3"/>
        <v>0.01</v>
      </c>
      <c r="Z55" s="39">
        <f t="shared" si="4"/>
        <v>0.01</v>
      </c>
      <c r="AA55" s="39">
        <f t="shared" si="5"/>
        <v>0</v>
      </c>
      <c r="AB55" s="41" t="s">
        <v>235</v>
      </c>
      <c r="AC55" s="39">
        <f t="shared" si="6"/>
        <v>0</v>
      </c>
      <c r="AD55" s="39" t="str">
        <f t="shared" si="0"/>
        <v>N/A</v>
      </c>
      <c r="AE55" s="36"/>
    </row>
    <row r="56" spans="1:31" ht="47.25" x14ac:dyDescent="0.25">
      <c r="B56" s="124">
        <v>53</v>
      </c>
      <c r="C56" s="2" t="s">
        <v>248</v>
      </c>
      <c r="D56" s="1" t="s">
        <v>195</v>
      </c>
      <c r="E56" s="2" t="s">
        <v>193</v>
      </c>
      <c r="F56" s="2" t="s">
        <v>196</v>
      </c>
      <c r="G56" s="2" t="s">
        <v>189</v>
      </c>
      <c r="H56" s="3"/>
      <c r="I56" s="3"/>
      <c r="J56" s="3"/>
      <c r="K56" s="3"/>
      <c r="L56" s="3"/>
      <c r="M56" s="3"/>
      <c r="N56" s="3"/>
      <c r="O56" s="3">
        <v>1</v>
      </c>
      <c r="P56" s="3"/>
      <c r="Q56" s="3"/>
      <c r="R56" s="3"/>
      <c r="S56" s="3"/>
      <c r="T56" s="4">
        <f t="shared" si="1"/>
        <v>1</v>
      </c>
      <c r="U56" s="2" t="s">
        <v>49</v>
      </c>
      <c r="V56" s="2" t="s">
        <v>13</v>
      </c>
      <c r="W56" s="5" t="s">
        <v>14</v>
      </c>
      <c r="X56" s="31">
        <f t="shared" si="2"/>
        <v>1</v>
      </c>
      <c r="Y56" s="39">
        <f t="shared" si="3"/>
        <v>0.01</v>
      </c>
      <c r="Z56" s="39">
        <f t="shared" si="4"/>
        <v>0.01</v>
      </c>
      <c r="AA56" s="39">
        <f t="shared" si="5"/>
        <v>0.01</v>
      </c>
      <c r="AB56" s="41">
        <v>0</v>
      </c>
      <c r="AC56" s="39">
        <f t="shared" si="6"/>
        <v>0</v>
      </c>
      <c r="AD56" s="39">
        <f t="shared" si="0"/>
        <v>0</v>
      </c>
      <c r="AE56" s="36" t="s">
        <v>468</v>
      </c>
    </row>
    <row r="57" spans="1:31" ht="47.25" x14ac:dyDescent="0.25">
      <c r="B57" s="1">
        <v>54</v>
      </c>
      <c r="C57" s="2" t="s">
        <v>248</v>
      </c>
      <c r="D57" s="1" t="s">
        <v>197</v>
      </c>
      <c r="E57" s="2" t="s">
        <v>198</v>
      </c>
      <c r="F57" s="2" t="s">
        <v>199</v>
      </c>
      <c r="G57" s="2" t="s">
        <v>200</v>
      </c>
      <c r="H57" s="3"/>
      <c r="I57" s="3"/>
      <c r="J57" s="3"/>
      <c r="K57" s="3"/>
      <c r="L57" s="3"/>
      <c r="M57" s="3"/>
      <c r="N57" s="3"/>
      <c r="O57" s="3"/>
      <c r="P57" s="3"/>
      <c r="Q57" s="3"/>
      <c r="R57" s="3"/>
      <c r="S57" s="3">
        <v>1</v>
      </c>
      <c r="T57" s="4">
        <f t="shared" si="1"/>
        <v>1</v>
      </c>
      <c r="U57" s="2" t="s">
        <v>49</v>
      </c>
      <c r="V57" s="2" t="s">
        <v>13</v>
      </c>
      <c r="W57" s="5" t="s">
        <v>14</v>
      </c>
      <c r="X57" s="31">
        <f t="shared" si="2"/>
        <v>1</v>
      </c>
      <c r="Y57" s="39">
        <f t="shared" si="3"/>
        <v>0.01</v>
      </c>
      <c r="Z57" s="39">
        <f t="shared" si="4"/>
        <v>0.01</v>
      </c>
      <c r="AA57" s="39">
        <f t="shared" si="5"/>
        <v>0</v>
      </c>
      <c r="AB57" s="41" t="s">
        <v>235</v>
      </c>
      <c r="AC57" s="39">
        <f t="shared" si="6"/>
        <v>0</v>
      </c>
      <c r="AD57" s="39" t="str">
        <f t="shared" si="0"/>
        <v>N/A</v>
      </c>
      <c r="AE57" s="36"/>
    </row>
    <row r="58" spans="1:31" ht="47.25" x14ac:dyDescent="0.25">
      <c r="B58" s="1">
        <v>55</v>
      </c>
      <c r="C58" s="2" t="s">
        <v>248</v>
      </c>
      <c r="D58" s="1" t="s">
        <v>201</v>
      </c>
      <c r="E58" s="2" t="s">
        <v>198</v>
      </c>
      <c r="F58" s="2" t="s">
        <v>202</v>
      </c>
      <c r="G58" s="2" t="s">
        <v>203</v>
      </c>
      <c r="H58" s="3"/>
      <c r="I58" s="3"/>
      <c r="J58" s="3"/>
      <c r="K58" s="3"/>
      <c r="L58" s="3"/>
      <c r="M58" s="3"/>
      <c r="N58" s="3"/>
      <c r="O58" s="3">
        <v>1</v>
      </c>
      <c r="P58" s="3"/>
      <c r="Q58" s="3"/>
      <c r="R58" s="3"/>
      <c r="S58" s="3"/>
      <c r="T58" s="4">
        <f t="shared" si="1"/>
        <v>1</v>
      </c>
      <c r="U58" s="6" t="s">
        <v>132</v>
      </c>
      <c r="V58" s="2" t="s">
        <v>133</v>
      </c>
      <c r="W58" s="5" t="s">
        <v>14</v>
      </c>
      <c r="X58" s="31">
        <f t="shared" si="2"/>
        <v>1</v>
      </c>
      <c r="Y58" s="39">
        <f t="shared" si="3"/>
        <v>0.01</v>
      </c>
      <c r="Z58" s="39">
        <f t="shared" si="4"/>
        <v>0.01</v>
      </c>
      <c r="AA58" s="39">
        <f t="shared" si="5"/>
        <v>0.01</v>
      </c>
      <c r="AB58" s="41">
        <v>1</v>
      </c>
      <c r="AC58" s="39">
        <f t="shared" si="6"/>
        <v>0.01</v>
      </c>
      <c r="AD58" s="39">
        <f t="shared" si="0"/>
        <v>1</v>
      </c>
      <c r="AE58" s="36" t="s">
        <v>942</v>
      </c>
    </row>
    <row r="59" spans="1:31" ht="47.25" x14ac:dyDescent="0.25">
      <c r="B59" s="1">
        <v>56</v>
      </c>
      <c r="C59" s="2" t="s">
        <v>248</v>
      </c>
      <c r="D59" s="1" t="s">
        <v>204</v>
      </c>
      <c r="E59" s="2" t="s">
        <v>205</v>
      </c>
      <c r="F59" s="2" t="s">
        <v>206</v>
      </c>
      <c r="G59" s="2" t="s">
        <v>207</v>
      </c>
      <c r="H59" s="3"/>
      <c r="I59" s="3"/>
      <c r="J59" s="3"/>
      <c r="K59" s="3"/>
      <c r="L59" s="3"/>
      <c r="M59" s="3"/>
      <c r="N59" s="3"/>
      <c r="O59" s="3"/>
      <c r="P59" s="3">
        <v>1</v>
      </c>
      <c r="Q59" s="3"/>
      <c r="R59" s="3"/>
      <c r="S59" s="3"/>
      <c r="T59" s="4">
        <f t="shared" si="1"/>
        <v>1</v>
      </c>
      <c r="U59" s="6" t="s">
        <v>132</v>
      </c>
      <c r="V59" s="2" t="s">
        <v>133</v>
      </c>
      <c r="W59" s="5" t="s">
        <v>14</v>
      </c>
      <c r="X59" s="31">
        <f t="shared" si="2"/>
        <v>1</v>
      </c>
      <c r="Y59" s="39">
        <f t="shared" si="3"/>
        <v>0.01</v>
      </c>
      <c r="Z59" s="39">
        <f t="shared" si="4"/>
        <v>0.01</v>
      </c>
      <c r="AA59" s="39">
        <f t="shared" si="5"/>
        <v>0</v>
      </c>
      <c r="AB59" s="41" t="s">
        <v>235</v>
      </c>
      <c r="AC59" s="39">
        <f t="shared" si="6"/>
        <v>0</v>
      </c>
      <c r="AD59" s="39" t="str">
        <f t="shared" si="0"/>
        <v>N/A</v>
      </c>
      <c r="AE59" s="36"/>
    </row>
    <row r="60" spans="1:31" ht="78.75" x14ac:dyDescent="0.25">
      <c r="B60" s="1">
        <v>57</v>
      </c>
      <c r="C60" s="2" t="s">
        <v>248</v>
      </c>
      <c r="D60" s="1" t="s">
        <v>208</v>
      </c>
      <c r="E60" s="2" t="s">
        <v>205</v>
      </c>
      <c r="F60" s="2" t="s">
        <v>209</v>
      </c>
      <c r="G60" s="2" t="s">
        <v>210</v>
      </c>
      <c r="H60" s="3"/>
      <c r="I60" s="3"/>
      <c r="J60" s="3">
        <v>1</v>
      </c>
      <c r="K60" s="3"/>
      <c r="L60" s="3">
        <v>1</v>
      </c>
      <c r="M60" s="3"/>
      <c r="N60" s="3">
        <v>1</v>
      </c>
      <c r="O60" s="3"/>
      <c r="P60" s="3">
        <v>1</v>
      </c>
      <c r="Q60" s="3"/>
      <c r="R60" s="3">
        <v>1</v>
      </c>
      <c r="S60" s="3">
        <v>1</v>
      </c>
      <c r="T60" s="4">
        <f t="shared" si="1"/>
        <v>6</v>
      </c>
      <c r="U60" s="6" t="s">
        <v>132</v>
      </c>
      <c r="V60" s="2" t="s">
        <v>133</v>
      </c>
      <c r="W60" s="5" t="s">
        <v>14</v>
      </c>
      <c r="X60" s="31">
        <f t="shared" si="2"/>
        <v>6</v>
      </c>
      <c r="Y60" s="39">
        <f t="shared" si="3"/>
        <v>0.06</v>
      </c>
      <c r="Z60" s="39">
        <f t="shared" si="4"/>
        <v>0.01</v>
      </c>
      <c r="AA60" s="39">
        <f t="shared" si="5"/>
        <v>0.03</v>
      </c>
      <c r="AB60" s="41">
        <v>3</v>
      </c>
      <c r="AC60" s="39">
        <f t="shared" si="6"/>
        <v>0.03</v>
      </c>
      <c r="AD60" s="39">
        <f t="shared" si="0"/>
        <v>1</v>
      </c>
      <c r="AE60" s="36"/>
    </row>
    <row r="61" spans="1:31" ht="110.25" x14ac:dyDescent="0.25">
      <c r="B61" s="1">
        <v>58</v>
      </c>
      <c r="C61" s="2" t="s">
        <v>248</v>
      </c>
      <c r="D61" s="1" t="s">
        <v>211</v>
      </c>
      <c r="E61" s="2" t="s">
        <v>205</v>
      </c>
      <c r="F61" s="2" t="s">
        <v>212</v>
      </c>
      <c r="G61" s="2" t="s">
        <v>213</v>
      </c>
      <c r="H61" s="3"/>
      <c r="I61" s="3"/>
      <c r="J61" s="3"/>
      <c r="K61" s="3"/>
      <c r="L61" s="3"/>
      <c r="M61" s="3">
        <v>1</v>
      </c>
      <c r="N61" s="3"/>
      <c r="O61" s="3"/>
      <c r="P61" s="3"/>
      <c r="Q61" s="3"/>
      <c r="R61" s="3"/>
      <c r="S61" s="3">
        <v>1</v>
      </c>
      <c r="T61" s="4">
        <f t="shared" si="1"/>
        <v>2</v>
      </c>
      <c r="U61" s="6" t="s">
        <v>132</v>
      </c>
      <c r="V61" s="2" t="s">
        <v>133</v>
      </c>
      <c r="W61" s="5" t="s">
        <v>14</v>
      </c>
      <c r="X61" s="31">
        <f t="shared" si="2"/>
        <v>2</v>
      </c>
      <c r="Y61" s="39">
        <f t="shared" si="3"/>
        <v>0.02</v>
      </c>
      <c r="Z61" s="39">
        <f t="shared" si="4"/>
        <v>0.01</v>
      </c>
      <c r="AA61" s="39">
        <f t="shared" si="5"/>
        <v>0.01</v>
      </c>
      <c r="AB61" s="41">
        <v>1</v>
      </c>
      <c r="AC61" s="39">
        <f t="shared" si="6"/>
        <v>0.01</v>
      </c>
      <c r="AD61" s="39">
        <f t="shared" si="0"/>
        <v>1</v>
      </c>
      <c r="AE61" s="36"/>
    </row>
    <row r="62" spans="1:31" ht="18" x14ac:dyDescent="0.25">
      <c r="B62" s="26"/>
      <c r="C62" s="27"/>
      <c r="D62" s="26"/>
      <c r="E62" s="27"/>
      <c r="F62" s="27"/>
      <c r="G62" s="27"/>
      <c r="H62" s="28"/>
      <c r="I62" s="28"/>
      <c r="J62" s="28"/>
      <c r="K62" s="28"/>
      <c r="L62" s="28"/>
      <c r="M62" s="28"/>
      <c r="N62" s="28"/>
      <c r="O62" s="28"/>
      <c r="P62" s="28"/>
      <c r="Q62" s="28"/>
      <c r="R62" s="28"/>
      <c r="S62" s="28"/>
      <c r="T62" s="28"/>
      <c r="U62" s="29"/>
      <c r="V62" s="27"/>
      <c r="W62" s="30"/>
    </row>
    <row r="63" spans="1:31" ht="15.75" x14ac:dyDescent="0.25">
      <c r="H63" s="40">
        <f>SUM(H4:H61)</f>
        <v>8</v>
      </c>
      <c r="I63" s="40">
        <f t="shared" ref="I63:S63" si="12">SUM(I4:I61)</f>
        <v>2</v>
      </c>
      <c r="J63" s="40">
        <f t="shared" si="12"/>
        <v>11</v>
      </c>
      <c r="K63" s="40">
        <f t="shared" si="12"/>
        <v>6</v>
      </c>
      <c r="L63" s="40">
        <f t="shared" si="12"/>
        <v>4</v>
      </c>
      <c r="M63" s="40">
        <f t="shared" si="12"/>
        <v>8</v>
      </c>
      <c r="N63" s="40">
        <f t="shared" si="12"/>
        <v>8</v>
      </c>
      <c r="O63" s="40">
        <f t="shared" si="12"/>
        <v>15</v>
      </c>
      <c r="P63" s="40">
        <f t="shared" si="12"/>
        <v>23</v>
      </c>
      <c r="Q63" s="40">
        <f t="shared" si="12"/>
        <v>8</v>
      </c>
      <c r="R63" s="40">
        <f t="shared" si="12"/>
        <v>4</v>
      </c>
      <c r="S63" s="40">
        <f t="shared" si="12"/>
        <v>16</v>
      </c>
      <c r="T63" s="28">
        <f>SUM(H63:S63)</f>
        <v>113</v>
      </c>
      <c r="X63" s="32">
        <f>SUM(X4:X61)</f>
        <v>100</v>
      </c>
      <c r="Y63" s="33">
        <f>SUM(Y4:Y61)</f>
        <v>1.0000000000000004</v>
      </c>
      <c r="Z63" s="33"/>
      <c r="AA63" s="33">
        <f t="shared" ref="AA63:AC63" si="13">SUM(AA4:AA61)</f>
        <v>0.56000000000000016</v>
      </c>
      <c r="AB63" s="32">
        <f t="shared" si="13"/>
        <v>46</v>
      </c>
      <c r="AC63" s="33">
        <f t="shared" si="13"/>
        <v>0.42000000000000015</v>
      </c>
      <c r="AD63" s="33"/>
    </row>
    <row r="64" spans="1:31" x14ac:dyDescent="0.25">
      <c r="H64" s="199">
        <f>SUM(H63:K63)</f>
        <v>27</v>
      </c>
      <c r="I64" s="199"/>
      <c r="J64" s="199"/>
      <c r="K64" s="199"/>
      <c r="L64" s="199">
        <f>SUM(L63:O63)</f>
        <v>35</v>
      </c>
      <c r="M64" s="199"/>
      <c r="N64" s="199"/>
      <c r="O64" s="199"/>
      <c r="P64" s="199">
        <f>SUM(P63:S63)</f>
        <v>51</v>
      </c>
      <c r="Q64" s="199"/>
      <c r="R64" s="199"/>
      <c r="S64" s="199"/>
    </row>
  </sheetData>
  <autoFilter ref="A3:AE61" xr:uid="{961FAD39-E67B-4EE2-9271-15F8ED80E999}"/>
  <mergeCells count="5">
    <mergeCell ref="H2:S2"/>
    <mergeCell ref="H64:K64"/>
    <mergeCell ref="L64:O64"/>
    <mergeCell ref="P64:S64"/>
    <mergeCell ref="AA2:AE2"/>
  </mergeCells>
  <phoneticPr fontId="24" type="noConversion"/>
  <conditionalFormatting sqref="AD4:AD61">
    <cfRule type="cellIs" dxfId="416" priority="1" operator="lessThan">
      <formula>0.6</formula>
    </cfRule>
    <cfRule type="cellIs" dxfId="415" priority="2" operator="between">
      <formula>0.6</formula>
      <formula>0.79999</formula>
    </cfRule>
    <cfRule type="cellIs" dxfId="414" priority="3" operator="between">
      <formula>0.8</formula>
      <formula>1</formula>
    </cfRule>
  </conditionalFormatting>
  <dataValidations count="10">
    <dataValidation type="list" allowBlank="1" showInputMessage="1" showErrorMessage="1" sqref="V4:V12 V60:V62 V58" xr:uid="{2A0352B3-66B6-434C-AD40-493E3625F214}">
      <formula1>INDIRECT($U4)</formula1>
    </dataValidation>
    <dataValidation type="list" allowBlank="1" showInputMessage="1" showErrorMessage="1" sqref="U4:U62" xr:uid="{0F1873D2-0136-4E2D-BAAD-18FA37FD9CEF}">
      <formula1>Proceso</formula1>
    </dataValidation>
    <dataValidation type="list" allowBlank="1" showInputMessage="1" showErrorMessage="1" sqref="E4:E12 U58:V58" xr:uid="{6E2752FE-4C89-4B93-B801-FF6BDFFAC28C}">
      <formula1>#REF!</formula1>
    </dataValidation>
    <dataValidation type="list" allowBlank="1" showInputMessage="1" showErrorMessage="1" sqref="V13:V31" xr:uid="{67F408F8-9F8E-44C7-9428-BE243D85E14C}">
      <formula1>INDIRECT($Z13)</formula1>
    </dataValidation>
    <dataValidation allowBlank="1" showInputMessage="1" showErrorMessage="1" prompt="Le falta precisión al entregable" sqref="G26 G41 G33 G36" xr:uid="{2B50975F-823B-4E14-90DA-076E026F43F6}"/>
    <dataValidation type="list" allowBlank="1" showInputMessage="1" showErrorMessage="1" sqref="V59 V32:V57" xr:uid="{75B146AD-3105-44EB-BB1F-C00134E0BCC5}">
      <formula1>INDIRECT($T32)</formula1>
    </dataValidation>
    <dataValidation allowBlank="1" showInputMessage="1" showErrorMessage="1" prompt="Le falta precisión al entregable_x000a_" sqref="G35:G40" xr:uid="{4A147CA1-4865-474B-9303-E40E8571817D}"/>
    <dataValidation allowBlank="1" showInputMessage="1" showErrorMessage="1" prompt="Realizar informe de cumplimiento de la Resolución MinTic 1519" sqref="G47" xr:uid="{3853E381-67CA-4D77-A535-B86020FD554E}"/>
    <dataValidation allowBlank="1" showInputMessage="1" showErrorMessage="1" prompt="Falta precisión en el entregable" sqref="G56" xr:uid="{0A1D2955-CBF0-4646-963C-1D144B679734}"/>
    <dataValidation allowBlank="1" showInputMessage="1" showErrorMessage="1" prompt="Falta precisión en el entragable_x000a_" sqref="G54:G55" xr:uid="{DDAED5ED-1EA2-4CA3-92AC-C9731E2B6FA2}"/>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6EEFE-FAB9-45FB-8D02-DE64D445D161}">
  <sheetPr>
    <tabColor rgb="FF002060"/>
  </sheetPr>
  <dimension ref="A2:N192"/>
  <sheetViews>
    <sheetView workbookViewId="0">
      <selection activeCell="N2" sqref="N2"/>
    </sheetView>
  </sheetViews>
  <sheetFormatPr baseColWidth="10" defaultRowHeight="15" x14ac:dyDescent="0.25"/>
  <cols>
    <col min="1" max="1" width="49" style="177" bestFit="1" customWidth="1"/>
    <col min="2" max="2" width="14.28515625" style="177" bestFit="1" customWidth="1"/>
    <col min="3" max="3" width="11.42578125" style="177" customWidth="1"/>
    <col min="4" max="4" width="17.28515625" style="177" customWidth="1"/>
    <col min="5" max="5" width="7.7109375" style="177" bestFit="1" customWidth="1"/>
    <col min="6" max="7" width="3" style="177" bestFit="1" customWidth="1"/>
    <col min="8" max="11" width="4" style="177" bestFit="1" customWidth="1"/>
    <col min="12" max="12" width="12.5703125" style="177" bestFit="1" customWidth="1"/>
    <col min="13" max="13" width="4.7109375" style="177" customWidth="1"/>
    <col min="14" max="14" width="64.5703125" style="177" customWidth="1"/>
    <col min="15" max="16384" width="11.42578125" style="177"/>
  </cols>
  <sheetData>
    <row r="2" spans="1:14" ht="30" x14ac:dyDescent="0.25">
      <c r="N2" s="178" t="s">
        <v>905</v>
      </c>
    </row>
    <row r="3" spans="1:14" ht="30" x14ac:dyDescent="0.25">
      <c r="A3" s="176" t="s">
        <v>909</v>
      </c>
      <c r="B3" s="176" t="s">
        <v>436</v>
      </c>
      <c r="F3"/>
      <c r="G3"/>
      <c r="H3"/>
      <c r="I3"/>
      <c r="J3"/>
      <c r="K3"/>
      <c r="L3"/>
      <c r="M3"/>
      <c r="N3" s="179" t="s">
        <v>474</v>
      </c>
    </row>
    <row r="4" spans="1:14" ht="60" x14ac:dyDescent="0.25">
      <c r="A4" s="176" t="s">
        <v>434</v>
      </c>
      <c r="B4" s="187" t="s">
        <v>337</v>
      </c>
      <c r="C4" s="186" t="s">
        <v>754</v>
      </c>
      <c r="D4" s="186" t="s">
        <v>396</v>
      </c>
      <c r="E4" s="177" t="s">
        <v>239</v>
      </c>
      <c r="F4"/>
      <c r="G4"/>
      <c r="H4"/>
      <c r="I4"/>
      <c r="J4"/>
      <c r="K4"/>
      <c r="L4"/>
      <c r="M4"/>
      <c r="N4" s="177" t="s">
        <v>947</v>
      </c>
    </row>
    <row r="5" spans="1:14" x14ac:dyDescent="0.25">
      <c r="A5" s="180" t="s">
        <v>402</v>
      </c>
      <c r="B5" s="182">
        <v>3</v>
      </c>
      <c r="C5" s="182"/>
      <c r="D5" s="182"/>
      <c r="E5" s="188">
        <v>3</v>
      </c>
      <c r="F5"/>
      <c r="G5"/>
      <c r="H5"/>
      <c r="I5"/>
      <c r="J5"/>
      <c r="K5"/>
      <c r="L5"/>
      <c r="M5"/>
    </row>
    <row r="6" spans="1:14" x14ac:dyDescent="0.25">
      <c r="A6" s="180" t="s">
        <v>726</v>
      </c>
      <c r="B6" s="182">
        <v>1</v>
      </c>
      <c r="C6" s="182">
        <v>1</v>
      </c>
      <c r="D6" s="182">
        <v>1</v>
      </c>
      <c r="E6" s="188">
        <v>3</v>
      </c>
      <c r="F6"/>
      <c r="G6"/>
      <c r="H6"/>
      <c r="I6"/>
      <c r="J6"/>
      <c r="K6"/>
      <c r="L6"/>
      <c r="M6"/>
    </row>
    <row r="7" spans="1:14" x14ac:dyDescent="0.25">
      <c r="A7" s="180" t="s">
        <v>333</v>
      </c>
      <c r="B7" s="182">
        <v>2</v>
      </c>
      <c r="C7" s="182"/>
      <c r="D7" s="182"/>
      <c r="E7" s="188">
        <v>2</v>
      </c>
      <c r="F7"/>
      <c r="G7"/>
      <c r="H7"/>
      <c r="I7"/>
      <c r="J7"/>
      <c r="K7"/>
      <c r="L7"/>
      <c r="M7"/>
    </row>
    <row r="8" spans="1:14" x14ac:dyDescent="0.25">
      <c r="A8" s="180" t="s">
        <v>382</v>
      </c>
      <c r="B8" s="182">
        <v>1</v>
      </c>
      <c r="C8" s="182"/>
      <c r="D8" s="182">
        <v>1</v>
      </c>
      <c r="E8" s="188">
        <v>2</v>
      </c>
      <c r="F8"/>
      <c r="G8"/>
      <c r="H8"/>
      <c r="I8"/>
      <c r="J8"/>
      <c r="K8"/>
      <c r="L8"/>
      <c r="M8"/>
    </row>
    <row r="9" spans="1:14" x14ac:dyDescent="0.25">
      <c r="A9" s="180" t="s">
        <v>190</v>
      </c>
      <c r="B9" s="182">
        <v>2</v>
      </c>
      <c r="C9" s="182"/>
      <c r="D9" s="182"/>
      <c r="E9" s="188">
        <v>2</v>
      </c>
      <c r="F9"/>
      <c r="G9"/>
      <c r="H9"/>
      <c r="I9"/>
      <c r="J9"/>
      <c r="K9"/>
      <c r="L9"/>
      <c r="M9"/>
    </row>
    <row r="10" spans="1:14" x14ac:dyDescent="0.25">
      <c r="A10" s="180" t="s">
        <v>373</v>
      </c>
      <c r="B10" s="182">
        <v>1</v>
      </c>
      <c r="C10" s="182"/>
      <c r="D10" s="182"/>
      <c r="E10" s="188">
        <v>1</v>
      </c>
      <c r="F10"/>
      <c r="G10"/>
      <c r="H10"/>
      <c r="I10"/>
      <c r="J10"/>
      <c r="K10"/>
      <c r="L10"/>
      <c r="M10"/>
    </row>
    <row r="11" spans="1:14" x14ac:dyDescent="0.25">
      <c r="A11" s="180" t="s">
        <v>748</v>
      </c>
      <c r="B11" s="182"/>
      <c r="C11" s="182">
        <v>1</v>
      </c>
      <c r="D11" s="182"/>
      <c r="E11" s="188">
        <v>1</v>
      </c>
      <c r="F11"/>
      <c r="G11"/>
      <c r="H11"/>
      <c r="I11"/>
      <c r="J11"/>
      <c r="K11"/>
      <c r="L11"/>
      <c r="M11"/>
    </row>
    <row r="12" spans="1:14" x14ac:dyDescent="0.25">
      <c r="A12" s="180" t="s">
        <v>397</v>
      </c>
      <c r="B12" s="182">
        <v>1</v>
      </c>
      <c r="C12" s="182"/>
      <c r="D12" s="182"/>
      <c r="E12" s="188">
        <v>1</v>
      </c>
      <c r="F12"/>
      <c r="G12"/>
      <c r="H12"/>
      <c r="I12"/>
      <c r="J12"/>
      <c r="K12"/>
      <c r="L12"/>
      <c r="M12"/>
    </row>
    <row r="13" spans="1:14" x14ac:dyDescent="0.25">
      <c r="A13" s="180" t="s">
        <v>363</v>
      </c>
      <c r="B13" s="182">
        <v>1</v>
      </c>
      <c r="C13" s="182"/>
      <c r="D13" s="182"/>
      <c r="E13" s="188">
        <v>1</v>
      </c>
      <c r="F13"/>
      <c r="G13"/>
      <c r="H13"/>
      <c r="I13"/>
      <c r="J13"/>
      <c r="K13"/>
      <c r="L13"/>
      <c r="M13"/>
    </row>
    <row r="14" spans="1:14" x14ac:dyDescent="0.25">
      <c r="A14" s="180" t="s">
        <v>389</v>
      </c>
      <c r="B14" s="182">
        <v>1</v>
      </c>
      <c r="C14" s="182"/>
      <c r="D14" s="182"/>
      <c r="E14" s="188">
        <v>1</v>
      </c>
      <c r="F14"/>
      <c r="G14"/>
      <c r="H14"/>
      <c r="I14"/>
      <c r="J14"/>
      <c r="K14"/>
      <c r="L14"/>
      <c r="M14"/>
    </row>
    <row r="15" spans="1:14" x14ac:dyDescent="0.25">
      <c r="A15" s="180" t="s">
        <v>239</v>
      </c>
      <c r="B15" s="183">
        <v>13</v>
      </c>
      <c r="C15" s="181">
        <v>2</v>
      </c>
      <c r="D15" s="181">
        <v>2</v>
      </c>
      <c r="E15" s="188">
        <v>17</v>
      </c>
      <c r="F15"/>
      <c r="G15"/>
      <c r="H15"/>
      <c r="I15"/>
      <c r="J15"/>
      <c r="K15"/>
      <c r="L15"/>
      <c r="M15"/>
    </row>
    <row r="16" spans="1:14" x14ac:dyDescent="0.25">
      <c r="A16" s="180"/>
      <c r="B16" s="182"/>
      <c r="C16" s="182"/>
      <c r="D16" s="182"/>
      <c r="E16" s="182"/>
      <c r="F16" s="182"/>
      <c r="G16" s="182"/>
      <c r="H16" s="182"/>
      <c r="I16" s="182"/>
      <c r="J16" s="182"/>
      <c r="K16" s="182"/>
      <c r="L16" s="188"/>
      <c r="M16"/>
    </row>
    <row r="17" spans="1:14" x14ac:dyDescent="0.25">
      <c r="A17" s="180"/>
      <c r="B17" s="182"/>
      <c r="C17" s="182"/>
      <c r="D17" s="182"/>
      <c r="E17" s="182"/>
      <c r="F17" s="182"/>
      <c r="G17" s="182"/>
      <c r="H17" s="182"/>
      <c r="I17" s="182"/>
      <c r="J17" s="182"/>
      <c r="K17" s="182"/>
      <c r="L17" s="188"/>
      <c r="M17"/>
    </row>
    <row r="18" spans="1:14" ht="30" x14ac:dyDescent="0.25">
      <c r="A18" s="176" t="s">
        <v>907</v>
      </c>
      <c r="B18" s="176" t="s">
        <v>436</v>
      </c>
      <c r="M18"/>
      <c r="N18" s="179" t="s">
        <v>919</v>
      </c>
    </row>
    <row r="19" spans="1:14" ht="30" x14ac:dyDescent="0.25">
      <c r="A19" s="176" t="s">
        <v>434</v>
      </c>
      <c r="B19" s="177">
        <v>4</v>
      </c>
      <c r="C19" s="177">
        <v>8</v>
      </c>
      <c r="D19" s="177">
        <v>12</v>
      </c>
      <c r="E19" s="177">
        <v>30</v>
      </c>
      <c r="F19" s="177">
        <v>52</v>
      </c>
      <c r="G19" s="177">
        <v>60</v>
      </c>
      <c r="H19" s="177">
        <v>126</v>
      </c>
      <c r="I19" s="177">
        <v>200</v>
      </c>
      <c r="J19" s="177">
        <v>243</v>
      </c>
      <c r="K19" s="177">
        <v>700</v>
      </c>
      <c r="L19" s="177" t="s">
        <v>239</v>
      </c>
      <c r="M19"/>
      <c r="N19" s="177" t="s">
        <v>908</v>
      </c>
    </row>
    <row r="20" spans="1:14" x14ac:dyDescent="0.25">
      <c r="A20" s="180" t="s">
        <v>402</v>
      </c>
      <c r="B20" s="182"/>
      <c r="C20" s="182"/>
      <c r="D20" s="182"/>
      <c r="E20" s="182"/>
      <c r="F20" s="182">
        <v>52</v>
      </c>
      <c r="G20" s="182"/>
      <c r="H20" s="182"/>
      <c r="I20" s="182"/>
      <c r="J20" s="182"/>
      <c r="K20" s="182">
        <v>700</v>
      </c>
      <c r="L20" s="190">
        <v>484</v>
      </c>
      <c r="M20"/>
    </row>
    <row r="21" spans="1:14" x14ac:dyDescent="0.25">
      <c r="A21" s="180" t="s">
        <v>748</v>
      </c>
      <c r="B21" s="182"/>
      <c r="C21" s="182"/>
      <c r="D21" s="182"/>
      <c r="E21" s="182"/>
      <c r="F21" s="182"/>
      <c r="G21" s="182"/>
      <c r="H21" s="182"/>
      <c r="I21" s="182"/>
      <c r="J21" s="182">
        <v>243</v>
      </c>
      <c r="K21" s="182"/>
      <c r="L21" s="190">
        <v>243</v>
      </c>
      <c r="M21"/>
    </row>
    <row r="22" spans="1:14" x14ac:dyDescent="0.25">
      <c r="A22" s="180" t="s">
        <v>190</v>
      </c>
      <c r="B22" s="182"/>
      <c r="C22" s="182"/>
      <c r="D22" s="182"/>
      <c r="E22" s="182"/>
      <c r="F22" s="182"/>
      <c r="G22" s="182"/>
      <c r="H22" s="182"/>
      <c r="I22" s="182">
        <v>200</v>
      </c>
      <c r="J22" s="182"/>
      <c r="K22" s="182"/>
      <c r="L22" s="190">
        <v>200</v>
      </c>
      <c r="M22"/>
    </row>
    <row r="23" spans="1:14" x14ac:dyDescent="0.25">
      <c r="A23" s="180" t="s">
        <v>382</v>
      </c>
      <c r="B23" s="182"/>
      <c r="C23" s="182"/>
      <c r="D23" s="182"/>
      <c r="E23" s="182"/>
      <c r="F23" s="182"/>
      <c r="G23" s="182">
        <v>60</v>
      </c>
      <c r="H23" s="182">
        <v>126</v>
      </c>
      <c r="I23" s="182"/>
      <c r="J23" s="182"/>
      <c r="K23" s="182"/>
      <c r="L23" s="190">
        <v>93</v>
      </c>
      <c r="M23"/>
    </row>
    <row r="24" spans="1:14" x14ac:dyDescent="0.25">
      <c r="A24" s="180" t="s">
        <v>726</v>
      </c>
      <c r="B24" s="182"/>
      <c r="C24" s="182">
        <v>8</v>
      </c>
      <c r="D24" s="182">
        <v>12</v>
      </c>
      <c r="E24" s="182"/>
      <c r="F24" s="182"/>
      <c r="G24" s="182"/>
      <c r="H24" s="182"/>
      <c r="I24" s="182"/>
      <c r="J24" s="182">
        <v>243</v>
      </c>
      <c r="K24" s="182"/>
      <c r="L24" s="190">
        <v>87.666666666666671</v>
      </c>
      <c r="M24"/>
    </row>
    <row r="25" spans="1:14" x14ac:dyDescent="0.25">
      <c r="A25" s="180" t="s">
        <v>389</v>
      </c>
      <c r="B25" s="182"/>
      <c r="C25" s="182"/>
      <c r="D25" s="182"/>
      <c r="E25" s="182">
        <v>30</v>
      </c>
      <c r="F25" s="182"/>
      <c r="G25" s="182"/>
      <c r="H25" s="182"/>
      <c r="I25" s="182"/>
      <c r="J25" s="182"/>
      <c r="K25" s="182"/>
      <c r="L25" s="190">
        <v>30</v>
      </c>
      <c r="M25"/>
    </row>
    <row r="26" spans="1:14" x14ac:dyDescent="0.25">
      <c r="A26" s="180" t="s">
        <v>363</v>
      </c>
      <c r="B26" s="182"/>
      <c r="C26" s="182"/>
      <c r="D26" s="182">
        <v>12</v>
      </c>
      <c r="E26" s="182"/>
      <c r="F26" s="182"/>
      <c r="G26" s="182"/>
      <c r="H26" s="182"/>
      <c r="I26" s="182"/>
      <c r="J26" s="182"/>
      <c r="K26" s="182"/>
      <c r="L26" s="190">
        <v>12</v>
      </c>
      <c r="M26"/>
    </row>
    <row r="27" spans="1:14" x14ac:dyDescent="0.25">
      <c r="A27" s="180" t="s">
        <v>373</v>
      </c>
      <c r="B27" s="182"/>
      <c r="C27" s="182">
        <v>8</v>
      </c>
      <c r="D27" s="182"/>
      <c r="E27" s="182"/>
      <c r="F27" s="182"/>
      <c r="G27" s="182"/>
      <c r="H27" s="182"/>
      <c r="I27" s="182"/>
      <c r="J27" s="182"/>
      <c r="K27" s="182"/>
      <c r="L27" s="189">
        <v>8</v>
      </c>
      <c r="M27"/>
    </row>
    <row r="28" spans="1:14" x14ac:dyDescent="0.25">
      <c r="A28" s="180" t="s">
        <v>397</v>
      </c>
      <c r="B28" s="182"/>
      <c r="C28" s="182">
        <v>8</v>
      </c>
      <c r="D28" s="182"/>
      <c r="E28" s="182"/>
      <c r="F28" s="182"/>
      <c r="G28" s="182"/>
      <c r="H28" s="182"/>
      <c r="I28" s="182"/>
      <c r="J28" s="182"/>
      <c r="K28" s="182"/>
      <c r="L28" s="189">
        <v>8</v>
      </c>
      <c r="M28"/>
    </row>
    <row r="29" spans="1:14" x14ac:dyDescent="0.25">
      <c r="A29" s="180" t="s">
        <v>333</v>
      </c>
      <c r="B29" s="182">
        <v>4</v>
      </c>
      <c r="C29" s="182"/>
      <c r="D29" s="182"/>
      <c r="E29" s="182"/>
      <c r="F29" s="182"/>
      <c r="G29" s="182"/>
      <c r="H29" s="182"/>
      <c r="I29" s="182"/>
      <c r="J29" s="182"/>
      <c r="K29" s="182"/>
      <c r="L29" s="189">
        <v>4</v>
      </c>
      <c r="M29"/>
    </row>
    <row r="30" spans="1:14" x14ac:dyDescent="0.25">
      <c r="A30" s="180" t="s">
        <v>239</v>
      </c>
      <c r="B30" s="182">
        <v>4</v>
      </c>
      <c r="C30" s="182">
        <v>8</v>
      </c>
      <c r="D30" s="182">
        <v>12</v>
      </c>
      <c r="E30" s="182">
        <v>30</v>
      </c>
      <c r="F30" s="182">
        <v>52</v>
      </c>
      <c r="G30" s="182">
        <v>60</v>
      </c>
      <c r="H30" s="182">
        <v>126</v>
      </c>
      <c r="I30" s="182">
        <v>200</v>
      </c>
      <c r="J30" s="182">
        <v>243</v>
      </c>
      <c r="K30" s="182">
        <v>700</v>
      </c>
      <c r="L30" s="188">
        <v>153.52941176470588</v>
      </c>
      <c r="M30"/>
    </row>
    <row r="31" spans="1:14" x14ac:dyDescent="0.25">
      <c r="A31" s="180"/>
      <c r="B31" s="182"/>
      <c r="C31" s="182"/>
      <c r="D31" s="182"/>
      <c r="E31" s="182"/>
      <c r="F31" s="182"/>
      <c r="G31" s="182"/>
      <c r="H31" s="182"/>
      <c r="I31" s="182"/>
      <c r="J31" s="182"/>
      <c r="K31" s="182"/>
      <c r="L31" s="188"/>
      <c r="M31"/>
    </row>
    <row r="33" spans="1:14" ht="30" x14ac:dyDescent="0.25">
      <c r="A33" s="176" t="s">
        <v>438</v>
      </c>
      <c r="B33" s="176" t="s">
        <v>436</v>
      </c>
      <c r="N33" s="179" t="s">
        <v>281</v>
      </c>
    </row>
    <row r="34" spans="1:14" ht="30" x14ac:dyDescent="0.25">
      <c r="A34" s="176" t="s">
        <v>434</v>
      </c>
      <c r="B34" s="177" t="s">
        <v>331</v>
      </c>
      <c r="C34" s="177" t="s">
        <v>326</v>
      </c>
      <c r="D34" s="177" t="s">
        <v>316</v>
      </c>
      <c r="E34" s="177" t="s">
        <v>239</v>
      </c>
      <c r="N34" s="177" t="s">
        <v>902</v>
      </c>
    </row>
    <row r="35" spans="1:14" x14ac:dyDescent="0.25">
      <c r="A35" s="180" t="s">
        <v>726</v>
      </c>
      <c r="B35" s="181">
        <v>3</v>
      </c>
      <c r="C35" s="182">
        <v>3</v>
      </c>
      <c r="D35" s="183">
        <v>6</v>
      </c>
      <c r="E35" s="182">
        <v>12</v>
      </c>
    </row>
    <row r="36" spans="1:14" x14ac:dyDescent="0.25">
      <c r="A36" s="180" t="s">
        <v>363</v>
      </c>
      <c r="B36" s="182">
        <v>1</v>
      </c>
      <c r="C36" s="182"/>
      <c r="D36" s="183">
        <v>3</v>
      </c>
      <c r="E36" s="182">
        <v>4</v>
      </c>
    </row>
    <row r="37" spans="1:14" x14ac:dyDescent="0.25">
      <c r="A37" s="180" t="s">
        <v>333</v>
      </c>
      <c r="B37" s="182">
        <v>2</v>
      </c>
      <c r="C37" s="182">
        <v>6</v>
      </c>
      <c r="D37" s="183">
        <v>3</v>
      </c>
      <c r="E37" s="182">
        <v>11</v>
      </c>
    </row>
    <row r="38" spans="1:14" x14ac:dyDescent="0.25">
      <c r="A38" s="180" t="s">
        <v>397</v>
      </c>
      <c r="B38" s="182">
        <v>1</v>
      </c>
      <c r="C38" s="182">
        <v>1</v>
      </c>
      <c r="D38" s="182">
        <v>2</v>
      </c>
      <c r="E38" s="182">
        <v>4</v>
      </c>
    </row>
    <row r="39" spans="1:14" x14ac:dyDescent="0.25">
      <c r="A39" s="180" t="s">
        <v>382</v>
      </c>
      <c r="B39" s="181">
        <v>4</v>
      </c>
      <c r="C39" s="182">
        <v>3</v>
      </c>
      <c r="D39" s="182">
        <v>2</v>
      </c>
      <c r="E39" s="182">
        <v>9</v>
      </c>
    </row>
    <row r="40" spans="1:14" x14ac:dyDescent="0.25">
      <c r="A40" s="180" t="s">
        <v>373</v>
      </c>
      <c r="B40" s="182">
        <v>1</v>
      </c>
      <c r="C40" s="182">
        <v>1</v>
      </c>
      <c r="D40" s="182">
        <v>2</v>
      </c>
      <c r="E40" s="182">
        <v>4</v>
      </c>
    </row>
    <row r="41" spans="1:14" x14ac:dyDescent="0.25">
      <c r="A41" s="180" t="s">
        <v>402</v>
      </c>
      <c r="B41" s="181">
        <v>3</v>
      </c>
      <c r="C41" s="182">
        <v>9</v>
      </c>
      <c r="D41" s="182">
        <v>2</v>
      </c>
      <c r="E41" s="182">
        <v>14</v>
      </c>
    </row>
    <row r="42" spans="1:14" x14ac:dyDescent="0.25">
      <c r="A42" s="180" t="s">
        <v>190</v>
      </c>
      <c r="B42" s="182">
        <v>2</v>
      </c>
      <c r="C42" s="182">
        <v>2</v>
      </c>
      <c r="D42" s="182">
        <v>2</v>
      </c>
      <c r="E42" s="182">
        <v>6</v>
      </c>
    </row>
    <row r="43" spans="1:14" x14ac:dyDescent="0.25">
      <c r="A43" s="180" t="s">
        <v>748</v>
      </c>
      <c r="B43" s="182">
        <v>1</v>
      </c>
      <c r="C43" s="182">
        <v>1</v>
      </c>
      <c r="D43" s="182">
        <v>1</v>
      </c>
      <c r="E43" s="182">
        <v>3</v>
      </c>
    </row>
    <row r="44" spans="1:14" x14ac:dyDescent="0.25">
      <c r="A44" s="180" t="s">
        <v>389</v>
      </c>
      <c r="B44" s="182">
        <v>1</v>
      </c>
      <c r="C44" s="182">
        <v>2</v>
      </c>
      <c r="D44" s="182">
        <v>1</v>
      </c>
      <c r="E44" s="182">
        <v>4</v>
      </c>
    </row>
    <row r="45" spans="1:14" x14ac:dyDescent="0.25">
      <c r="A45" s="180" t="s">
        <v>239</v>
      </c>
      <c r="B45" s="182">
        <v>19</v>
      </c>
      <c r="C45" s="182">
        <v>28</v>
      </c>
      <c r="D45" s="182">
        <v>24</v>
      </c>
      <c r="E45" s="182">
        <v>71</v>
      </c>
    </row>
    <row r="48" spans="1:14" ht="30" x14ac:dyDescent="0.25">
      <c r="A48" s="176" t="s">
        <v>437</v>
      </c>
      <c r="B48" s="176" t="s">
        <v>436</v>
      </c>
      <c r="N48" s="179" t="s">
        <v>287</v>
      </c>
    </row>
    <row r="49" spans="1:14" ht="45" x14ac:dyDescent="0.25">
      <c r="A49" s="176" t="s">
        <v>434</v>
      </c>
      <c r="B49" s="177" t="s">
        <v>318</v>
      </c>
      <c r="C49" s="177" t="s">
        <v>332</v>
      </c>
      <c r="D49" s="177" t="s">
        <v>239</v>
      </c>
      <c r="N49" s="177" t="s">
        <v>914</v>
      </c>
    </row>
    <row r="50" spans="1:14" x14ac:dyDescent="0.25">
      <c r="A50" s="180" t="s">
        <v>402</v>
      </c>
      <c r="B50" s="183">
        <v>13</v>
      </c>
      <c r="C50" s="182">
        <v>1</v>
      </c>
      <c r="D50" s="182">
        <v>14</v>
      </c>
    </row>
    <row r="51" spans="1:14" x14ac:dyDescent="0.25">
      <c r="A51" s="180" t="s">
        <v>726</v>
      </c>
      <c r="B51" s="182">
        <v>4</v>
      </c>
      <c r="C51" s="181">
        <v>8</v>
      </c>
      <c r="D51" s="182">
        <v>12</v>
      </c>
    </row>
    <row r="52" spans="1:14" x14ac:dyDescent="0.25">
      <c r="A52" s="180" t="s">
        <v>333</v>
      </c>
      <c r="B52" s="183">
        <v>6</v>
      </c>
      <c r="C52" s="181">
        <v>5</v>
      </c>
      <c r="D52" s="182">
        <v>11</v>
      </c>
    </row>
    <row r="53" spans="1:14" x14ac:dyDescent="0.25">
      <c r="A53" s="180" t="s">
        <v>382</v>
      </c>
      <c r="B53" s="182">
        <v>4</v>
      </c>
      <c r="C53" s="181">
        <v>5</v>
      </c>
      <c r="D53" s="182">
        <v>9</v>
      </c>
    </row>
    <row r="54" spans="1:14" x14ac:dyDescent="0.25">
      <c r="A54" s="180" t="s">
        <v>190</v>
      </c>
      <c r="B54" s="182">
        <v>4</v>
      </c>
      <c r="C54" s="182">
        <v>2</v>
      </c>
      <c r="D54" s="182">
        <v>6</v>
      </c>
    </row>
    <row r="55" spans="1:14" x14ac:dyDescent="0.25">
      <c r="A55" s="180" t="s">
        <v>363</v>
      </c>
      <c r="B55" s="182">
        <v>1</v>
      </c>
      <c r="C55" s="182">
        <v>3</v>
      </c>
      <c r="D55" s="182">
        <v>4</v>
      </c>
    </row>
    <row r="56" spans="1:14" x14ac:dyDescent="0.25">
      <c r="A56" s="180" t="s">
        <v>373</v>
      </c>
      <c r="B56" s="182">
        <v>3</v>
      </c>
      <c r="C56" s="182">
        <v>1</v>
      </c>
      <c r="D56" s="182">
        <v>4</v>
      </c>
    </row>
    <row r="57" spans="1:14" x14ac:dyDescent="0.25">
      <c r="A57" s="180" t="s">
        <v>397</v>
      </c>
      <c r="B57" s="182">
        <v>4</v>
      </c>
      <c r="C57" s="182"/>
      <c r="D57" s="182">
        <v>4</v>
      </c>
    </row>
    <row r="58" spans="1:14" x14ac:dyDescent="0.25">
      <c r="A58" s="180" t="s">
        <v>389</v>
      </c>
      <c r="B58" s="182">
        <v>4</v>
      </c>
      <c r="C58" s="182"/>
      <c r="D58" s="182">
        <v>4</v>
      </c>
    </row>
    <row r="59" spans="1:14" x14ac:dyDescent="0.25">
      <c r="A59" s="180" t="s">
        <v>748</v>
      </c>
      <c r="B59" s="182">
        <v>2</v>
      </c>
      <c r="C59" s="182">
        <v>1</v>
      </c>
      <c r="D59" s="182">
        <v>3</v>
      </c>
    </row>
    <row r="60" spans="1:14" x14ac:dyDescent="0.25">
      <c r="A60" s="180" t="s">
        <v>239</v>
      </c>
      <c r="B60" s="183">
        <v>45</v>
      </c>
      <c r="C60" s="181">
        <v>26</v>
      </c>
      <c r="D60" s="182">
        <v>71</v>
      </c>
    </row>
    <row r="63" spans="1:14" ht="30" x14ac:dyDescent="0.25">
      <c r="A63" s="176" t="s">
        <v>439</v>
      </c>
      <c r="B63" s="176" t="s">
        <v>436</v>
      </c>
      <c r="N63" s="179" t="s">
        <v>282</v>
      </c>
    </row>
    <row r="64" spans="1:14" x14ac:dyDescent="0.25">
      <c r="A64" s="176" t="s">
        <v>434</v>
      </c>
      <c r="B64" s="177" t="s">
        <v>387</v>
      </c>
      <c r="C64" s="177" t="s">
        <v>317</v>
      </c>
      <c r="D64" s="177" t="s">
        <v>239</v>
      </c>
      <c r="N64" s="177" t="s">
        <v>915</v>
      </c>
    </row>
    <row r="65" spans="1:14" x14ac:dyDescent="0.25">
      <c r="A65" s="180" t="s">
        <v>402</v>
      </c>
      <c r="B65" s="182"/>
      <c r="C65" s="181">
        <v>14</v>
      </c>
      <c r="D65" s="182">
        <v>14</v>
      </c>
    </row>
    <row r="66" spans="1:14" x14ac:dyDescent="0.25">
      <c r="A66" s="180" t="s">
        <v>726</v>
      </c>
      <c r="B66" s="182"/>
      <c r="C66" s="181">
        <v>12</v>
      </c>
      <c r="D66" s="182">
        <v>12</v>
      </c>
    </row>
    <row r="67" spans="1:14" x14ac:dyDescent="0.25">
      <c r="A67" s="180" t="s">
        <v>333</v>
      </c>
      <c r="B67" s="182"/>
      <c r="C67" s="181">
        <v>11</v>
      </c>
      <c r="D67" s="182">
        <v>11</v>
      </c>
    </row>
    <row r="68" spans="1:14" x14ac:dyDescent="0.25">
      <c r="A68" s="180" t="s">
        <v>382</v>
      </c>
      <c r="B68" s="183">
        <v>1</v>
      </c>
      <c r="C68" s="182">
        <v>8</v>
      </c>
      <c r="D68" s="182">
        <v>9</v>
      </c>
    </row>
    <row r="69" spans="1:14" x14ac:dyDescent="0.25">
      <c r="A69" s="180" t="s">
        <v>190</v>
      </c>
      <c r="B69" s="182"/>
      <c r="C69" s="182">
        <v>6</v>
      </c>
      <c r="D69" s="182">
        <v>6</v>
      </c>
    </row>
    <row r="70" spans="1:14" x14ac:dyDescent="0.25">
      <c r="A70" s="180" t="s">
        <v>363</v>
      </c>
      <c r="B70" s="182"/>
      <c r="C70" s="182">
        <v>4</v>
      </c>
      <c r="D70" s="182">
        <v>4</v>
      </c>
    </row>
    <row r="71" spans="1:14" x14ac:dyDescent="0.25">
      <c r="A71" s="180" t="s">
        <v>373</v>
      </c>
      <c r="B71" s="182"/>
      <c r="C71" s="182">
        <v>4</v>
      </c>
      <c r="D71" s="182">
        <v>4</v>
      </c>
    </row>
    <row r="72" spans="1:14" x14ac:dyDescent="0.25">
      <c r="A72" s="180" t="s">
        <v>397</v>
      </c>
      <c r="B72" s="182"/>
      <c r="C72" s="182">
        <v>4</v>
      </c>
      <c r="D72" s="182">
        <v>4</v>
      </c>
    </row>
    <row r="73" spans="1:14" x14ac:dyDescent="0.25">
      <c r="A73" s="180" t="s">
        <v>389</v>
      </c>
      <c r="B73" s="182"/>
      <c r="C73" s="182">
        <v>4</v>
      </c>
      <c r="D73" s="182">
        <v>4</v>
      </c>
    </row>
    <row r="74" spans="1:14" x14ac:dyDescent="0.25">
      <c r="A74" s="180" t="s">
        <v>748</v>
      </c>
      <c r="B74" s="182"/>
      <c r="C74" s="182">
        <v>3</v>
      </c>
      <c r="D74" s="182">
        <v>3</v>
      </c>
    </row>
    <row r="75" spans="1:14" x14ac:dyDescent="0.25">
      <c r="A75" s="180" t="s">
        <v>239</v>
      </c>
      <c r="B75" s="183">
        <v>1</v>
      </c>
      <c r="C75" s="181">
        <v>70</v>
      </c>
      <c r="D75" s="182">
        <v>71</v>
      </c>
    </row>
    <row r="78" spans="1:14" ht="30" x14ac:dyDescent="0.25">
      <c r="A78" s="176" t="s">
        <v>440</v>
      </c>
      <c r="B78" s="176" t="s">
        <v>436</v>
      </c>
      <c r="N78" s="179" t="s">
        <v>51</v>
      </c>
    </row>
    <row r="79" spans="1:14" ht="30" x14ac:dyDescent="0.25">
      <c r="A79" s="176" t="s">
        <v>434</v>
      </c>
      <c r="B79" s="177" t="s">
        <v>320</v>
      </c>
      <c r="C79" s="177" t="s">
        <v>399</v>
      </c>
      <c r="D79" s="177" t="s">
        <v>239</v>
      </c>
      <c r="N79" s="177" t="s">
        <v>916</v>
      </c>
    </row>
    <row r="80" spans="1:14" x14ac:dyDescent="0.25">
      <c r="A80" s="180" t="s">
        <v>402</v>
      </c>
      <c r="B80" s="183">
        <v>13</v>
      </c>
      <c r="C80" s="181">
        <v>1</v>
      </c>
      <c r="D80" s="182">
        <v>14</v>
      </c>
    </row>
    <row r="81" spans="1:14" x14ac:dyDescent="0.25">
      <c r="A81" s="180" t="s">
        <v>726</v>
      </c>
      <c r="B81" s="183">
        <v>11</v>
      </c>
      <c r="C81" s="181">
        <v>1</v>
      </c>
      <c r="D81" s="182">
        <v>12</v>
      </c>
    </row>
    <row r="82" spans="1:14" x14ac:dyDescent="0.25">
      <c r="A82" s="180" t="s">
        <v>333</v>
      </c>
      <c r="B82" s="182">
        <v>11</v>
      </c>
      <c r="C82" s="182"/>
      <c r="D82" s="182">
        <v>11</v>
      </c>
    </row>
    <row r="83" spans="1:14" x14ac:dyDescent="0.25">
      <c r="A83" s="180" t="s">
        <v>382</v>
      </c>
      <c r="B83" s="182">
        <v>9</v>
      </c>
      <c r="C83" s="182"/>
      <c r="D83" s="182">
        <v>9</v>
      </c>
    </row>
    <row r="84" spans="1:14" x14ac:dyDescent="0.25">
      <c r="A84" s="180" t="s">
        <v>190</v>
      </c>
      <c r="B84" s="182">
        <v>6</v>
      </c>
      <c r="C84" s="182"/>
      <c r="D84" s="182">
        <v>6</v>
      </c>
    </row>
    <row r="85" spans="1:14" x14ac:dyDescent="0.25">
      <c r="A85" s="180" t="s">
        <v>363</v>
      </c>
      <c r="B85" s="182">
        <v>4</v>
      </c>
      <c r="C85" s="182"/>
      <c r="D85" s="182">
        <v>4</v>
      </c>
    </row>
    <row r="86" spans="1:14" x14ac:dyDescent="0.25">
      <c r="A86" s="180" t="s">
        <v>373</v>
      </c>
      <c r="B86" s="182">
        <v>4</v>
      </c>
      <c r="C86" s="182"/>
      <c r="D86" s="182">
        <v>4</v>
      </c>
    </row>
    <row r="87" spans="1:14" x14ac:dyDescent="0.25">
      <c r="A87" s="180" t="s">
        <v>397</v>
      </c>
      <c r="B87" s="182">
        <v>4</v>
      </c>
      <c r="C87" s="182"/>
      <c r="D87" s="182">
        <v>4</v>
      </c>
    </row>
    <row r="88" spans="1:14" x14ac:dyDescent="0.25">
      <c r="A88" s="180" t="s">
        <v>389</v>
      </c>
      <c r="B88" s="182">
        <v>4</v>
      </c>
      <c r="C88" s="182"/>
      <c r="D88" s="182">
        <v>4</v>
      </c>
    </row>
    <row r="89" spans="1:14" x14ac:dyDescent="0.25">
      <c r="A89" s="180" t="s">
        <v>748</v>
      </c>
      <c r="B89" s="182">
        <v>2</v>
      </c>
      <c r="C89" s="182">
        <v>1</v>
      </c>
      <c r="D89" s="182">
        <v>3</v>
      </c>
    </row>
    <row r="90" spans="1:14" x14ac:dyDescent="0.25">
      <c r="A90" s="180" t="s">
        <v>239</v>
      </c>
      <c r="B90" s="183">
        <v>68</v>
      </c>
      <c r="C90" s="181">
        <v>3</v>
      </c>
      <c r="D90" s="182">
        <v>71</v>
      </c>
    </row>
    <row r="93" spans="1:14" ht="30" x14ac:dyDescent="0.25">
      <c r="A93" s="176" t="s">
        <v>435</v>
      </c>
      <c r="B93" s="176" t="s">
        <v>436</v>
      </c>
      <c r="N93" s="179" t="s">
        <v>903</v>
      </c>
    </row>
    <row r="94" spans="1:14" ht="30" x14ac:dyDescent="0.25">
      <c r="A94" s="176" t="s">
        <v>434</v>
      </c>
      <c r="B94" s="182" t="s">
        <v>359</v>
      </c>
      <c r="C94" s="182" t="s">
        <v>522</v>
      </c>
      <c r="D94" s="182" t="s">
        <v>370</v>
      </c>
      <c r="E94" s="177" t="s">
        <v>239</v>
      </c>
      <c r="N94" s="177" t="s">
        <v>917</v>
      </c>
    </row>
    <row r="95" spans="1:14" x14ac:dyDescent="0.25">
      <c r="A95" s="180" t="s">
        <v>190</v>
      </c>
      <c r="B95" s="182"/>
      <c r="C95" s="182"/>
      <c r="D95" s="184">
        <v>2</v>
      </c>
      <c r="E95" s="182">
        <v>2</v>
      </c>
    </row>
    <row r="96" spans="1:14" x14ac:dyDescent="0.25">
      <c r="A96" s="180" t="s">
        <v>726</v>
      </c>
      <c r="B96" s="182">
        <v>3</v>
      </c>
      <c r="C96" s="182">
        <v>3</v>
      </c>
      <c r="D96" s="182"/>
      <c r="E96" s="182">
        <v>6</v>
      </c>
    </row>
    <row r="97" spans="1:14" x14ac:dyDescent="0.25">
      <c r="A97" s="180" t="s">
        <v>402</v>
      </c>
      <c r="B97" s="182"/>
      <c r="C97" s="182">
        <v>5</v>
      </c>
      <c r="D97" s="182"/>
      <c r="E97" s="182">
        <v>5</v>
      </c>
    </row>
    <row r="98" spans="1:14" x14ac:dyDescent="0.25">
      <c r="A98" s="180" t="s">
        <v>389</v>
      </c>
      <c r="B98" s="182"/>
      <c r="C98" s="182">
        <v>2</v>
      </c>
      <c r="D98" s="182"/>
      <c r="E98" s="182">
        <v>2</v>
      </c>
    </row>
    <row r="99" spans="1:14" x14ac:dyDescent="0.25">
      <c r="A99" s="180" t="s">
        <v>333</v>
      </c>
      <c r="B99" s="182"/>
      <c r="C99" s="182">
        <v>6</v>
      </c>
      <c r="D99" s="182"/>
      <c r="E99" s="182">
        <v>6</v>
      </c>
    </row>
    <row r="100" spans="1:14" x14ac:dyDescent="0.25">
      <c r="A100" s="180" t="s">
        <v>748</v>
      </c>
      <c r="B100" s="182">
        <v>3</v>
      </c>
      <c r="C100" s="182"/>
      <c r="D100" s="182"/>
      <c r="E100" s="182">
        <v>3</v>
      </c>
    </row>
    <row r="101" spans="1:14" x14ac:dyDescent="0.25">
      <c r="A101" s="180" t="s">
        <v>373</v>
      </c>
      <c r="B101" s="182">
        <v>1</v>
      </c>
      <c r="C101" s="182">
        <v>1</v>
      </c>
      <c r="D101" s="182"/>
      <c r="E101" s="182">
        <v>2</v>
      </c>
    </row>
    <row r="102" spans="1:14" x14ac:dyDescent="0.25">
      <c r="A102" s="180" t="s">
        <v>363</v>
      </c>
      <c r="B102" s="182"/>
      <c r="C102" s="182">
        <v>2</v>
      </c>
      <c r="D102" s="182"/>
      <c r="E102" s="182">
        <v>2</v>
      </c>
    </row>
    <row r="103" spans="1:14" x14ac:dyDescent="0.25">
      <c r="A103" s="180" t="s">
        <v>239</v>
      </c>
      <c r="B103" s="183">
        <v>7</v>
      </c>
      <c r="C103" s="181">
        <v>19</v>
      </c>
      <c r="D103" s="184">
        <v>2</v>
      </c>
      <c r="E103" s="182">
        <v>28</v>
      </c>
    </row>
    <row r="106" spans="1:14" ht="30" x14ac:dyDescent="0.25">
      <c r="A106" s="176" t="s">
        <v>901</v>
      </c>
      <c r="B106" s="176" t="s">
        <v>436</v>
      </c>
      <c r="N106" s="179" t="s">
        <v>920</v>
      </c>
    </row>
    <row r="107" spans="1:14" ht="30" x14ac:dyDescent="0.25">
      <c r="A107" s="176" t="s">
        <v>434</v>
      </c>
      <c r="B107" s="185" t="s">
        <v>425</v>
      </c>
      <c r="C107" s="186" t="s">
        <v>429</v>
      </c>
      <c r="D107" s="177" t="s">
        <v>239</v>
      </c>
      <c r="N107" s="177" t="s">
        <v>946</v>
      </c>
    </row>
    <row r="108" spans="1:14" x14ac:dyDescent="0.25">
      <c r="A108" s="180" t="s">
        <v>190</v>
      </c>
      <c r="B108" s="182">
        <v>2</v>
      </c>
      <c r="C108" s="182"/>
      <c r="D108" s="182">
        <v>2</v>
      </c>
    </row>
    <row r="109" spans="1:14" x14ac:dyDescent="0.25">
      <c r="A109" s="180" t="s">
        <v>397</v>
      </c>
      <c r="B109" s="182">
        <v>1</v>
      </c>
      <c r="C109" s="182"/>
      <c r="D109" s="182">
        <v>1</v>
      </c>
    </row>
    <row r="110" spans="1:14" x14ac:dyDescent="0.25">
      <c r="A110" s="180" t="s">
        <v>726</v>
      </c>
      <c r="B110" s="182"/>
      <c r="C110" s="182">
        <v>3</v>
      </c>
      <c r="D110" s="182">
        <v>3</v>
      </c>
    </row>
    <row r="111" spans="1:14" x14ac:dyDescent="0.25">
      <c r="A111" s="180" t="s">
        <v>402</v>
      </c>
      <c r="B111" s="182"/>
      <c r="C111" s="182">
        <v>3</v>
      </c>
      <c r="D111" s="182">
        <v>3</v>
      </c>
    </row>
    <row r="112" spans="1:14" x14ac:dyDescent="0.25">
      <c r="A112" s="180" t="s">
        <v>389</v>
      </c>
      <c r="B112" s="182">
        <v>1</v>
      </c>
      <c r="C112" s="182"/>
      <c r="D112" s="182">
        <v>1</v>
      </c>
    </row>
    <row r="113" spans="1:14" x14ac:dyDescent="0.25">
      <c r="A113" s="180" t="s">
        <v>333</v>
      </c>
      <c r="B113" s="182">
        <v>2</v>
      </c>
      <c r="C113" s="182"/>
      <c r="D113" s="182">
        <v>2</v>
      </c>
    </row>
    <row r="114" spans="1:14" x14ac:dyDescent="0.25">
      <c r="A114" s="180" t="s">
        <v>382</v>
      </c>
      <c r="B114" s="182"/>
      <c r="C114" s="182">
        <v>2</v>
      </c>
      <c r="D114" s="182">
        <v>2</v>
      </c>
    </row>
    <row r="115" spans="1:14" x14ac:dyDescent="0.25">
      <c r="A115" s="180" t="s">
        <v>748</v>
      </c>
      <c r="B115" s="182"/>
      <c r="C115" s="182">
        <v>1</v>
      </c>
      <c r="D115" s="182">
        <v>1</v>
      </c>
    </row>
    <row r="116" spans="1:14" x14ac:dyDescent="0.25">
      <c r="A116" s="180" t="s">
        <v>373</v>
      </c>
      <c r="B116" s="182">
        <v>1</v>
      </c>
      <c r="C116" s="182"/>
      <c r="D116" s="182">
        <v>1</v>
      </c>
    </row>
    <row r="117" spans="1:14" x14ac:dyDescent="0.25">
      <c r="A117" s="180" t="s">
        <v>363</v>
      </c>
      <c r="B117" s="182"/>
      <c r="C117" s="182">
        <v>1</v>
      </c>
      <c r="D117" s="182">
        <v>1</v>
      </c>
    </row>
    <row r="118" spans="1:14" x14ac:dyDescent="0.25">
      <c r="A118" s="180" t="s">
        <v>239</v>
      </c>
      <c r="B118" s="182">
        <v>7</v>
      </c>
      <c r="C118" s="182">
        <v>10</v>
      </c>
      <c r="D118" s="182">
        <v>17</v>
      </c>
    </row>
    <row r="121" spans="1:14" ht="30" x14ac:dyDescent="0.25">
      <c r="A121" s="176" t="s">
        <v>904</v>
      </c>
      <c r="B121" s="176" t="s">
        <v>436</v>
      </c>
      <c r="E121"/>
      <c r="N121" s="179" t="s">
        <v>906</v>
      </c>
    </row>
    <row r="122" spans="1:14" ht="30" x14ac:dyDescent="0.25">
      <c r="A122" s="176" t="s">
        <v>434</v>
      </c>
      <c r="B122" s="183" t="s">
        <v>416</v>
      </c>
      <c r="C122" s="184" t="s">
        <v>400</v>
      </c>
      <c r="D122" s="177" t="s">
        <v>239</v>
      </c>
      <c r="E122"/>
      <c r="N122" s="177" t="s">
        <v>922</v>
      </c>
    </row>
    <row r="123" spans="1:14" x14ac:dyDescent="0.25">
      <c r="A123" s="180" t="s">
        <v>363</v>
      </c>
      <c r="B123" s="182"/>
      <c r="C123" s="184">
        <v>1</v>
      </c>
      <c r="D123" s="182">
        <v>1</v>
      </c>
      <c r="E123"/>
    </row>
    <row r="124" spans="1:14" x14ac:dyDescent="0.25">
      <c r="A124" s="180" t="s">
        <v>726</v>
      </c>
      <c r="B124" s="182">
        <v>2</v>
      </c>
      <c r="C124" s="184">
        <v>1</v>
      </c>
      <c r="D124" s="182">
        <v>3</v>
      </c>
      <c r="E124"/>
    </row>
    <row r="125" spans="1:14" x14ac:dyDescent="0.25">
      <c r="A125" s="180" t="s">
        <v>333</v>
      </c>
      <c r="B125" s="182">
        <v>2</v>
      </c>
      <c r="C125" s="182"/>
      <c r="D125" s="182">
        <v>2</v>
      </c>
      <c r="E125"/>
    </row>
    <row r="126" spans="1:14" x14ac:dyDescent="0.25">
      <c r="A126" s="180" t="s">
        <v>397</v>
      </c>
      <c r="B126" s="182">
        <v>1</v>
      </c>
      <c r="C126" s="182"/>
      <c r="D126" s="182">
        <v>1</v>
      </c>
      <c r="E126"/>
    </row>
    <row r="127" spans="1:14" x14ac:dyDescent="0.25">
      <c r="A127" s="180" t="s">
        <v>382</v>
      </c>
      <c r="B127" s="182">
        <v>2</v>
      </c>
      <c r="C127" s="182"/>
      <c r="D127" s="182">
        <v>2</v>
      </c>
      <c r="E127"/>
    </row>
    <row r="128" spans="1:14" x14ac:dyDescent="0.25">
      <c r="A128" s="180" t="s">
        <v>748</v>
      </c>
      <c r="B128" s="182">
        <v>1</v>
      </c>
      <c r="C128" s="182"/>
      <c r="D128" s="182">
        <v>1</v>
      </c>
      <c r="E128"/>
    </row>
    <row r="129" spans="1:14" x14ac:dyDescent="0.25">
      <c r="A129" s="180" t="s">
        <v>373</v>
      </c>
      <c r="B129" s="182">
        <v>1</v>
      </c>
      <c r="C129" s="182"/>
      <c r="D129" s="182">
        <v>1</v>
      </c>
      <c r="E129"/>
    </row>
    <row r="130" spans="1:14" x14ac:dyDescent="0.25">
      <c r="A130" s="180" t="s">
        <v>402</v>
      </c>
      <c r="B130" s="182">
        <v>3</v>
      </c>
      <c r="C130" s="182"/>
      <c r="D130" s="182">
        <v>3</v>
      </c>
      <c r="E130"/>
    </row>
    <row r="131" spans="1:14" x14ac:dyDescent="0.25">
      <c r="A131" s="180" t="s">
        <v>190</v>
      </c>
      <c r="B131" s="182">
        <v>2</v>
      </c>
      <c r="C131" s="182"/>
      <c r="D131" s="182">
        <v>2</v>
      </c>
      <c r="E131"/>
    </row>
    <row r="132" spans="1:14" x14ac:dyDescent="0.25">
      <c r="A132" s="180" t="s">
        <v>389</v>
      </c>
      <c r="B132" s="182">
        <v>1</v>
      </c>
      <c r="C132" s="182"/>
      <c r="D132" s="182">
        <v>1</v>
      </c>
      <c r="E132"/>
    </row>
    <row r="133" spans="1:14" x14ac:dyDescent="0.25">
      <c r="A133" s="180" t="s">
        <v>239</v>
      </c>
      <c r="B133" s="182">
        <v>15</v>
      </c>
      <c r="C133" s="182">
        <v>2</v>
      </c>
      <c r="D133" s="182">
        <v>17</v>
      </c>
      <c r="E133"/>
    </row>
    <row r="136" spans="1:14" ht="30" x14ac:dyDescent="0.25">
      <c r="A136" s="176" t="s">
        <v>918</v>
      </c>
      <c r="B136" s="176" t="s">
        <v>436</v>
      </c>
      <c r="E136"/>
      <c r="N136" s="179" t="s">
        <v>923</v>
      </c>
    </row>
    <row r="137" spans="1:14" ht="30" x14ac:dyDescent="0.25">
      <c r="A137" s="176" t="s">
        <v>434</v>
      </c>
      <c r="B137" s="183" t="s">
        <v>416</v>
      </c>
      <c r="C137" s="184" t="s">
        <v>400</v>
      </c>
      <c r="D137" s="182" t="s">
        <v>239</v>
      </c>
      <c r="E137"/>
      <c r="N137" s="177" t="s">
        <v>921</v>
      </c>
    </row>
    <row r="138" spans="1:14" x14ac:dyDescent="0.25">
      <c r="A138" s="180" t="s">
        <v>333</v>
      </c>
      <c r="B138" s="182">
        <v>6</v>
      </c>
      <c r="C138" s="181">
        <v>5</v>
      </c>
      <c r="D138" s="182">
        <v>11</v>
      </c>
      <c r="E138"/>
    </row>
    <row r="139" spans="1:14" x14ac:dyDescent="0.25">
      <c r="A139" s="180" t="s">
        <v>190</v>
      </c>
      <c r="B139" s="182">
        <v>2</v>
      </c>
      <c r="C139" s="181">
        <v>4</v>
      </c>
      <c r="D139" s="182">
        <v>6</v>
      </c>
      <c r="E139"/>
    </row>
    <row r="140" spans="1:14" x14ac:dyDescent="0.25">
      <c r="A140" s="180" t="s">
        <v>726</v>
      </c>
      <c r="B140" s="182">
        <v>9</v>
      </c>
      <c r="C140" s="181">
        <v>3</v>
      </c>
      <c r="D140" s="182">
        <v>12</v>
      </c>
      <c r="E140"/>
    </row>
    <row r="141" spans="1:14" x14ac:dyDescent="0.25">
      <c r="A141" s="180" t="s">
        <v>402</v>
      </c>
      <c r="B141" s="182">
        <v>11</v>
      </c>
      <c r="C141" s="181">
        <v>3</v>
      </c>
      <c r="D141" s="182">
        <v>14</v>
      </c>
      <c r="E141"/>
    </row>
    <row r="142" spans="1:14" x14ac:dyDescent="0.25">
      <c r="A142" s="180" t="s">
        <v>363</v>
      </c>
      <c r="B142" s="182">
        <v>2</v>
      </c>
      <c r="C142" s="181">
        <v>2</v>
      </c>
      <c r="D142" s="182">
        <v>4</v>
      </c>
      <c r="E142"/>
    </row>
    <row r="143" spans="1:14" x14ac:dyDescent="0.25">
      <c r="A143" s="180" t="s">
        <v>397</v>
      </c>
      <c r="B143" s="182">
        <v>2</v>
      </c>
      <c r="C143" s="181">
        <v>2</v>
      </c>
      <c r="D143" s="182">
        <v>4</v>
      </c>
      <c r="E143"/>
    </row>
    <row r="144" spans="1:14" x14ac:dyDescent="0.25">
      <c r="A144" s="180" t="s">
        <v>382</v>
      </c>
      <c r="B144" s="182">
        <v>8</v>
      </c>
      <c r="C144" s="181">
        <v>1</v>
      </c>
      <c r="D144" s="182">
        <v>9</v>
      </c>
      <c r="E144"/>
    </row>
    <row r="145" spans="1:14" x14ac:dyDescent="0.25">
      <c r="A145" s="180" t="s">
        <v>373</v>
      </c>
      <c r="B145" s="182">
        <v>3</v>
      </c>
      <c r="C145" s="181">
        <v>1</v>
      </c>
      <c r="D145" s="182">
        <v>4</v>
      </c>
      <c r="E145"/>
    </row>
    <row r="146" spans="1:14" x14ac:dyDescent="0.25">
      <c r="A146" s="180" t="s">
        <v>748</v>
      </c>
      <c r="B146" s="182">
        <v>2</v>
      </c>
      <c r="C146" s="181">
        <v>1</v>
      </c>
      <c r="D146" s="182">
        <v>3</v>
      </c>
      <c r="E146"/>
    </row>
    <row r="147" spans="1:14" x14ac:dyDescent="0.25">
      <c r="A147" s="180" t="s">
        <v>389</v>
      </c>
      <c r="B147" s="182">
        <v>3</v>
      </c>
      <c r="C147" s="181">
        <v>1</v>
      </c>
      <c r="D147" s="182">
        <v>4</v>
      </c>
      <c r="E147"/>
    </row>
    <row r="148" spans="1:14" x14ac:dyDescent="0.25">
      <c r="A148" s="180" t="s">
        <v>239</v>
      </c>
      <c r="B148" s="182">
        <v>48</v>
      </c>
      <c r="C148" s="182">
        <v>23</v>
      </c>
      <c r="D148" s="182">
        <v>71</v>
      </c>
      <c r="E148"/>
    </row>
    <row r="151" spans="1:14" ht="30" x14ac:dyDescent="0.25">
      <c r="A151" s="176" t="s">
        <v>924</v>
      </c>
      <c r="B151" s="176" t="s">
        <v>436</v>
      </c>
      <c r="E151"/>
      <c r="N151" s="179" t="s">
        <v>299</v>
      </c>
    </row>
    <row r="152" spans="1:14" ht="30" x14ac:dyDescent="0.25">
      <c r="A152" s="176" t="s">
        <v>434</v>
      </c>
      <c r="B152" s="183" t="s">
        <v>416</v>
      </c>
      <c r="C152" s="184" t="s">
        <v>400</v>
      </c>
      <c r="D152" s="182" t="s">
        <v>239</v>
      </c>
      <c r="E152"/>
      <c r="N152" s="177" t="s">
        <v>925</v>
      </c>
    </row>
    <row r="153" spans="1:14" x14ac:dyDescent="0.25">
      <c r="A153" s="180" t="s">
        <v>726</v>
      </c>
      <c r="B153" s="182">
        <v>2</v>
      </c>
      <c r="C153" s="181">
        <v>10</v>
      </c>
      <c r="D153" s="182">
        <v>12</v>
      </c>
      <c r="E153"/>
    </row>
    <row r="154" spans="1:14" x14ac:dyDescent="0.25">
      <c r="A154" s="180" t="s">
        <v>382</v>
      </c>
      <c r="B154" s="182">
        <v>1</v>
      </c>
      <c r="C154" s="181">
        <v>8</v>
      </c>
      <c r="D154" s="182">
        <v>9</v>
      </c>
      <c r="E154"/>
    </row>
    <row r="155" spans="1:14" x14ac:dyDescent="0.25">
      <c r="A155" s="180" t="s">
        <v>402</v>
      </c>
      <c r="B155" s="182">
        <v>7</v>
      </c>
      <c r="C155" s="181">
        <v>7</v>
      </c>
      <c r="D155" s="182">
        <v>14</v>
      </c>
      <c r="E155"/>
    </row>
    <row r="156" spans="1:14" x14ac:dyDescent="0.25">
      <c r="A156" s="180" t="s">
        <v>190</v>
      </c>
      <c r="B156" s="182">
        <v>1</v>
      </c>
      <c r="C156" s="181">
        <v>5</v>
      </c>
      <c r="D156" s="182">
        <v>6</v>
      </c>
      <c r="E156"/>
    </row>
    <row r="157" spans="1:14" x14ac:dyDescent="0.25">
      <c r="A157" s="180" t="s">
        <v>333</v>
      </c>
      <c r="B157" s="182">
        <v>6</v>
      </c>
      <c r="C157" s="182">
        <v>4</v>
      </c>
      <c r="D157" s="182">
        <v>10</v>
      </c>
      <c r="E157"/>
    </row>
    <row r="158" spans="1:14" x14ac:dyDescent="0.25">
      <c r="A158" s="180" t="s">
        <v>389</v>
      </c>
      <c r="B158" s="182"/>
      <c r="C158" s="182">
        <v>4</v>
      </c>
      <c r="D158" s="182">
        <v>4</v>
      </c>
      <c r="E158"/>
    </row>
    <row r="159" spans="1:14" x14ac:dyDescent="0.25">
      <c r="A159" s="180" t="s">
        <v>748</v>
      </c>
      <c r="B159" s="182"/>
      <c r="C159" s="182">
        <v>3</v>
      </c>
      <c r="D159" s="182">
        <v>3</v>
      </c>
      <c r="E159"/>
    </row>
    <row r="160" spans="1:14" x14ac:dyDescent="0.25">
      <c r="A160" s="180" t="s">
        <v>397</v>
      </c>
      <c r="B160" s="182">
        <v>2</v>
      </c>
      <c r="C160" s="182">
        <v>2</v>
      </c>
      <c r="D160" s="182">
        <v>4</v>
      </c>
      <c r="E160"/>
    </row>
    <row r="161" spans="1:14" x14ac:dyDescent="0.25">
      <c r="A161" s="180" t="s">
        <v>363</v>
      </c>
      <c r="B161" s="182">
        <v>2</v>
      </c>
      <c r="C161" s="182">
        <v>2</v>
      </c>
      <c r="D161" s="182">
        <v>4</v>
      </c>
      <c r="E161"/>
    </row>
    <row r="162" spans="1:14" x14ac:dyDescent="0.25">
      <c r="A162" s="180" t="s">
        <v>373</v>
      </c>
      <c r="B162" s="182">
        <v>2</v>
      </c>
      <c r="C162" s="182">
        <v>2</v>
      </c>
      <c r="D162" s="182">
        <v>4</v>
      </c>
      <c r="E162"/>
    </row>
    <row r="163" spans="1:14" x14ac:dyDescent="0.25">
      <c r="A163" s="180" t="s">
        <v>239</v>
      </c>
      <c r="B163" s="182">
        <v>23</v>
      </c>
      <c r="C163" s="182">
        <v>47</v>
      </c>
      <c r="D163" s="182">
        <v>70</v>
      </c>
      <c r="E163"/>
    </row>
    <row r="166" spans="1:14" ht="30" x14ac:dyDescent="0.25">
      <c r="A166" s="176" t="s">
        <v>926</v>
      </c>
      <c r="B166" s="176" t="s">
        <v>436</v>
      </c>
      <c r="F166"/>
      <c r="N166" s="179" t="s">
        <v>927</v>
      </c>
    </row>
    <row r="167" spans="1:14" ht="30" x14ac:dyDescent="0.25">
      <c r="A167" s="176" t="s">
        <v>434</v>
      </c>
      <c r="B167" s="183" t="s">
        <v>416</v>
      </c>
      <c r="C167" s="184" t="s">
        <v>400</v>
      </c>
      <c r="D167" s="177" t="s">
        <v>46</v>
      </c>
      <c r="E167" s="182" t="s">
        <v>239</v>
      </c>
      <c r="F167"/>
      <c r="N167" s="177" t="s">
        <v>928</v>
      </c>
    </row>
    <row r="168" spans="1:14" x14ac:dyDescent="0.25">
      <c r="A168" s="180" t="s">
        <v>333</v>
      </c>
      <c r="B168" s="182"/>
      <c r="C168" s="181">
        <v>6</v>
      </c>
      <c r="D168" s="182"/>
      <c r="E168" s="182">
        <v>6</v>
      </c>
      <c r="F168"/>
    </row>
    <row r="169" spans="1:14" x14ac:dyDescent="0.25">
      <c r="A169" s="180" t="s">
        <v>726</v>
      </c>
      <c r="B169" s="182">
        <v>1</v>
      </c>
      <c r="C169" s="181">
        <v>5</v>
      </c>
      <c r="D169" s="182"/>
      <c r="E169" s="182">
        <v>6</v>
      </c>
      <c r="F169"/>
    </row>
    <row r="170" spans="1:14" x14ac:dyDescent="0.25">
      <c r="A170" s="180" t="s">
        <v>402</v>
      </c>
      <c r="B170" s="182"/>
      <c r="C170" s="181">
        <v>5</v>
      </c>
      <c r="D170" s="182"/>
      <c r="E170" s="182">
        <v>5</v>
      </c>
      <c r="F170"/>
    </row>
    <row r="171" spans="1:14" x14ac:dyDescent="0.25">
      <c r="A171" s="180" t="s">
        <v>748</v>
      </c>
      <c r="B171" s="182"/>
      <c r="C171" s="182">
        <v>3</v>
      </c>
      <c r="D171" s="182"/>
      <c r="E171" s="182">
        <v>3</v>
      </c>
      <c r="F171"/>
    </row>
    <row r="172" spans="1:14" x14ac:dyDescent="0.25">
      <c r="A172" s="180" t="s">
        <v>373</v>
      </c>
      <c r="B172" s="182"/>
      <c r="C172" s="182">
        <v>2</v>
      </c>
      <c r="D172" s="182"/>
      <c r="E172" s="182">
        <v>2</v>
      </c>
      <c r="F172"/>
    </row>
    <row r="173" spans="1:14" x14ac:dyDescent="0.25">
      <c r="A173" s="180" t="s">
        <v>363</v>
      </c>
      <c r="B173" s="182"/>
      <c r="C173" s="182">
        <v>2</v>
      </c>
      <c r="D173" s="182"/>
      <c r="E173" s="182">
        <v>2</v>
      </c>
      <c r="F173"/>
    </row>
    <row r="174" spans="1:14" x14ac:dyDescent="0.25">
      <c r="A174" s="180" t="s">
        <v>389</v>
      </c>
      <c r="B174" s="182"/>
      <c r="C174" s="182">
        <v>2</v>
      </c>
      <c r="D174" s="182"/>
      <c r="E174" s="182">
        <v>2</v>
      </c>
      <c r="F174"/>
    </row>
    <row r="175" spans="1:14" x14ac:dyDescent="0.25">
      <c r="A175" s="180" t="s">
        <v>190</v>
      </c>
      <c r="B175" s="182"/>
      <c r="C175" s="182">
        <v>2</v>
      </c>
      <c r="D175" s="182"/>
      <c r="E175" s="182">
        <v>2</v>
      </c>
      <c r="F175"/>
    </row>
    <row r="176" spans="1:14" x14ac:dyDescent="0.25">
      <c r="A176" s="180" t="s">
        <v>382</v>
      </c>
      <c r="B176" s="182"/>
      <c r="C176" s="182"/>
      <c r="D176" s="182">
        <v>1</v>
      </c>
      <c r="E176" s="182">
        <v>1</v>
      </c>
      <c r="F176"/>
    </row>
    <row r="177" spans="1:14" x14ac:dyDescent="0.25">
      <c r="A177" s="180" t="s">
        <v>239</v>
      </c>
      <c r="B177" s="182">
        <v>1</v>
      </c>
      <c r="C177" s="182">
        <v>27</v>
      </c>
      <c r="D177" s="182">
        <v>1</v>
      </c>
      <c r="E177" s="182">
        <v>29</v>
      </c>
      <c r="F177"/>
    </row>
    <row r="178" spans="1:14" x14ac:dyDescent="0.25">
      <c r="A178"/>
      <c r="B178"/>
      <c r="C178"/>
      <c r="D178"/>
      <c r="E178"/>
      <c r="F178"/>
    </row>
    <row r="180" spans="1:14" ht="30" x14ac:dyDescent="0.25">
      <c r="A180" s="176" t="s">
        <v>929</v>
      </c>
      <c r="B180" s="176" t="s">
        <v>436</v>
      </c>
      <c r="D180"/>
      <c r="E180"/>
      <c r="N180" s="179" t="s">
        <v>930</v>
      </c>
    </row>
    <row r="181" spans="1:14" ht="75" x14ac:dyDescent="0.25">
      <c r="A181" s="176" t="s">
        <v>434</v>
      </c>
      <c r="B181" s="186" t="s">
        <v>433</v>
      </c>
      <c r="C181" s="182" t="s">
        <v>239</v>
      </c>
      <c r="D181"/>
      <c r="E181"/>
      <c r="N181" s="177" t="s">
        <v>931</v>
      </c>
    </row>
    <row r="182" spans="1:14" x14ac:dyDescent="0.25">
      <c r="A182" s="180" t="s">
        <v>726</v>
      </c>
      <c r="B182" s="181">
        <v>3</v>
      </c>
      <c r="C182" s="182">
        <v>3</v>
      </c>
      <c r="D182"/>
      <c r="E182"/>
    </row>
    <row r="183" spans="1:14" x14ac:dyDescent="0.25">
      <c r="A183" s="180" t="s">
        <v>402</v>
      </c>
      <c r="B183" s="181">
        <v>3</v>
      </c>
      <c r="C183" s="182">
        <v>3</v>
      </c>
      <c r="D183"/>
      <c r="E183"/>
    </row>
    <row r="184" spans="1:14" x14ac:dyDescent="0.25">
      <c r="A184" s="180" t="s">
        <v>333</v>
      </c>
      <c r="B184" s="181">
        <v>2</v>
      </c>
      <c r="C184" s="182">
        <v>2</v>
      </c>
      <c r="D184"/>
      <c r="E184"/>
    </row>
    <row r="185" spans="1:14" x14ac:dyDescent="0.25">
      <c r="A185" s="180" t="s">
        <v>382</v>
      </c>
      <c r="B185" s="181">
        <v>2</v>
      </c>
      <c r="C185" s="182">
        <v>2</v>
      </c>
      <c r="D185"/>
      <c r="E185"/>
    </row>
    <row r="186" spans="1:14" x14ac:dyDescent="0.25">
      <c r="A186" s="180" t="s">
        <v>190</v>
      </c>
      <c r="B186" s="181">
        <v>2</v>
      </c>
      <c r="C186" s="182">
        <v>2</v>
      </c>
      <c r="D186"/>
      <c r="E186"/>
    </row>
    <row r="187" spans="1:14" x14ac:dyDescent="0.25">
      <c r="A187" s="180" t="s">
        <v>373</v>
      </c>
      <c r="B187" s="181">
        <v>1</v>
      </c>
      <c r="C187" s="182">
        <v>1</v>
      </c>
      <c r="D187"/>
      <c r="E187"/>
    </row>
    <row r="188" spans="1:14" x14ac:dyDescent="0.25">
      <c r="A188" s="180" t="s">
        <v>748</v>
      </c>
      <c r="B188" s="181">
        <v>1</v>
      </c>
      <c r="C188" s="182">
        <v>1</v>
      </c>
      <c r="D188"/>
      <c r="E188"/>
    </row>
    <row r="189" spans="1:14" x14ac:dyDescent="0.25">
      <c r="A189" s="180" t="s">
        <v>397</v>
      </c>
      <c r="B189" s="181">
        <v>1</v>
      </c>
      <c r="C189" s="182">
        <v>1</v>
      </c>
      <c r="D189"/>
      <c r="E189"/>
    </row>
    <row r="190" spans="1:14" x14ac:dyDescent="0.25">
      <c r="A190" s="180" t="s">
        <v>389</v>
      </c>
      <c r="B190" s="181">
        <v>1</v>
      </c>
      <c r="C190" s="182">
        <v>1</v>
      </c>
      <c r="D190"/>
      <c r="E190"/>
    </row>
    <row r="191" spans="1:14" x14ac:dyDescent="0.25">
      <c r="A191" s="180" t="s">
        <v>239</v>
      </c>
      <c r="B191" s="182">
        <v>16</v>
      </c>
      <c r="C191" s="182">
        <v>16</v>
      </c>
      <c r="D191"/>
      <c r="E191"/>
    </row>
    <row r="192" spans="1:14" x14ac:dyDescent="0.25">
      <c r="A192"/>
      <c r="B192"/>
      <c r="C192"/>
      <c r="D19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3A224-E028-4482-863D-7B753E109912}">
  <sheetPr>
    <tabColor rgb="FF002060"/>
  </sheetPr>
  <dimension ref="A1:BL107"/>
  <sheetViews>
    <sheetView topLeftCell="BC1" zoomScale="85" zoomScaleNormal="85" workbookViewId="0">
      <selection activeCell="BD3" sqref="BD3:BI4"/>
    </sheetView>
  </sheetViews>
  <sheetFormatPr baseColWidth="10" defaultRowHeight="15" x14ac:dyDescent="0.25"/>
  <cols>
    <col min="1" max="1" width="19.5703125" customWidth="1"/>
    <col min="2" max="2" width="3.42578125" bestFit="1" customWidth="1"/>
    <col min="3" max="3" width="21.42578125" customWidth="1"/>
    <col min="4" max="4" width="30.140625" customWidth="1"/>
    <col min="6" max="6" width="39" customWidth="1"/>
    <col min="7" max="7" width="42.140625" customWidth="1"/>
    <col min="8" max="8" width="68" customWidth="1"/>
    <col min="9" max="9" width="10.85546875" customWidth="1"/>
    <col min="10" max="10" width="15.42578125" customWidth="1"/>
    <col min="11" max="11" width="19.5703125" customWidth="1"/>
    <col min="12" max="12" width="13.7109375" customWidth="1"/>
    <col min="13" max="13" width="17.140625" customWidth="1"/>
    <col min="14" max="14" width="15.140625" customWidth="1"/>
    <col min="15" max="15" width="14.42578125" customWidth="1"/>
    <col min="16" max="22" width="10.85546875" customWidth="1"/>
    <col min="23" max="23" width="39.5703125" customWidth="1"/>
    <col min="24" max="24" width="49.42578125" customWidth="1"/>
    <col min="25" max="25" width="56.140625" customWidth="1"/>
    <col min="26" max="28" width="10.85546875" customWidth="1"/>
    <col min="29" max="29" width="14.7109375" customWidth="1"/>
    <col min="30" max="31" width="10.85546875" customWidth="1"/>
    <col min="32" max="32" width="15.5703125" customWidth="1"/>
    <col min="33" max="33" width="10.85546875" customWidth="1"/>
    <col min="34" max="34" width="13.140625" customWidth="1"/>
    <col min="35" max="36" width="10.85546875" customWidth="1"/>
    <col min="37" max="37" width="14.5703125" customWidth="1"/>
    <col min="38" max="46" width="10.85546875" customWidth="1"/>
    <col min="47" max="47" width="34.42578125" customWidth="1"/>
    <col min="48" max="48" width="19.140625" customWidth="1"/>
    <col min="49" max="49" width="18.28515625" customWidth="1"/>
    <col min="50" max="50" width="10.85546875" customWidth="1"/>
    <col min="51" max="51" width="41.140625" customWidth="1"/>
    <col min="52" max="52" width="10.85546875" customWidth="1"/>
    <col min="53" max="53" width="59.85546875" customWidth="1"/>
    <col min="54" max="54" width="77.7109375" customWidth="1"/>
    <col min="55" max="55" width="59.85546875" customWidth="1"/>
    <col min="56" max="60" width="19" customWidth="1"/>
    <col min="61" max="61" width="52.28515625" customWidth="1"/>
    <col min="64" max="64" width="23.85546875" customWidth="1"/>
  </cols>
  <sheetData>
    <row r="1" spans="1:64" ht="17.25" thickBot="1" x14ac:dyDescent="0.3">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3"/>
      <c r="BE1" s="43"/>
      <c r="BF1" s="43"/>
      <c r="BG1" s="43"/>
      <c r="BH1" s="42"/>
      <c r="BI1" s="42"/>
      <c r="BJ1" s="42"/>
      <c r="BK1" s="42"/>
      <c r="BL1" s="42"/>
    </row>
    <row r="2" spans="1:64" ht="33.75" x14ac:dyDescent="0.25">
      <c r="A2" s="126"/>
      <c r="B2" s="236" t="s">
        <v>250</v>
      </c>
      <c r="C2" s="237"/>
      <c r="D2" s="237"/>
      <c r="E2" s="237"/>
      <c r="F2" s="237"/>
      <c r="G2" s="237"/>
      <c r="H2" s="237"/>
      <c r="I2" s="237"/>
      <c r="J2" s="237"/>
      <c r="K2" s="237"/>
      <c r="L2" s="237"/>
      <c r="M2" s="237"/>
      <c r="N2" s="237"/>
      <c r="O2" s="238"/>
      <c r="P2" s="239" t="s">
        <v>251</v>
      </c>
      <c r="Q2" s="237"/>
      <c r="R2" s="237"/>
      <c r="S2" s="237"/>
      <c r="T2" s="237"/>
      <c r="U2" s="238"/>
      <c r="V2" s="239" t="s">
        <v>250</v>
      </c>
      <c r="W2" s="237"/>
      <c r="X2" s="237"/>
      <c r="Y2" s="237"/>
      <c r="Z2" s="237"/>
      <c r="AA2" s="237"/>
      <c r="AB2" s="237"/>
      <c r="AC2" s="237"/>
      <c r="AD2" s="237"/>
      <c r="AE2" s="237"/>
      <c r="AF2" s="237"/>
      <c r="AG2" s="237"/>
      <c r="AH2" s="238"/>
      <c r="AI2" s="237" t="s">
        <v>250</v>
      </c>
      <c r="AJ2" s="237"/>
      <c r="AK2" s="237"/>
      <c r="AL2" s="237"/>
      <c r="AM2" s="237"/>
      <c r="AN2" s="237"/>
      <c r="AO2" s="237"/>
      <c r="AP2" s="237"/>
      <c r="AQ2" s="237"/>
      <c r="AR2" s="237"/>
      <c r="AS2" s="237"/>
      <c r="AT2" s="239" t="s">
        <v>250</v>
      </c>
      <c r="AU2" s="237"/>
      <c r="AV2" s="237"/>
      <c r="AW2" s="238"/>
      <c r="AX2" s="201" t="s">
        <v>250</v>
      </c>
      <c r="AY2" s="202"/>
      <c r="AZ2" s="202"/>
      <c r="BA2" s="202"/>
      <c r="BB2" s="202"/>
      <c r="BC2" s="240"/>
      <c r="BD2" s="201" t="s">
        <v>250</v>
      </c>
      <c r="BE2" s="202"/>
      <c r="BF2" s="202"/>
      <c r="BG2" s="202"/>
      <c r="BH2" s="202"/>
      <c r="BI2" s="203"/>
      <c r="BJ2" s="43"/>
      <c r="BK2" s="43"/>
      <c r="BL2" s="43"/>
    </row>
    <row r="3" spans="1:64" ht="16.5" x14ac:dyDescent="0.25">
      <c r="A3" s="127"/>
      <c r="B3" s="204" t="s">
        <v>252</v>
      </c>
      <c r="C3" s="205"/>
      <c r="D3" s="205"/>
      <c r="E3" s="205"/>
      <c r="F3" s="205"/>
      <c r="G3" s="205"/>
      <c r="H3" s="205"/>
      <c r="I3" s="205"/>
      <c r="J3" s="205"/>
      <c r="K3" s="205"/>
      <c r="L3" s="205"/>
      <c r="M3" s="205"/>
      <c r="N3" s="205"/>
      <c r="O3" s="206"/>
      <c r="P3" s="207" t="s">
        <v>253</v>
      </c>
      <c r="Q3" s="208"/>
      <c r="R3" s="208"/>
      <c r="S3" s="208"/>
      <c r="T3" s="208"/>
      <c r="U3" s="209"/>
      <c r="V3" s="213" t="s">
        <v>254</v>
      </c>
      <c r="W3" s="214"/>
      <c r="X3" s="214"/>
      <c r="Y3" s="214"/>
      <c r="Z3" s="214"/>
      <c r="AA3" s="214"/>
      <c r="AB3" s="214"/>
      <c r="AC3" s="214"/>
      <c r="AD3" s="214"/>
      <c r="AE3" s="214"/>
      <c r="AF3" s="214"/>
      <c r="AG3" s="214"/>
      <c r="AH3" s="214"/>
      <c r="AI3" s="215" t="s">
        <v>470</v>
      </c>
      <c r="AJ3" s="216"/>
      <c r="AK3" s="216"/>
      <c r="AL3" s="216"/>
      <c r="AM3" s="216"/>
      <c r="AN3" s="216"/>
      <c r="AO3" s="216"/>
      <c r="AP3" s="216"/>
      <c r="AQ3" s="216"/>
      <c r="AR3" s="216"/>
      <c r="AS3" s="217"/>
      <c r="AT3" s="221" t="s">
        <v>255</v>
      </c>
      <c r="AU3" s="222"/>
      <c r="AV3" s="222"/>
      <c r="AW3" s="223"/>
      <c r="AX3" s="224" t="s">
        <v>256</v>
      </c>
      <c r="AY3" s="225"/>
      <c r="AZ3" s="225"/>
      <c r="BA3" s="225"/>
      <c r="BB3" s="225"/>
      <c r="BC3" s="226"/>
      <c r="BD3" s="227" t="s">
        <v>257</v>
      </c>
      <c r="BE3" s="228"/>
      <c r="BF3" s="228"/>
      <c r="BG3" s="228"/>
      <c r="BH3" s="228"/>
      <c r="BI3" s="229"/>
      <c r="BJ3" s="43"/>
      <c r="BK3" s="43"/>
      <c r="BL3" s="43"/>
    </row>
    <row r="4" spans="1:64" ht="33.75" thickBot="1" x14ac:dyDescent="0.3">
      <c r="A4" s="127"/>
      <c r="B4" s="233" t="s">
        <v>258</v>
      </c>
      <c r="C4" s="234"/>
      <c r="D4" s="234"/>
      <c r="E4" s="234"/>
      <c r="F4" s="234"/>
      <c r="G4" s="234"/>
      <c r="H4" s="235" t="s">
        <v>259</v>
      </c>
      <c r="I4" s="234"/>
      <c r="J4" s="234"/>
      <c r="K4" s="44"/>
      <c r="L4" s="253" t="s">
        <v>260</v>
      </c>
      <c r="M4" s="205"/>
      <c r="N4" s="205"/>
      <c r="O4" s="206"/>
      <c r="P4" s="210"/>
      <c r="Q4" s="211"/>
      <c r="R4" s="211"/>
      <c r="S4" s="211"/>
      <c r="T4" s="211"/>
      <c r="U4" s="212"/>
      <c r="V4" s="254" t="s">
        <v>261</v>
      </c>
      <c r="W4" s="255"/>
      <c r="X4" s="255"/>
      <c r="Y4" s="256"/>
      <c r="Z4" s="257" t="s">
        <v>262</v>
      </c>
      <c r="AA4" s="258"/>
      <c r="AB4" s="258"/>
      <c r="AC4" s="259"/>
      <c r="AD4" s="257" t="s">
        <v>263</v>
      </c>
      <c r="AE4" s="259"/>
      <c r="AF4" s="257" t="s">
        <v>264</v>
      </c>
      <c r="AG4" s="258"/>
      <c r="AH4" s="258"/>
      <c r="AI4" s="218"/>
      <c r="AJ4" s="219"/>
      <c r="AK4" s="219"/>
      <c r="AL4" s="219"/>
      <c r="AM4" s="219"/>
      <c r="AN4" s="219"/>
      <c r="AO4" s="219"/>
      <c r="AP4" s="219"/>
      <c r="AQ4" s="219"/>
      <c r="AR4" s="219"/>
      <c r="AS4" s="220"/>
      <c r="AT4" s="45" t="s">
        <v>265</v>
      </c>
      <c r="AU4" s="221" t="s">
        <v>471</v>
      </c>
      <c r="AV4" s="222"/>
      <c r="AW4" s="223"/>
      <c r="AX4" s="224" t="s">
        <v>266</v>
      </c>
      <c r="AY4" s="225"/>
      <c r="AZ4" s="225"/>
      <c r="BA4" s="225"/>
      <c r="BB4" s="224" t="s">
        <v>267</v>
      </c>
      <c r="BC4" s="226"/>
      <c r="BD4" s="230"/>
      <c r="BE4" s="231"/>
      <c r="BF4" s="231"/>
      <c r="BG4" s="231"/>
      <c r="BH4" s="231"/>
      <c r="BI4" s="232"/>
      <c r="BJ4" s="278" t="s">
        <v>472</v>
      </c>
      <c r="BK4" s="279"/>
      <c r="BL4" s="279"/>
    </row>
    <row r="5" spans="1:64" ht="66.75" thickBot="1" x14ac:dyDescent="0.3">
      <c r="A5" s="46" t="s">
        <v>268</v>
      </c>
      <c r="B5" s="47" t="s">
        <v>269</v>
      </c>
      <c r="C5" s="48" t="s">
        <v>868</v>
      </c>
      <c r="D5" s="48" t="s">
        <v>869</v>
      </c>
      <c r="E5" s="48" t="s">
        <v>870</v>
      </c>
      <c r="F5" s="48" t="s">
        <v>871</v>
      </c>
      <c r="G5" s="48" t="s">
        <v>473</v>
      </c>
      <c r="H5" s="48" t="s">
        <v>270</v>
      </c>
      <c r="I5" s="48" t="s">
        <v>474</v>
      </c>
      <c r="J5" s="48" t="s">
        <v>872</v>
      </c>
      <c r="K5" s="48" t="s">
        <v>271</v>
      </c>
      <c r="L5" s="48" t="s">
        <v>272</v>
      </c>
      <c r="M5" s="48" t="s">
        <v>273</v>
      </c>
      <c r="N5" s="48" t="s">
        <v>274</v>
      </c>
      <c r="O5" s="48" t="s">
        <v>275</v>
      </c>
      <c r="P5" s="49" t="s">
        <v>475</v>
      </c>
      <c r="Q5" s="50" t="s">
        <v>276</v>
      </c>
      <c r="R5" s="50" t="s">
        <v>476</v>
      </c>
      <c r="S5" s="50" t="s">
        <v>277</v>
      </c>
      <c r="T5" s="49" t="s">
        <v>477</v>
      </c>
      <c r="U5" s="49" t="s">
        <v>478</v>
      </c>
      <c r="V5" s="51" t="s">
        <v>479</v>
      </c>
      <c r="W5" s="52" t="s">
        <v>278</v>
      </c>
      <c r="X5" s="52" t="s">
        <v>279</v>
      </c>
      <c r="Y5" s="52" t="s">
        <v>280</v>
      </c>
      <c r="Z5" s="52" t="s">
        <v>281</v>
      </c>
      <c r="AA5" s="52" t="s">
        <v>282</v>
      </c>
      <c r="AB5" s="52" t="s">
        <v>283</v>
      </c>
      <c r="AC5" s="52" t="s">
        <v>284</v>
      </c>
      <c r="AD5" s="52" t="s">
        <v>285</v>
      </c>
      <c r="AE5" s="52" t="s">
        <v>286</v>
      </c>
      <c r="AF5" s="52" t="s">
        <v>287</v>
      </c>
      <c r="AG5" s="52" t="s">
        <v>288</v>
      </c>
      <c r="AH5" s="52" t="s">
        <v>51</v>
      </c>
      <c r="AI5" s="53" t="s">
        <v>480</v>
      </c>
      <c r="AJ5" s="53" t="s">
        <v>289</v>
      </c>
      <c r="AK5" s="53" t="s">
        <v>481</v>
      </c>
      <c r="AL5" s="53" t="s">
        <v>289</v>
      </c>
      <c r="AM5" s="53" t="s">
        <v>482</v>
      </c>
      <c r="AN5" s="53" t="s">
        <v>290</v>
      </c>
      <c r="AO5" s="53" t="s">
        <v>291</v>
      </c>
      <c r="AP5" s="53" t="s">
        <v>483</v>
      </c>
      <c r="AQ5" s="53" t="s">
        <v>292</v>
      </c>
      <c r="AR5" s="53" t="s">
        <v>293</v>
      </c>
      <c r="AS5" s="53" t="s">
        <v>484</v>
      </c>
      <c r="AT5" s="54" t="s">
        <v>294</v>
      </c>
      <c r="AU5" s="54" t="s">
        <v>2</v>
      </c>
      <c r="AV5" s="54" t="s">
        <v>295</v>
      </c>
      <c r="AW5" s="55" t="s">
        <v>485</v>
      </c>
      <c r="AX5" s="56" t="s">
        <v>486</v>
      </c>
      <c r="AY5" s="57" t="s">
        <v>296</v>
      </c>
      <c r="AZ5" s="57" t="s">
        <v>297</v>
      </c>
      <c r="BA5" s="58" t="s">
        <v>298</v>
      </c>
      <c r="BB5" s="59" t="s">
        <v>299</v>
      </c>
      <c r="BC5" s="57" t="s">
        <v>300</v>
      </c>
      <c r="BD5" s="60" t="s">
        <v>301</v>
      </c>
      <c r="BE5" s="61" t="s">
        <v>302</v>
      </c>
      <c r="BF5" s="62" t="s">
        <v>303</v>
      </c>
      <c r="BG5" s="61" t="s">
        <v>304</v>
      </c>
      <c r="BH5" s="61" t="s">
        <v>305</v>
      </c>
      <c r="BI5" s="63" t="s">
        <v>487</v>
      </c>
      <c r="BJ5" s="128" t="s">
        <v>488</v>
      </c>
      <c r="BK5" s="128" t="s">
        <v>489</v>
      </c>
      <c r="BL5" s="128" t="s">
        <v>490</v>
      </c>
    </row>
    <row r="6" spans="1:64" ht="66.75" thickBot="1" x14ac:dyDescent="0.3">
      <c r="A6" s="121" t="s">
        <v>190</v>
      </c>
      <c r="B6" s="241" t="s">
        <v>491</v>
      </c>
      <c r="C6" s="244" t="s">
        <v>492</v>
      </c>
      <c r="D6" s="244" t="s">
        <v>493</v>
      </c>
      <c r="E6" s="247" t="s">
        <v>308</v>
      </c>
      <c r="F6" s="247" t="s">
        <v>494</v>
      </c>
      <c r="G6" s="250" t="s">
        <v>873</v>
      </c>
      <c r="H6" s="129" t="s">
        <v>310</v>
      </c>
      <c r="I6" s="260" t="s">
        <v>337</v>
      </c>
      <c r="J6" s="263">
        <v>200</v>
      </c>
      <c r="K6" s="266" t="s">
        <v>311</v>
      </c>
      <c r="L6" s="64" t="s">
        <v>312</v>
      </c>
      <c r="M6" s="64" t="s">
        <v>313</v>
      </c>
      <c r="N6" s="64" t="s">
        <v>314</v>
      </c>
      <c r="O6" s="64" t="s">
        <v>315</v>
      </c>
      <c r="P6" s="269" t="s">
        <v>419</v>
      </c>
      <c r="Q6" s="272">
        <v>0.6</v>
      </c>
      <c r="R6" s="275" t="s">
        <v>420</v>
      </c>
      <c r="S6" s="272">
        <v>1</v>
      </c>
      <c r="T6" s="269" t="s">
        <v>421</v>
      </c>
      <c r="U6" s="269">
        <v>23</v>
      </c>
      <c r="V6" s="65">
        <v>1</v>
      </c>
      <c r="W6" s="82" t="s">
        <v>495</v>
      </c>
      <c r="X6" s="65" t="s">
        <v>496</v>
      </c>
      <c r="Y6" s="65" t="s">
        <v>497</v>
      </c>
      <c r="Z6" s="67" t="s">
        <v>316</v>
      </c>
      <c r="AA6" s="67" t="s">
        <v>317</v>
      </c>
      <c r="AB6" s="68">
        <v>0.4</v>
      </c>
      <c r="AC6" s="69" t="s">
        <v>422</v>
      </c>
      <c r="AD6" s="286">
        <v>0.42359999999999998</v>
      </c>
      <c r="AE6" s="286">
        <v>0.25</v>
      </c>
      <c r="AF6" s="65" t="s">
        <v>318</v>
      </c>
      <c r="AG6" s="65" t="s">
        <v>319</v>
      </c>
      <c r="AH6" s="65" t="s">
        <v>320</v>
      </c>
      <c r="AI6" s="70" t="s">
        <v>423</v>
      </c>
      <c r="AJ6" s="71">
        <v>0.36</v>
      </c>
      <c r="AK6" s="70" t="s">
        <v>420</v>
      </c>
      <c r="AL6" s="72">
        <v>1</v>
      </c>
      <c r="AM6" s="70" t="s">
        <v>421</v>
      </c>
      <c r="AN6" s="269" t="s">
        <v>428</v>
      </c>
      <c r="AO6" s="280">
        <v>0.1764</v>
      </c>
      <c r="AP6" s="275" t="s">
        <v>424</v>
      </c>
      <c r="AQ6" s="280">
        <v>0.75</v>
      </c>
      <c r="AR6" s="269" t="s">
        <v>425</v>
      </c>
      <c r="AS6" s="283">
        <v>14</v>
      </c>
      <c r="AT6" s="67" t="s">
        <v>321</v>
      </c>
      <c r="AU6" s="130" t="s">
        <v>498</v>
      </c>
      <c r="AV6" s="130" t="s">
        <v>495</v>
      </c>
      <c r="AW6" s="134">
        <v>45169</v>
      </c>
      <c r="AX6" s="75">
        <v>45175</v>
      </c>
      <c r="AY6" s="76" t="s">
        <v>499</v>
      </c>
      <c r="AZ6" s="120" t="s">
        <v>370</v>
      </c>
      <c r="BA6" s="77" t="s">
        <v>500</v>
      </c>
      <c r="BB6" s="78"/>
      <c r="BC6" s="79" t="s">
        <v>978</v>
      </c>
      <c r="BD6" s="80" t="s">
        <v>416</v>
      </c>
      <c r="BE6" s="76" t="s">
        <v>400</v>
      </c>
      <c r="BF6" s="76" t="s">
        <v>400</v>
      </c>
      <c r="BG6" s="77" t="s">
        <v>400</v>
      </c>
      <c r="BH6" s="174" t="s">
        <v>433</v>
      </c>
      <c r="BI6" s="118" t="s">
        <v>889</v>
      </c>
      <c r="BJ6" s="250" t="s">
        <v>501</v>
      </c>
      <c r="BK6" s="250" t="s">
        <v>501</v>
      </c>
      <c r="BL6" s="250" t="s">
        <v>502</v>
      </c>
    </row>
    <row r="7" spans="1:64" ht="50.25" thickBot="1" x14ac:dyDescent="0.3">
      <c r="A7" s="121" t="s">
        <v>190</v>
      </c>
      <c r="B7" s="242"/>
      <c r="C7" s="245"/>
      <c r="D7" s="245"/>
      <c r="E7" s="248"/>
      <c r="F7" s="248"/>
      <c r="G7" s="251"/>
      <c r="H7" s="132" t="s">
        <v>503</v>
      </c>
      <c r="I7" s="261"/>
      <c r="J7" s="264"/>
      <c r="K7" s="267"/>
      <c r="L7" s="81" t="s">
        <v>322</v>
      </c>
      <c r="M7" s="81" t="s">
        <v>323</v>
      </c>
      <c r="N7" s="81" t="s">
        <v>324</v>
      </c>
      <c r="O7" s="81" t="s">
        <v>325</v>
      </c>
      <c r="P7" s="270"/>
      <c r="Q7" s="273"/>
      <c r="R7" s="276"/>
      <c r="S7" s="273"/>
      <c r="T7" s="270"/>
      <c r="U7" s="270"/>
      <c r="V7" s="82">
        <v>2</v>
      </c>
      <c r="W7" s="82" t="s">
        <v>504</v>
      </c>
      <c r="X7" s="82" t="s">
        <v>505</v>
      </c>
      <c r="Y7" s="82" t="s">
        <v>506</v>
      </c>
      <c r="Z7" s="66" t="s">
        <v>326</v>
      </c>
      <c r="AA7" s="66" t="s">
        <v>317</v>
      </c>
      <c r="AB7" s="83">
        <v>0.3</v>
      </c>
      <c r="AC7" s="84" t="s">
        <v>422</v>
      </c>
      <c r="AD7" s="287"/>
      <c r="AE7" s="287"/>
      <c r="AF7" s="82" t="s">
        <v>332</v>
      </c>
      <c r="AG7" s="82" t="s">
        <v>319</v>
      </c>
      <c r="AH7" s="82" t="s">
        <v>320</v>
      </c>
      <c r="AI7" s="85" t="s">
        <v>423</v>
      </c>
      <c r="AJ7" s="86">
        <v>0.252</v>
      </c>
      <c r="AK7" s="85" t="s">
        <v>420</v>
      </c>
      <c r="AL7" s="87">
        <v>1</v>
      </c>
      <c r="AM7" s="85" t="s">
        <v>421</v>
      </c>
      <c r="AN7" s="270"/>
      <c r="AO7" s="281"/>
      <c r="AP7" s="276"/>
      <c r="AQ7" s="281"/>
      <c r="AR7" s="270"/>
      <c r="AS7" s="284"/>
      <c r="AT7" s="66"/>
      <c r="AU7" s="66"/>
      <c r="AV7" s="66"/>
      <c r="AW7" s="88"/>
      <c r="AX7" s="89"/>
      <c r="AY7" s="90"/>
      <c r="AZ7" s="90"/>
      <c r="BA7" s="91"/>
      <c r="BB7" s="92" t="s">
        <v>507</v>
      </c>
      <c r="BC7" s="93" t="s">
        <v>508</v>
      </c>
      <c r="BD7" s="94"/>
      <c r="BE7" s="90" t="s">
        <v>400</v>
      </c>
      <c r="BF7" s="90" t="s">
        <v>416</v>
      </c>
      <c r="BG7" s="91"/>
      <c r="BH7" s="92"/>
      <c r="BI7" s="117" t="s">
        <v>979</v>
      </c>
      <c r="BJ7" s="251"/>
      <c r="BK7" s="251"/>
      <c r="BL7" s="251"/>
    </row>
    <row r="8" spans="1:64" ht="64.5" customHeight="1" thickBot="1" x14ac:dyDescent="0.3">
      <c r="A8" s="121" t="s">
        <v>190</v>
      </c>
      <c r="B8" s="242"/>
      <c r="C8" s="245"/>
      <c r="D8" s="245"/>
      <c r="E8" s="248"/>
      <c r="F8" s="248"/>
      <c r="G8" s="251"/>
      <c r="H8" s="132" t="s">
        <v>509</v>
      </c>
      <c r="I8" s="261"/>
      <c r="J8" s="264"/>
      <c r="K8" s="267"/>
      <c r="L8" s="81" t="s">
        <v>327</v>
      </c>
      <c r="M8" s="81" t="s">
        <v>328</v>
      </c>
      <c r="N8" s="81" t="s">
        <v>329</v>
      </c>
      <c r="O8" s="81" t="s">
        <v>330</v>
      </c>
      <c r="P8" s="270"/>
      <c r="Q8" s="273"/>
      <c r="R8" s="276"/>
      <c r="S8" s="273"/>
      <c r="T8" s="270"/>
      <c r="U8" s="270"/>
      <c r="V8" s="82">
        <v>3</v>
      </c>
      <c r="W8" s="82" t="s">
        <v>393</v>
      </c>
      <c r="X8" s="82" t="s">
        <v>510</v>
      </c>
      <c r="Y8" s="82" t="s">
        <v>511</v>
      </c>
      <c r="Z8" s="82" t="s">
        <v>326</v>
      </c>
      <c r="AA8" s="66" t="s">
        <v>317</v>
      </c>
      <c r="AB8" s="83">
        <v>0.3</v>
      </c>
      <c r="AC8" s="84" t="s">
        <v>422</v>
      </c>
      <c r="AD8" s="287"/>
      <c r="AE8" s="287"/>
      <c r="AF8" s="65" t="s">
        <v>318</v>
      </c>
      <c r="AG8" s="82" t="s">
        <v>319</v>
      </c>
      <c r="AH8" s="82" t="s">
        <v>320</v>
      </c>
      <c r="AI8" s="85" t="s">
        <v>428</v>
      </c>
      <c r="AJ8" s="86">
        <v>0.1764</v>
      </c>
      <c r="AK8" s="85" t="s">
        <v>420</v>
      </c>
      <c r="AL8" s="87">
        <v>1</v>
      </c>
      <c r="AM8" s="85" t="s">
        <v>421</v>
      </c>
      <c r="AN8" s="270"/>
      <c r="AO8" s="281"/>
      <c r="AP8" s="276"/>
      <c r="AQ8" s="281"/>
      <c r="AR8" s="270"/>
      <c r="AS8" s="284"/>
      <c r="AT8" s="66"/>
      <c r="AU8" s="66"/>
      <c r="AV8" s="66"/>
      <c r="AW8" s="88"/>
      <c r="AX8" s="89"/>
      <c r="AY8" s="90"/>
      <c r="AZ8" s="90"/>
      <c r="BA8" s="91"/>
      <c r="BB8" s="92"/>
      <c r="BC8" s="93" t="s">
        <v>512</v>
      </c>
      <c r="BD8" s="94"/>
      <c r="BE8" s="90" t="s">
        <v>400</v>
      </c>
      <c r="BF8" s="90" t="s">
        <v>400</v>
      </c>
      <c r="BG8" s="91"/>
      <c r="BH8" s="92"/>
      <c r="BI8" s="117" t="s">
        <v>980</v>
      </c>
      <c r="BJ8" s="251"/>
      <c r="BK8" s="251"/>
      <c r="BL8" s="251"/>
    </row>
    <row r="9" spans="1:64" ht="88.5" customHeight="1" thickBot="1" x14ac:dyDescent="0.3">
      <c r="A9" s="121" t="s">
        <v>190</v>
      </c>
      <c r="B9" s="242"/>
      <c r="C9" s="245"/>
      <c r="D9" s="245"/>
      <c r="E9" s="248"/>
      <c r="F9" s="248"/>
      <c r="G9" s="251"/>
      <c r="H9" s="132"/>
      <c r="I9" s="261"/>
      <c r="J9" s="264"/>
      <c r="K9" s="267"/>
      <c r="L9" s="81"/>
      <c r="M9" s="81"/>
      <c r="N9" s="81"/>
      <c r="O9" s="81"/>
      <c r="P9" s="270"/>
      <c r="Q9" s="273"/>
      <c r="R9" s="276"/>
      <c r="S9" s="273"/>
      <c r="T9" s="270"/>
      <c r="U9" s="270"/>
      <c r="V9" s="82">
        <v>4</v>
      </c>
      <c r="W9" s="82" t="s">
        <v>513</v>
      </c>
      <c r="X9" s="82" t="s">
        <v>514</v>
      </c>
      <c r="Y9" s="82" t="s">
        <v>887</v>
      </c>
      <c r="Z9" s="82" t="s">
        <v>331</v>
      </c>
      <c r="AA9" s="66" t="s">
        <v>317</v>
      </c>
      <c r="AB9" s="83">
        <v>0.25</v>
      </c>
      <c r="AC9" s="84" t="s">
        <v>426</v>
      </c>
      <c r="AD9" s="287"/>
      <c r="AE9" s="287"/>
      <c r="AF9" s="65" t="s">
        <v>318</v>
      </c>
      <c r="AG9" s="82" t="s">
        <v>319</v>
      </c>
      <c r="AH9" s="82" t="s">
        <v>320</v>
      </c>
      <c r="AI9" s="85" t="s">
        <v>428</v>
      </c>
      <c r="AJ9" s="86">
        <v>0.1764</v>
      </c>
      <c r="AK9" s="85" t="s">
        <v>424</v>
      </c>
      <c r="AL9" s="87">
        <v>0.75</v>
      </c>
      <c r="AM9" s="85" t="s">
        <v>425</v>
      </c>
      <c r="AN9" s="270"/>
      <c r="AO9" s="281"/>
      <c r="AP9" s="276"/>
      <c r="AQ9" s="281"/>
      <c r="AR9" s="270"/>
      <c r="AS9" s="284"/>
      <c r="AT9" s="66"/>
      <c r="AU9" s="66"/>
      <c r="AV9" s="66"/>
      <c r="AW9" s="88"/>
      <c r="AX9" s="89"/>
      <c r="AY9" s="90"/>
      <c r="AZ9" s="90"/>
      <c r="BA9" s="91"/>
      <c r="BB9" s="92"/>
      <c r="BC9" s="93" t="s">
        <v>512</v>
      </c>
      <c r="BD9" s="94"/>
      <c r="BE9" s="90" t="s">
        <v>400</v>
      </c>
      <c r="BF9" s="90" t="s">
        <v>400</v>
      </c>
      <c r="BG9" s="91"/>
      <c r="BH9" s="92"/>
      <c r="BI9" s="117" t="s">
        <v>948</v>
      </c>
      <c r="BJ9" s="251"/>
      <c r="BK9" s="251"/>
      <c r="BL9" s="251"/>
    </row>
    <row r="10" spans="1:64" ht="17.25" thickBot="1" x14ac:dyDescent="0.3">
      <c r="A10" s="121" t="s">
        <v>190</v>
      </c>
      <c r="B10" s="242"/>
      <c r="C10" s="245"/>
      <c r="D10" s="245"/>
      <c r="E10" s="248"/>
      <c r="F10" s="248"/>
      <c r="G10" s="251"/>
      <c r="H10" s="132"/>
      <c r="I10" s="261"/>
      <c r="J10" s="264"/>
      <c r="K10" s="267"/>
      <c r="L10" s="81"/>
      <c r="M10" s="81"/>
      <c r="N10" s="81"/>
      <c r="O10" s="81"/>
      <c r="P10" s="270"/>
      <c r="Q10" s="273"/>
      <c r="R10" s="276"/>
      <c r="S10" s="273"/>
      <c r="T10" s="270"/>
      <c r="U10" s="270"/>
      <c r="V10" s="82">
        <v>5</v>
      </c>
      <c r="W10" s="133"/>
      <c r="X10" s="133"/>
      <c r="Y10" s="133"/>
      <c r="Z10" s="82"/>
      <c r="AA10" s="66"/>
      <c r="AB10" s="83" t="s">
        <v>427</v>
      </c>
      <c r="AC10" s="84" t="s">
        <v>427</v>
      </c>
      <c r="AD10" s="287"/>
      <c r="AE10" s="287"/>
      <c r="AF10" s="82"/>
      <c r="AG10" s="82"/>
      <c r="AH10" s="82"/>
      <c r="AI10" s="85" t="s">
        <v>427</v>
      </c>
      <c r="AJ10" s="86" t="s">
        <v>427</v>
      </c>
      <c r="AK10" s="85" t="s">
        <v>427</v>
      </c>
      <c r="AL10" s="87" t="s">
        <v>427</v>
      </c>
      <c r="AM10" s="85" t="s">
        <v>427</v>
      </c>
      <c r="AN10" s="270"/>
      <c r="AO10" s="281"/>
      <c r="AP10" s="276"/>
      <c r="AQ10" s="281"/>
      <c r="AR10" s="270"/>
      <c r="AS10" s="284"/>
      <c r="AT10" s="66"/>
      <c r="AU10" s="66"/>
      <c r="AV10" s="66"/>
      <c r="AW10" s="88"/>
      <c r="AX10" s="89"/>
      <c r="AY10" s="90"/>
      <c r="AZ10" s="90"/>
      <c r="BA10" s="91"/>
      <c r="BB10" s="92"/>
      <c r="BC10" s="93"/>
      <c r="BD10" s="94"/>
      <c r="BE10" s="90"/>
      <c r="BF10" s="90"/>
      <c r="BG10" s="91"/>
      <c r="BH10" s="92"/>
      <c r="BI10" s="95"/>
      <c r="BJ10" s="251"/>
      <c r="BK10" s="251"/>
      <c r="BL10" s="251"/>
    </row>
    <row r="11" spans="1:64" ht="17.25" thickBot="1" x14ac:dyDescent="0.3">
      <c r="A11" s="121" t="s">
        <v>190</v>
      </c>
      <c r="B11" s="243"/>
      <c r="C11" s="246"/>
      <c r="D11" s="246"/>
      <c r="E11" s="249"/>
      <c r="F11" s="249"/>
      <c r="G11" s="252"/>
      <c r="H11" s="132"/>
      <c r="I11" s="262"/>
      <c r="J11" s="265"/>
      <c r="K11" s="268"/>
      <c r="L11" s="97"/>
      <c r="M11" s="97"/>
      <c r="N11" s="97"/>
      <c r="O11" s="98"/>
      <c r="P11" s="271"/>
      <c r="Q11" s="274"/>
      <c r="R11" s="277"/>
      <c r="S11" s="274"/>
      <c r="T11" s="271"/>
      <c r="U11" s="271"/>
      <c r="V11" s="82">
        <v>6</v>
      </c>
      <c r="W11" s="82"/>
      <c r="X11" s="133"/>
      <c r="Y11" s="133"/>
      <c r="Z11" s="82"/>
      <c r="AA11" s="100"/>
      <c r="AB11" s="83" t="s">
        <v>427</v>
      </c>
      <c r="AC11" s="84" t="s">
        <v>427</v>
      </c>
      <c r="AD11" s="288"/>
      <c r="AE11" s="288"/>
      <c r="AF11" s="82"/>
      <c r="AG11" s="82"/>
      <c r="AH11" s="82"/>
      <c r="AI11" s="101" t="s">
        <v>427</v>
      </c>
      <c r="AJ11" s="102" t="s">
        <v>427</v>
      </c>
      <c r="AK11" s="101" t="s">
        <v>427</v>
      </c>
      <c r="AL11" s="87" t="s">
        <v>427</v>
      </c>
      <c r="AM11" s="101" t="s">
        <v>427</v>
      </c>
      <c r="AN11" s="271"/>
      <c r="AO11" s="282"/>
      <c r="AP11" s="277"/>
      <c r="AQ11" s="282"/>
      <c r="AR11" s="271"/>
      <c r="AS11" s="285"/>
      <c r="AT11" s="100"/>
      <c r="AU11" s="100"/>
      <c r="AV11" s="100"/>
      <c r="AW11" s="103"/>
      <c r="AX11" s="104"/>
      <c r="AY11" s="105"/>
      <c r="AZ11" s="105"/>
      <c r="BA11" s="106"/>
      <c r="BB11" s="107"/>
      <c r="BC11" s="108"/>
      <c r="BD11" s="109"/>
      <c r="BE11" s="105"/>
      <c r="BF11" s="105"/>
      <c r="BG11" s="106"/>
      <c r="BH11" s="107"/>
      <c r="BI11" s="110"/>
      <c r="BJ11" s="252"/>
      <c r="BK11" s="252"/>
      <c r="BL11" s="252"/>
    </row>
    <row r="12" spans="1:64" ht="99.75" thickBot="1" x14ac:dyDescent="0.3">
      <c r="A12" s="121" t="s">
        <v>333</v>
      </c>
      <c r="B12" s="241" t="s">
        <v>516</v>
      </c>
      <c r="C12" s="260" t="s">
        <v>334</v>
      </c>
      <c r="D12" s="260" t="s">
        <v>335</v>
      </c>
      <c r="E12" s="289" t="s">
        <v>517</v>
      </c>
      <c r="F12" s="289" t="s">
        <v>518</v>
      </c>
      <c r="G12" s="250" t="s">
        <v>874</v>
      </c>
      <c r="H12" s="64" t="s">
        <v>519</v>
      </c>
      <c r="I12" s="260" t="s">
        <v>337</v>
      </c>
      <c r="J12" s="263">
        <v>4</v>
      </c>
      <c r="K12" s="266" t="s">
        <v>338</v>
      </c>
      <c r="L12" s="64" t="s">
        <v>312</v>
      </c>
      <c r="M12" s="64" t="s">
        <v>313</v>
      </c>
      <c r="N12" s="64" t="s">
        <v>314</v>
      </c>
      <c r="O12" s="64" t="s">
        <v>315</v>
      </c>
      <c r="P12" s="269" t="s">
        <v>423</v>
      </c>
      <c r="Q12" s="272">
        <v>0.4</v>
      </c>
      <c r="R12" s="275" t="s">
        <v>420</v>
      </c>
      <c r="S12" s="272">
        <v>1</v>
      </c>
      <c r="T12" s="269" t="s">
        <v>421</v>
      </c>
      <c r="U12" s="269">
        <v>22</v>
      </c>
      <c r="V12" s="65">
        <v>1</v>
      </c>
      <c r="W12" s="67" t="s">
        <v>339</v>
      </c>
      <c r="X12" s="67" t="s">
        <v>340</v>
      </c>
      <c r="Y12" s="67" t="s">
        <v>520</v>
      </c>
      <c r="Z12" s="67" t="s">
        <v>316</v>
      </c>
      <c r="AA12" s="67" t="s">
        <v>317</v>
      </c>
      <c r="AB12" s="68">
        <v>0.4</v>
      </c>
      <c r="AC12" s="69" t="s">
        <v>422</v>
      </c>
      <c r="AD12" s="286">
        <v>0.35060800000000003</v>
      </c>
      <c r="AE12" s="286">
        <v>0.25</v>
      </c>
      <c r="AF12" s="65" t="s">
        <v>318</v>
      </c>
      <c r="AG12" s="65" t="s">
        <v>319</v>
      </c>
      <c r="AH12" s="65" t="s">
        <v>320</v>
      </c>
      <c r="AI12" s="70" t="s">
        <v>423</v>
      </c>
      <c r="AJ12" s="71">
        <v>0.24</v>
      </c>
      <c r="AK12" s="70" t="s">
        <v>420</v>
      </c>
      <c r="AL12" s="72">
        <v>1</v>
      </c>
      <c r="AM12" s="70" t="s">
        <v>421</v>
      </c>
      <c r="AN12" s="269" t="s">
        <v>428</v>
      </c>
      <c r="AO12" s="280">
        <v>4.9391999999999985E-2</v>
      </c>
      <c r="AP12" s="275" t="s">
        <v>424</v>
      </c>
      <c r="AQ12" s="280">
        <v>0.75</v>
      </c>
      <c r="AR12" s="269" t="s">
        <v>425</v>
      </c>
      <c r="AS12" s="283">
        <v>14</v>
      </c>
      <c r="AT12" s="73" t="s">
        <v>321</v>
      </c>
      <c r="AU12" s="73" t="s">
        <v>341</v>
      </c>
      <c r="AV12" s="73" t="s">
        <v>342</v>
      </c>
      <c r="AW12" s="134">
        <v>45260</v>
      </c>
      <c r="AX12" s="75">
        <v>45175</v>
      </c>
      <c r="AY12" s="76" t="s">
        <v>521</v>
      </c>
      <c r="AZ12" s="168" t="s">
        <v>522</v>
      </c>
      <c r="BA12" s="91" t="s">
        <v>523</v>
      </c>
      <c r="BB12" s="78" t="s">
        <v>524</v>
      </c>
      <c r="BC12" s="79" t="s">
        <v>949</v>
      </c>
      <c r="BD12" s="80" t="s">
        <v>416</v>
      </c>
      <c r="BE12" s="76" t="s">
        <v>416</v>
      </c>
      <c r="BF12" s="76" t="s">
        <v>400</v>
      </c>
      <c r="BG12" s="77" t="s">
        <v>400</v>
      </c>
      <c r="BH12" s="174" t="s">
        <v>433</v>
      </c>
      <c r="BI12" s="118" t="s">
        <v>950</v>
      </c>
      <c r="BJ12" s="250" t="s">
        <v>501</v>
      </c>
      <c r="BK12" s="250" t="s">
        <v>501</v>
      </c>
      <c r="BL12" s="250" t="s">
        <v>525</v>
      </c>
    </row>
    <row r="13" spans="1:64" ht="99.75" thickBot="1" x14ac:dyDescent="0.3">
      <c r="A13" s="121" t="s">
        <v>333</v>
      </c>
      <c r="B13" s="242"/>
      <c r="C13" s="261"/>
      <c r="D13" s="261"/>
      <c r="E13" s="290"/>
      <c r="F13" s="290"/>
      <c r="G13" s="251"/>
      <c r="H13" s="81" t="s">
        <v>343</v>
      </c>
      <c r="I13" s="261"/>
      <c r="J13" s="264"/>
      <c r="K13" s="267"/>
      <c r="L13" s="81" t="s">
        <v>322</v>
      </c>
      <c r="M13" s="81"/>
      <c r="N13" s="81" t="s">
        <v>324</v>
      </c>
      <c r="O13" s="81" t="s">
        <v>325</v>
      </c>
      <c r="P13" s="270"/>
      <c r="Q13" s="273"/>
      <c r="R13" s="276"/>
      <c r="S13" s="273"/>
      <c r="T13" s="270"/>
      <c r="U13" s="270"/>
      <c r="V13" s="82">
        <v>2</v>
      </c>
      <c r="W13" s="82" t="s">
        <v>342</v>
      </c>
      <c r="X13" s="82" t="s">
        <v>526</v>
      </c>
      <c r="Y13" s="82" t="s">
        <v>527</v>
      </c>
      <c r="Z13" s="82" t="s">
        <v>316</v>
      </c>
      <c r="AA13" s="82" t="s">
        <v>317</v>
      </c>
      <c r="AB13" s="83">
        <v>0.4</v>
      </c>
      <c r="AC13" s="84" t="s">
        <v>422</v>
      </c>
      <c r="AD13" s="287"/>
      <c r="AE13" s="287"/>
      <c r="AF13" s="82" t="s">
        <v>332</v>
      </c>
      <c r="AG13" s="82" t="s">
        <v>319</v>
      </c>
      <c r="AH13" s="82" t="s">
        <v>320</v>
      </c>
      <c r="AI13" s="85" t="s">
        <v>428</v>
      </c>
      <c r="AJ13" s="86">
        <v>0.14399999999999999</v>
      </c>
      <c r="AK13" s="85" t="s">
        <v>420</v>
      </c>
      <c r="AL13" s="87">
        <v>1</v>
      </c>
      <c r="AM13" s="85" t="s">
        <v>421</v>
      </c>
      <c r="AN13" s="270"/>
      <c r="AO13" s="281"/>
      <c r="AP13" s="276"/>
      <c r="AQ13" s="281"/>
      <c r="AR13" s="270"/>
      <c r="AS13" s="284"/>
      <c r="AT13" s="130" t="s">
        <v>321</v>
      </c>
      <c r="AU13" s="130" t="s">
        <v>528</v>
      </c>
      <c r="AV13" s="130" t="s">
        <v>339</v>
      </c>
      <c r="AW13" s="134">
        <v>45260</v>
      </c>
      <c r="AX13" s="89">
        <v>45175</v>
      </c>
      <c r="AY13" s="90" t="s">
        <v>529</v>
      </c>
      <c r="AZ13" s="169" t="s">
        <v>522</v>
      </c>
      <c r="BA13" s="91" t="s">
        <v>530</v>
      </c>
      <c r="BB13" s="92" t="s">
        <v>531</v>
      </c>
      <c r="BC13" s="93" t="s">
        <v>532</v>
      </c>
      <c r="BD13" s="94"/>
      <c r="BE13" s="90" t="s">
        <v>400</v>
      </c>
      <c r="BF13" s="90" t="s">
        <v>400</v>
      </c>
      <c r="BG13" s="91" t="s">
        <v>400</v>
      </c>
      <c r="BH13" s="92"/>
      <c r="BI13" s="117" t="s">
        <v>951</v>
      </c>
      <c r="BJ13" s="251"/>
      <c r="BK13" s="251"/>
      <c r="BL13" s="251"/>
    </row>
    <row r="14" spans="1:64" ht="66.75" thickBot="1" x14ac:dyDescent="0.3">
      <c r="A14" s="121" t="s">
        <v>333</v>
      </c>
      <c r="B14" s="242"/>
      <c r="C14" s="261"/>
      <c r="D14" s="261"/>
      <c r="E14" s="290"/>
      <c r="F14" s="290"/>
      <c r="G14" s="251"/>
      <c r="H14" s="81" t="s">
        <v>533</v>
      </c>
      <c r="I14" s="261"/>
      <c r="J14" s="264"/>
      <c r="K14" s="267"/>
      <c r="L14" s="81" t="s">
        <v>327</v>
      </c>
      <c r="M14" s="81" t="s">
        <v>328</v>
      </c>
      <c r="N14" s="81" t="s">
        <v>329</v>
      </c>
      <c r="O14" s="81" t="s">
        <v>330</v>
      </c>
      <c r="P14" s="270"/>
      <c r="Q14" s="273"/>
      <c r="R14" s="276"/>
      <c r="S14" s="273"/>
      <c r="T14" s="270"/>
      <c r="U14" s="270"/>
      <c r="V14" s="82">
        <v>3</v>
      </c>
      <c r="W14" s="66" t="s">
        <v>339</v>
      </c>
      <c r="X14" s="66" t="s">
        <v>344</v>
      </c>
      <c r="Y14" s="66" t="s">
        <v>534</v>
      </c>
      <c r="Z14" s="66" t="s">
        <v>326</v>
      </c>
      <c r="AA14" s="66" t="s">
        <v>317</v>
      </c>
      <c r="AB14" s="83">
        <v>0.3</v>
      </c>
      <c r="AC14" s="84" t="s">
        <v>422</v>
      </c>
      <c r="AD14" s="287"/>
      <c r="AE14" s="287"/>
      <c r="AF14" s="65" t="s">
        <v>318</v>
      </c>
      <c r="AG14" s="82" t="s">
        <v>319</v>
      </c>
      <c r="AH14" s="82" t="s">
        <v>320</v>
      </c>
      <c r="AI14" s="85" t="s">
        <v>428</v>
      </c>
      <c r="AJ14" s="86">
        <v>0.10079999999999999</v>
      </c>
      <c r="AK14" s="85" t="s">
        <v>420</v>
      </c>
      <c r="AL14" s="87">
        <v>1</v>
      </c>
      <c r="AM14" s="85" t="s">
        <v>421</v>
      </c>
      <c r="AN14" s="270"/>
      <c r="AO14" s="281"/>
      <c r="AP14" s="276"/>
      <c r="AQ14" s="281"/>
      <c r="AR14" s="270"/>
      <c r="AS14" s="284"/>
      <c r="AT14" s="130" t="s">
        <v>321</v>
      </c>
      <c r="AU14" s="130" t="s">
        <v>535</v>
      </c>
      <c r="AV14" s="130" t="s">
        <v>536</v>
      </c>
      <c r="AW14" s="134">
        <v>45291</v>
      </c>
      <c r="AX14" s="89">
        <v>45174</v>
      </c>
      <c r="AY14" s="90" t="s">
        <v>537</v>
      </c>
      <c r="AZ14" s="169" t="s">
        <v>522</v>
      </c>
      <c r="BA14" s="91" t="s">
        <v>952</v>
      </c>
      <c r="BB14" s="92" t="s">
        <v>524</v>
      </c>
      <c r="BC14" s="93" t="s">
        <v>538</v>
      </c>
      <c r="BD14" s="94"/>
      <c r="BE14" s="90" t="s">
        <v>400</v>
      </c>
      <c r="BF14" s="90" t="s">
        <v>416</v>
      </c>
      <c r="BG14" s="91" t="s">
        <v>400</v>
      </c>
      <c r="BH14" s="92"/>
      <c r="BI14" s="117" t="s">
        <v>981</v>
      </c>
      <c r="BJ14" s="251"/>
      <c r="BK14" s="251"/>
      <c r="BL14" s="251"/>
    </row>
    <row r="15" spans="1:64" ht="39" thickBot="1" x14ac:dyDescent="0.3">
      <c r="A15" s="121" t="s">
        <v>333</v>
      </c>
      <c r="B15" s="242"/>
      <c r="C15" s="261"/>
      <c r="D15" s="261"/>
      <c r="E15" s="290"/>
      <c r="F15" s="290"/>
      <c r="G15" s="251"/>
      <c r="H15" s="81" t="s">
        <v>539</v>
      </c>
      <c r="I15" s="261"/>
      <c r="J15" s="264"/>
      <c r="K15" s="267"/>
      <c r="L15" s="81" t="s">
        <v>346</v>
      </c>
      <c r="M15" s="81"/>
      <c r="N15" s="81" t="s">
        <v>347</v>
      </c>
      <c r="O15" s="81" t="s">
        <v>348</v>
      </c>
      <c r="P15" s="270"/>
      <c r="Q15" s="273"/>
      <c r="R15" s="276"/>
      <c r="S15" s="273"/>
      <c r="T15" s="270"/>
      <c r="U15" s="270"/>
      <c r="V15" s="82">
        <v>4</v>
      </c>
      <c r="W15" s="82" t="s">
        <v>540</v>
      </c>
      <c r="X15" s="82" t="s">
        <v>541</v>
      </c>
      <c r="Y15" s="82" t="s">
        <v>542</v>
      </c>
      <c r="Z15" s="82" t="s">
        <v>326</v>
      </c>
      <c r="AA15" s="66" t="s">
        <v>317</v>
      </c>
      <c r="AB15" s="83">
        <v>0.3</v>
      </c>
      <c r="AC15" s="84" t="s">
        <v>422</v>
      </c>
      <c r="AD15" s="287"/>
      <c r="AE15" s="287"/>
      <c r="AF15" s="82" t="s">
        <v>332</v>
      </c>
      <c r="AG15" s="82" t="s">
        <v>319</v>
      </c>
      <c r="AH15" s="82" t="s">
        <v>320</v>
      </c>
      <c r="AI15" s="85" t="s">
        <v>428</v>
      </c>
      <c r="AJ15" s="86">
        <v>7.0559999999999984E-2</v>
      </c>
      <c r="AK15" s="85" t="s">
        <v>420</v>
      </c>
      <c r="AL15" s="87">
        <v>1</v>
      </c>
      <c r="AM15" s="85" t="s">
        <v>421</v>
      </c>
      <c r="AN15" s="270"/>
      <c r="AO15" s="281"/>
      <c r="AP15" s="276"/>
      <c r="AQ15" s="281"/>
      <c r="AR15" s="270"/>
      <c r="AS15" s="284"/>
      <c r="AT15" s="130"/>
      <c r="AU15" s="130"/>
      <c r="AV15" s="130"/>
      <c r="AW15" s="134"/>
      <c r="AX15" s="89"/>
      <c r="AY15" s="90"/>
      <c r="AZ15" s="90"/>
      <c r="BA15" s="91"/>
      <c r="BB15" s="92"/>
      <c r="BC15" s="93" t="s">
        <v>512</v>
      </c>
      <c r="BD15" s="94"/>
      <c r="BE15" s="90" t="s">
        <v>400</v>
      </c>
      <c r="BF15" s="90"/>
      <c r="BG15" s="91"/>
      <c r="BH15" s="92"/>
      <c r="BI15" s="117" t="s">
        <v>888</v>
      </c>
      <c r="BJ15" s="251"/>
      <c r="BK15" s="251"/>
      <c r="BL15" s="251"/>
    </row>
    <row r="16" spans="1:64" ht="33.75" thickBot="1" x14ac:dyDescent="0.3">
      <c r="A16" s="121" t="s">
        <v>333</v>
      </c>
      <c r="B16" s="242"/>
      <c r="C16" s="261"/>
      <c r="D16" s="261"/>
      <c r="E16" s="290"/>
      <c r="F16" s="290"/>
      <c r="G16" s="251"/>
      <c r="H16" s="81" t="s">
        <v>543</v>
      </c>
      <c r="I16" s="261"/>
      <c r="J16" s="264"/>
      <c r="K16" s="267"/>
      <c r="L16" s="81" t="s">
        <v>349</v>
      </c>
      <c r="M16" s="81"/>
      <c r="N16" s="81" t="s">
        <v>350</v>
      </c>
      <c r="O16" s="81"/>
      <c r="P16" s="270"/>
      <c r="Q16" s="273"/>
      <c r="R16" s="276"/>
      <c r="S16" s="273"/>
      <c r="T16" s="270"/>
      <c r="U16" s="270"/>
      <c r="V16" s="82">
        <v>5</v>
      </c>
      <c r="W16" s="82" t="s">
        <v>393</v>
      </c>
      <c r="X16" s="82" t="s">
        <v>510</v>
      </c>
      <c r="Y16" s="82" t="s">
        <v>544</v>
      </c>
      <c r="Z16" s="82" t="s">
        <v>326</v>
      </c>
      <c r="AA16" s="82" t="s">
        <v>317</v>
      </c>
      <c r="AB16" s="83">
        <v>0.3</v>
      </c>
      <c r="AC16" s="84" t="s">
        <v>422</v>
      </c>
      <c r="AD16" s="287"/>
      <c r="AE16" s="287"/>
      <c r="AF16" s="65" t="s">
        <v>318</v>
      </c>
      <c r="AG16" s="82" t="s">
        <v>319</v>
      </c>
      <c r="AH16" s="82" t="s">
        <v>320</v>
      </c>
      <c r="AI16" s="85" t="s">
        <v>428</v>
      </c>
      <c r="AJ16" s="86">
        <v>4.9391999999999985E-2</v>
      </c>
      <c r="AK16" s="85" t="s">
        <v>420</v>
      </c>
      <c r="AL16" s="87">
        <v>1</v>
      </c>
      <c r="AM16" s="85" t="s">
        <v>421</v>
      </c>
      <c r="AN16" s="270"/>
      <c r="AO16" s="281"/>
      <c r="AP16" s="276"/>
      <c r="AQ16" s="281"/>
      <c r="AR16" s="270"/>
      <c r="AS16" s="284"/>
      <c r="AT16" s="66"/>
      <c r="AU16" s="66"/>
      <c r="AV16" s="66"/>
      <c r="AW16" s="88"/>
      <c r="AX16" s="89"/>
      <c r="AY16" s="90"/>
      <c r="AZ16" s="90"/>
      <c r="BA16" s="91"/>
      <c r="BB16" s="92"/>
      <c r="BC16" s="93" t="s">
        <v>512</v>
      </c>
      <c r="BD16" s="94"/>
      <c r="BE16" s="90" t="s">
        <v>400</v>
      </c>
      <c r="BF16" s="90" t="s">
        <v>400</v>
      </c>
      <c r="BG16" s="91"/>
      <c r="BH16" s="92"/>
      <c r="BI16" s="117" t="s">
        <v>953</v>
      </c>
      <c r="BJ16" s="251"/>
      <c r="BK16" s="251"/>
      <c r="BL16" s="251"/>
    </row>
    <row r="17" spans="1:64" ht="83.25" thickBot="1" x14ac:dyDescent="0.3">
      <c r="A17" s="121" t="s">
        <v>333</v>
      </c>
      <c r="B17" s="243"/>
      <c r="C17" s="262"/>
      <c r="D17" s="262"/>
      <c r="E17" s="291"/>
      <c r="F17" s="291"/>
      <c r="G17" s="252"/>
      <c r="H17" s="96"/>
      <c r="I17" s="262"/>
      <c r="J17" s="265"/>
      <c r="K17" s="268"/>
      <c r="L17" s="97"/>
      <c r="M17" s="97"/>
      <c r="N17" s="97"/>
      <c r="O17" s="98"/>
      <c r="P17" s="271"/>
      <c r="Q17" s="274"/>
      <c r="R17" s="277"/>
      <c r="S17" s="274"/>
      <c r="T17" s="271"/>
      <c r="U17" s="271"/>
      <c r="V17" s="99">
        <v>6</v>
      </c>
      <c r="W17" s="82" t="s">
        <v>513</v>
      </c>
      <c r="X17" s="82" t="s">
        <v>514</v>
      </c>
      <c r="Y17" s="82" t="s">
        <v>887</v>
      </c>
      <c r="Z17" s="82" t="s">
        <v>331</v>
      </c>
      <c r="AA17" s="82" t="s">
        <v>317</v>
      </c>
      <c r="AB17" s="83">
        <v>0.25</v>
      </c>
      <c r="AC17" s="84" t="s">
        <v>426</v>
      </c>
      <c r="AD17" s="288"/>
      <c r="AE17" s="288"/>
      <c r="AF17" s="65" t="s">
        <v>318</v>
      </c>
      <c r="AG17" s="99" t="s">
        <v>319</v>
      </c>
      <c r="AH17" s="99" t="s">
        <v>320</v>
      </c>
      <c r="AI17" s="85" t="s">
        <v>428</v>
      </c>
      <c r="AJ17" s="102">
        <v>4.9391999999999985E-2</v>
      </c>
      <c r="AK17" s="101" t="s">
        <v>424</v>
      </c>
      <c r="AL17" s="87">
        <v>0.75</v>
      </c>
      <c r="AM17" s="101" t="s">
        <v>425</v>
      </c>
      <c r="AN17" s="271"/>
      <c r="AO17" s="282"/>
      <c r="AP17" s="277"/>
      <c r="AQ17" s="282"/>
      <c r="AR17" s="271"/>
      <c r="AS17" s="285"/>
      <c r="AT17" s="100"/>
      <c r="AU17" s="100"/>
      <c r="AV17" s="100"/>
      <c r="AW17" s="103"/>
      <c r="AX17" s="104"/>
      <c r="AY17" s="105"/>
      <c r="AZ17" s="105"/>
      <c r="BA17" s="106"/>
      <c r="BB17" s="107"/>
      <c r="BC17" s="108" t="s">
        <v>512</v>
      </c>
      <c r="BD17" s="109"/>
      <c r="BE17" s="105" t="s">
        <v>400</v>
      </c>
      <c r="BF17" s="105" t="s">
        <v>400</v>
      </c>
      <c r="BG17" s="106"/>
      <c r="BH17" s="107"/>
      <c r="BI17" s="117" t="s">
        <v>948</v>
      </c>
      <c r="BJ17" s="252"/>
      <c r="BK17" s="252"/>
      <c r="BL17" s="252"/>
    </row>
    <row r="18" spans="1:64" ht="50.25" thickBot="1" x14ac:dyDescent="0.3">
      <c r="A18" s="121" t="s">
        <v>333</v>
      </c>
      <c r="B18" s="241" t="s">
        <v>545</v>
      </c>
      <c r="C18" s="260" t="s">
        <v>351</v>
      </c>
      <c r="D18" s="260" t="s">
        <v>352</v>
      </c>
      <c r="E18" s="289" t="s">
        <v>517</v>
      </c>
      <c r="F18" s="289" t="s">
        <v>353</v>
      </c>
      <c r="G18" s="250" t="s">
        <v>875</v>
      </c>
      <c r="H18" s="81" t="s">
        <v>343</v>
      </c>
      <c r="I18" s="260" t="s">
        <v>337</v>
      </c>
      <c r="J18" s="263">
        <v>4</v>
      </c>
      <c r="K18" s="266" t="s">
        <v>354</v>
      </c>
      <c r="L18" s="64" t="s">
        <v>312</v>
      </c>
      <c r="M18" s="64" t="s">
        <v>313</v>
      </c>
      <c r="N18" s="64" t="s">
        <v>314</v>
      </c>
      <c r="O18" s="64" t="s">
        <v>315</v>
      </c>
      <c r="P18" s="269" t="s">
        <v>423</v>
      </c>
      <c r="Q18" s="272">
        <v>0.4</v>
      </c>
      <c r="R18" s="275" t="s">
        <v>420</v>
      </c>
      <c r="S18" s="272">
        <v>1</v>
      </c>
      <c r="T18" s="269" t="s">
        <v>421</v>
      </c>
      <c r="U18" s="269">
        <v>22</v>
      </c>
      <c r="V18" s="65">
        <v>1</v>
      </c>
      <c r="W18" s="67" t="s">
        <v>546</v>
      </c>
      <c r="X18" s="67" t="s">
        <v>547</v>
      </c>
      <c r="Y18" s="65" t="s">
        <v>548</v>
      </c>
      <c r="Z18" s="67" t="s">
        <v>316</v>
      </c>
      <c r="AA18" s="67" t="s">
        <v>317</v>
      </c>
      <c r="AB18" s="68">
        <v>0.4</v>
      </c>
      <c r="AC18" s="69" t="s">
        <v>422</v>
      </c>
      <c r="AD18" s="286">
        <v>0.31768000000000007</v>
      </c>
      <c r="AE18" s="286">
        <v>0.25</v>
      </c>
      <c r="AF18" s="65" t="s">
        <v>332</v>
      </c>
      <c r="AG18" s="65" t="s">
        <v>319</v>
      </c>
      <c r="AH18" s="65" t="s">
        <v>320</v>
      </c>
      <c r="AI18" s="70" t="s">
        <v>423</v>
      </c>
      <c r="AJ18" s="71">
        <v>0.24</v>
      </c>
      <c r="AK18" s="70" t="s">
        <v>420</v>
      </c>
      <c r="AL18" s="72">
        <v>1</v>
      </c>
      <c r="AM18" s="70" t="s">
        <v>421</v>
      </c>
      <c r="AN18" s="269" t="s">
        <v>428</v>
      </c>
      <c r="AO18" s="280">
        <v>8.2319999999999977E-2</v>
      </c>
      <c r="AP18" s="275" t="s">
        <v>424</v>
      </c>
      <c r="AQ18" s="280">
        <v>0.75</v>
      </c>
      <c r="AR18" s="269" t="s">
        <v>425</v>
      </c>
      <c r="AS18" s="283">
        <v>14</v>
      </c>
      <c r="AT18" s="67" t="s">
        <v>321</v>
      </c>
      <c r="AU18" s="73" t="s">
        <v>357</v>
      </c>
      <c r="AV18" s="73" t="s">
        <v>358</v>
      </c>
      <c r="AW18" s="134">
        <v>45291</v>
      </c>
      <c r="AX18" s="75">
        <v>45176</v>
      </c>
      <c r="AY18" s="76" t="s">
        <v>954</v>
      </c>
      <c r="AZ18" s="168" t="s">
        <v>522</v>
      </c>
      <c r="BA18" s="77" t="s">
        <v>549</v>
      </c>
      <c r="BB18" s="78" t="s">
        <v>550</v>
      </c>
      <c r="BC18" s="79" t="s">
        <v>551</v>
      </c>
      <c r="BD18" s="80" t="s">
        <v>416</v>
      </c>
      <c r="BE18" s="76" t="s">
        <v>416</v>
      </c>
      <c r="BF18" s="76" t="s">
        <v>416</v>
      </c>
      <c r="BG18" s="77" t="s">
        <v>400</v>
      </c>
      <c r="BH18" s="174" t="s">
        <v>433</v>
      </c>
      <c r="BI18" s="131"/>
      <c r="BJ18" s="250" t="s">
        <v>501</v>
      </c>
      <c r="BK18" s="250" t="s">
        <v>501</v>
      </c>
      <c r="BL18" s="250" t="s">
        <v>552</v>
      </c>
    </row>
    <row r="19" spans="1:64" ht="50.25" thickBot="1" x14ac:dyDescent="0.3">
      <c r="A19" s="121" t="s">
        <v>333</v>
      </c>
      <c r="B19" s="242"/>
      <c r="C19" s="261"/>
      <c r="D19" s="261"/>
      <c r="E19" s="290"/>
      <c r="F19" s="290"/>
      <c r="G19" s="251"/>
      <c r="H19" s="81" t="s">
        <v>345</v>
      </c>
      <c r="I19" s="261"/>
      <c r="J19" s="264"/>
      <c r="K19" s="267"/>
      <c r="L19" s="81" t="s">
        <v>322</v>
      </c>
      <c r="M19" s="81"/>
      <c r="N19" s="81"/>
      <c r="O19" s="81" t="s">
        <v>325</v>
      </c>
      <c r="P19" s="270"/>
      <c r="Q19" s="273"/>
      <c r="R19" s="276"/>
      <c r="S19" s="273"/>
      <c r="T19" s="270"/>
      <c r="U19" s="270"/>
      <c r="V19" s="82">
        <v>2</v>
      </c>
      <c r="W19" s="66" t="s">
        <v>355</v>
      </c>
      <c r="X19" s="66" t="s">
        <v>553</v>
      </c>
      <c r="Y19" s="82" t="s">
        <v>554</v>
      </c>
      <c r="Z19" s="82" t="s">
        <v>326</v>
      </c>
      <c r="AA19" s="66" t="s">
        <v>317</v>
      </c>
      <c r="AB19" s="83">
        <v>0.3</v>
      </c>
      <c r="AC19" s="84" t="s">
        <v>422</v>
      </c>
      <c r="AD19" s="287"/>
      <c r="AE19" s="287"/>
      <c r="AF19" s="65" t="s">
        <v>318</v>
      </c>
      <c r="AG19" s="82" t="s">
        <v>356</v>
      </c>
      <c r="AH19" s="82" t="s">
        <v>320</v>
      </c>
      <c r="AI19" s="85" t="s">
        <v>428</v>
      </c>
      <c r="AJ19" s="86">
        <v>0.16799999999999998</v>
      </c>
      <c r="AK19" s="85" t="s">
        <v>420</v>
      </c>
      <c r="AL19" s="87">
        <v>1</v>
      </c>
      <c r="AM19" s="85" t="s">
        <v>421</v>
      </c>
      <c r="AN19" s="270"/>
      <c r="AO19" s="281"/>
      <c r="AP19" s="276"/>
      <c r="AQ19" s="281"/>
      <c r="AR19" s="270"/>
      <c r="AS19" s="284"/>
      <c r="AT19" s="66" t="s">
        <v>321</v>
      </c>
      <c r="AU19" s="73" t="s">
        <v>360</v>
      </c>
      <c r="AV19" s="73" t="s">
        <v>361</v>
      </c>
      <c r="AW19" s="134">
        <v>45291</v>
      </c>
      <c r="AX19" s="89">
        <v>45176</v>
      </c>
      <c r="AY19" s="90" t="s">
        <v>555</v>
      </c>
      <c r="AZ19" s="169" t="s">
        <v>522</v>
      </c>
      <c r="BA19" s="91" t="s">
        <v>955</v>
      </c>
      <c r="BB19" s="92" t="s">
        <v>954</v>
      </c>
      <c r="BC19" s="93" t="s">
        <v>549</v>
      </c>
      <c r="BD19" s="94"/>
      <c r="BE19" s="90" t="s">
        <v>416</v>
      </c>
      <c r="BF19" s="90" t="s">
        <v>416</v>
      </c>
      <c r="BG19" s="91" t="s">
        <v>400</v>
      </c>
      <c r="BH19" s="92"/>
      <c r="BI19" s="95"/>
      <c r="BJ19" s="251"/>
      <c r="BK19" s="251"/>
      <c r="BL19" s="251"/>
    </row>
    <row r="20" spans="1:64" ht="51.75" thickBot="1" x14ac:dyDescent="0.3">
      <c r="A20" s="121" t="s">
        <v>333</v>
      </c>
      <c r="B20" s="242"/>
      <c r="C20" s="261"/>
      <c r="D20" s="261"/>
      <c r="E20" s="290"/>
      <c r="F20" s="290"/>
      <c r="G20" s="251"/>
      <c r="H20" s="81" t="s">
        <v>556</v>
      </c>
      <c r="I20" s="261"/>
      <c r="J20" s="264"/>
      <c r="K20" s="267"/>
      <c r="L20" s="81" t="s">
        <v>327</v>
      </c>
      <c r="M20" s="81" t="s">
        <v>328</v>
      </c>
      <c r="N20" s="81" t="s">
        <v>329</v>
      </c>
      <c r="O20" s="81" t="s">
        <v>330</v>
      </c>
      <c r="P20" s="270"/>
      <c r="Q20" s="273"/>
      <c r="R20" s="276"/>
      <c r="S20" s="273"/>
      <c r="T20" s="270"/>
      <c r="U20" s="270"/>
      <c r="V20" s="82">
        <v>3</v>
      </c>
      <c r="W20" s="82" t="s">
        <v>557</v>
      </c>
      <c r="X20" s="82" t="s">
        <v>558</v>
      </c>
      <c r="Y20" s="82" t="s">
        <v>559</v>
      </c>
      <c r="Z20" s="66" t="s">
        <v>326</v>
      </c>
      <c r="AA20" s="66" t="s">
        <v>317</v>
      </c>
      <c r="AB20" s="83">
        <v>0.3</v>
      </c>
      <c r="AC20" s="84" t="s">
        <v>422</v>
      </c>
      <c r="AD20" s="287"/>
      <c r="AE20" s="287"/>
      <c r="AF20" s="65" t="s">
        <v>318</v>
      </c>
      <c r="AG20" s="82" t="s">
        <v>356</v>
      </c>
      <c r="AH20" s="82" t="s">
        <v>320</v>
      </c>
      <c r="AI20" s="85" t="s">
        <v>428</v>
      </c>
      <c r="AJ20" s="86">
        <v>0.11759999999999998</v>
      </c>
      <c r="AK20" s="85" t="s">
        <v>420</v>
      </c>
      <c r="AL20" s="87">
        <v>1</v>
      </c>
      <c r="AM20" s="85" t="s">
        <v>421</v>
      </c>
      <c r="AN20" s="270"/>
      <c r="AO20" s="281"/>
      <c r="AP20" s="276"/>
      <c r="AQ20" s="281"/>
      <c r="AR20" s="270"/>
      <c r="AS20" s="284"/>
      <c r="AT20" s="82" t="s">
        <v>321</v>
      </c>
      <c r="AU20" s="82" t="s">
        <v>560</v>
      </c>
      <c r="AV20" s="82" t="s">
        <v>546</v>
      </c>
      <c r="AW20" s="135">
        <v>45260</v>
      </c>
      <c r="AX20" s="89">
        <v>45176</v>
      </c>
      <c r="AY20" s="90" t="s">
        <v>561</v>
      </c>
      <c r="AZ20" s="169" t="s">
        <v>522</v>
      </c>
      <c r="BA20" s="91" t="s">
        <v>956</v>
      </c>
      <c r="BB20" s="92" t="s">
        <v>555</v>
      </c>
      <c r="BC20" s="93" t="s">
        <v>955</v>
      </c>
      <c r="BD20" s="94"/>
      <c r="BE20" s="90" t="s">
        <v>416</v>
      </c>
      <c r="BF20" s="90" t="s">
        <v>416</v>
      </c>
      <c r="BG20" s="91" t="s">
        <v>400</v>
      </c>
      <c r="BH20" s="92"/>
      <c r="BI20" s="95"/>
      <c r="BJ20" s="251"/>
      <c r="BK20" s="251"/>
      <c r="BL20" s="251"/>
    </row>
    <row r="21" spans="1:64" ht="26.25" thickBot="1" x14ac:dyDescent="0.3">
      <c r="A21" s="121" t="s">
        <v>333</v>
      </c>
      <c r="B21" s="242"/>
      <c r="C21" s="261"/>
      <c r="D21" s="261"/>
      <c r="E21" s="290"/>
      <c r="F21" s="290"/>
      <c r="G21" s="251"/>
      <c r="H21" s="81"/>
      <c r="I21" s="261"/>
      <c r="J21" s="264"/>
      <c r="K21" s="267"/>
      <c r="L21" s="81" t="s">
        <v>346</v>
      </c>
      <c r="M21" s="81"/>
      <c r="N21" s="81" t="s">
        <v>347</v>
      </c>
      <c r="O21" s="81" t="s">
        <v>348</v>
      </c>
      <c r="P21" s="270"/>
      <c r="Q21" s="273"/>
      <c r="R21" s="276"/>
      <c r="S21" s="273"/>
      <c r="T21" s="270"/>
      <c r="U21" s="270"/>
      <c r="V21" s="82">
        <v>4</v>
      </c>
      <c r="W21" s="82" t="s">
        <v>557</v>
      </c>
      <c r="X21" s="82" t="s">
        <v>562</v>
      </c>
      <c r="Y21" s="82" t="s">
        <v>563</v>
      </c>
      <c r="Z21" s="66" t="s">
        <v>326</v>
      </c>
      <c r="AA21" s="66" t="s">
        <v>317</v>
      </c>
      <c r="AB21" s="83">
        <v>0.3</v>
      </c>
      <c r="AC21" s="84" t="s">
        <v>422</v>
      </c>
      <c r="AD21" s="287"/>
      <c r="AE21" s="287"/>
      <c r="AF21" s="82" t="s">
        <v>332</v>
      </c>
      <c r="AG21" s="82" t="s">
        <v>319</v>
      </c>
      <c r="AH21" s="82" t="s">
        <v>320</v>
      </c>
      <c r="AI21" s="85" t="s">
        <v>428</v>
      </c>
      <c r="AJ21" s="86">
        <v>8.2319999999999977E-2</v>
      </c>
      <c r="AK21" s="85" t="s">
        <v>420</v>
      </c>
      <c r="AL21" s="87">
        <v>1</v>
      </c>
      <c r="AM21" s="85" t="s">
        <v>421</v>
      </c>
      <c r="AN21" s="270"/>
      <c r="AO21" s="281"/>
      <c r="AP21" s="276"/>
      <c r="AQ21" s="281"/>
      <c r="AR21" s="270"/>
      <c r="AS21" s="284"/>
      <c r="AT21" s="66"/>
      <c r="AU21" s="66"/>
      <c r="AV21" s="66"/>
      <c r="AW21" s="88"/>
      <c r="AX21" s="89"/>
      <c r="AY21" s="90"/>
      <c r="AZ21" s="111"/>
      <c r="BA21" s="112"/>
      <c r="BB21" s="92" t="s">
        <v>564</v>
      </c>
      <c r="BC21" s="93" t="s">
        <v>565</v>
      </c>
      <c r="BD21" s="94"/>
      <c r="BE21" s="90" t="s">
        <v>416</v>
      </c>
      <c r="BF21" s="111" t="s">
        <v>416</v>
      </c>
      <c r="BG21" s="112"/>
      <c r="BH21" s="92"/>
      <c r="BI21" s="95"/>
      <c r="BJ21" s="251"/>
      <c r="BK21" s="251"/>
      <c r="BL21" s="251"/>
    </row>
    <row r="22" spans="1:64" ht="26.25" thickBot="1" x14ac:dyDescent="0.3">
      <c r="A22" s="121" t="s">
        <v>333</v>
      </c>
      <c r="B22" s="242"/>
      <c r="C22" s="261"/>
      <c r="D22" s="261"/>
      <c r="E22" s="290"/>
      <c r="F22" s="290"/>
      <c r="G22" s="251"/>
      <c r="H22" s="81"/>
      <c r="I22" s="261"/>
      <c r="J22" s="264"/>
      <c r="K22" s="267"/>
      <c r="L22" s="81" t="s">
        <v>349</v>
      </c>
      <c r="M22" s="81"/>
      <c r="N22" s="81" t="s">
        <v>350</v>
      </c>
      <c r="O22" s="81" t="s">
        <v>362</v>
      </c>
      <c r="P22" s="270"/>
      <c r="Q22" s="273"/>
      <c r="R22" s="276"/>
      <c r="S22" s="273"/>
      <c r="T22" s="270"/>
      <c r="U22" s="270"/>
      <c r="V22" s="82">
        <v>5</v>
      </c>
      <c r="W22" s="82" t="s">
        <v>546</v>
      </c>
      <c r="X22" s="82" t="s">
        <v>566</v>
      </c>
      <c r="Y22" s="82" t="s">
        <v>567</v>
      </c>
      <c r="Z22" s="66" t="s">
        <v>331</v>
      </c>
      <c r="AA22" s="66" t="s">
        <v>317</v>
      </c>
      <c r="AB22" s="83">
        <v>0.25</v>
      </c>
      <c r="AC22" s="84" t="s">
        <v>426</v>
      </c>
      <c r="AD22" s="287"/>
      <c r="AE22" s="287"/>
      <c r="AF22" s="82" t="s">
        <v>332</v>
      </c>
      <c r="AG22" s="82" t="s">
        <v>319</v>
      </c>
      <c r="AH22" s="82" t="s">
        <v>320</v>
      </c>
      <c r="AI22" s="85" t="s">
        <v>428</v>
      </c>
      <c r="AJ22" s="86">
        <v>8.2319999999999977E-2</v>
      </c>
      <c r="AK22" s="85" t="s">
        <v>424</v>
      </c>
      <c r="AL22" s="87">
        <v>0.75</v>
      </c>
      <c r="AM22" s="85" t="s">
        <v>425</v>
      </c>
      <c r="AN22" s="270"/>
      <c r="AO22" s="281"/>
      <c r="AP22" s="276"/>
      <c r="AQ22" s="281"/>
      <c r="AR22" s="270"/>
      <c r="AS22" s="284"/>
      <c r="AT22" s="66"/>
      <c r="AU22" s="66"/>
      <c r="AV22" s="66"/>
      <c r="AW22" s="88"/>
      <c r="AX22" s="89"/>
      <c r="AY22" s="90"/>
      <c r="AZ22" s="111"/>
      <c r="BA22" s="113"/>
      <c r="BB22" s="90"/>
      <c r="BC22" s="93" t="s">
        <v>512</v>
      </c>
      <c r="BD22" s="94"/>
      <c r="BE22" s="90" t="s">
        <v>416</v>
      </c>
      <c r="BF22" s="111" t="s">
        <v>416</v>
      </c>
      <c r="BG22" s="113"/>
      <c r="BH22" s="90"/>
      <c r="BI22" s="95"/>
      <c r="BJ22" s="251"/>
      <c r="BK22" s="251"/>
      <c r="BL22" s="251"/>
    </row>
    <row r="23" spans="1:64" ht="26.25" thickBot="1" x14ac:dyDescent="0.3">
      <c r="A23" s="121" t="s">
        <v>333</v>
      </c>
      <c r="B23" s="243"/>
      <c r="C23" s="262"/>
      <c r="D23" s="262"/>
      <c r="E23" s="291"/>
      <c r="F23" s="291"/>
      <c r="G23" s="252"/>
      <c r="H23" s="96"/>
      <c r="I23" s="262"/>
      <c r="J23" s="265"/>
      <c r="K23" s="268"/>
      <c r="L23" s="97"/>
      <c r="M23" s="97"/>
      <c r="N23" s="97"/>
      <c r="O23" s="98"/>
      <c r="P23" s="271"/>
      <c r="Q23" s="274"/>
      <c r="R23" s="277"/>
      <c r="S23" s="274"/>
      <c r="T23" s="271"/>
      <c r="U23" s="271"/>
      <c r="V23" s="99">
        <v>6</v>
      </c>
      <c r="W23" s="100"/>
      <c r="X23" s="100"/>
      <c r="Y23" s="100"/>
      <c r="Z23" s="100"/>
      <c r="AA23" s="100"/>
      <c r="AB23" s="83" t="s">
        <v>427</v>
      </c>
      <c r="AC23" s="84" t="s">
        <v>427</v>
      </c>
      <c r="AD23" s="288"/>
      <c r="AE23" s="288"/>
      <c r="AF23" s="99"/>
      <c r="AG23" s="99"/>
      <c r="AH23" s="99"/>
      <c r="AI23" s="101" t="s">
        <v>427</v>
      </c>
      <c r="AJ23" s="102" t="s">
        <v>427</v>
      </c>
      <c r="AK23" s="101" t="s">
        <v>427</v>
      </c>
      <c r="AL23" s="87" t="s">
        <v>427</v>
      </c>
      <c r="AM23" s="101" t="s">
        <v>427</v>
      </c>
      <c r="AN23" s="271"/>
      <c r="AO23" s="282"/>
      <c r="AP23" s="277"/>
      <c r="AQ23" s="282"/>
      <c r="AR23" s="271"/>
      <c r="AS23" s="285"/>
      <c r="AT23" s="100"/>
      <c r="AU23" s="100"/>
      <c r="AV23" s="100"/>
      <c r="AW23" s="103"/>
      <c r="AX23" s="104"/>
      <c r="AY23" s="105"/>
      <c r="AZ23" s="114"/>
      <c r="BA23" s="107"/>
      <c r="BB23" s="105"/>
      <c r="BC23" s="108"/>
      <c r="BD23" s="109"/>
      <c r="BE23" s="105"/>
      <c r="BF23" s="114"/>
      <c r="BG23" s="107"/>
      <c r="BH23" s="105"/>
      <c r="BI23" s="110"/>
      <c r="BJ23" s="252"/>
      <c r="BK23" s="252"/>
      <c r="BL23" s="252"/>
    </row>
    <row r="24" spans="1:64" ht="66.75" thickBot="1" x14ac:dyDescent="0.3">
      <c r="A24" s="121" t="s">
        <v>363</v>
      </c>
      <c r="B24" s="241" t="s">
        <v>568</v>
      </c>
      <c r="C24" s="260" t="s">
        <v>364</v>
      </c>
      <c r="D24" s="260" t="s">
        <v>365</v>
      </c>
      <c r="E24" s="260" t="s">
        <v>569</v>
      </c>
      <c r="F24" s="289" t="s">
        <v>570</v>
      </c>
      <c r="G24" s="250" t="s">
        <v>876</v>
      </c>
      <c r="H24" s="64" t="s">
        <v>366</v>
      </c>
      <c r="I24" s="260" t="s">
        <v>337</v>
      </c>
      <c r="J24" s="263">
        <v>12</v>
      </c>
      <c r="K24" s="266" t="s">
        <v>367</v>
      </c>
      <c r="L24" s="64" t="s">
        <v>312</v>
      </c>
      <c r="M24" s="64"/>
      <c r="N24" s="64" t="s">
        <v>314</v>
      </c>
      <c r="O24" s="64" t="s">
        <v>315</v>
      </c>
      <c r="P24" s="269" t="s">
        <v>423</v>
      </c>
      <c r="Q24" s="272">
        <v>0.4</v>
      </c>
      <c r="R24" s="275" t="s">
        <v>424</v>
      </c>
      <c r="S24" s="272">
        <v>0.8</v>
      </c>
      <c r="T24" s="269" t="s">
        <v>425</v>
      </c>
      <c r="U24" s="269">
        <v>16</v>
      </c>
      <c r="V24" s="65">
        <v>1</v>
      </c>
      <c r="W24" s="65" t="s">
        <v>957</v>
      </c>
      <c r="X24" s="65" t="s">
        <v>571</v>
      </c>
      <c r="Y24" s="65" t="s">
        <v>368</v>
      </c>
      <c r="Z24" s="67" t="s">
        <v>316</v>
      </c>
      <c r="AA24" s="67" t="s">
        <v>317</v>
      </c>
      <c r="AB24" s="68">
        <v>0.4</v>
      </c>
      <c r="AC24" s="69" t="s">
        <v>422</v>
      </c>
      <c r="AD24" s="286">
        <v>0.31360000000000005</v>
      </c>
      <c r="AE24" s="286">
        <v>0.19999999999999996</v>
      </c>
      <c r="AF24" s="65" t="s">
        <v>332</v>
      </c>
      <c r="AG24" s="65" t="s">
        <v>319</v>
      </c>
      <c r="AH24" s="65" t="s">
        <v>320</v>
      </c>
      <c r="AI24" s="70" t="s">
        <v>423</v>
      </c>
      <c r="AJ24" s="71">
        <v>0.24</v>
      </c>
      <c r="AK24" s="70" t="s">
        <v>424</v>
      </c>
      <c r="AL24" s="72">
        <v>0.8</v>
      </c>
      <c r="AM24" s="70" t="s">
        <v>425</v>
      </c>
      <c r="AN24" s="269" t="s">
        <v>428</v>
      </c>
      <c r="AO24" s="280">
        <v>8.6399999999999991E-2</v>
      </c>
      <c r="AP24" s="275" t="s">
        <v>429</v>
      </c>
      <c r="AQ24" s="280">
        <v>0.60000000000000009</v>
      </c>
      <c r="AR24" s="269" t="s">
        <v>429</v>
      </c>
      <c r="AS24" s="283">
        <v>11</v>
      </c>
      <c r="AT24" s="67" t="s">
        <v>321</v>
      </c>
      <c r="AU24" s="73" t="s">
        <v>369</v>
      </c>
      <c r="AV24" s="73" t="s">
        <v>342</v>
      </c>
      <c r="AW24" s="134">
        <v>45260</v>
      </c>
      <c r="AX24" s="75">
        <v>45175</v>
      </c>
      <c r="AY24" s="76"/>
      <c r="AZ24" s="170" t="s">
        <v>522</v>
      </c>
      <c r="BA24" s="78" t="s">
        <v>572</v>
      </c>
      <c r="BB24" s="76" t="s">
        <v>573</v>
      </c>
      <c r="BC24" s="79" t="s">
        <v>574</v>
      </c>
      <c r="BD24" s="80" t="s">
        <v>400</v>
      </c>
      <c r="BE24" s="76" t="s">
        <v>416</v>
      </c>
      <c r="BF24" s="115" t="s">
        <v>416</v>
      </c>
      <c r="BG24" s="78" t="s">
        <v>400</v>
      </c>
      <c r="BH24" s="76"/>
      <c r="BI24" s="118" t="s">
        <v>958</v>
      </c>
      <c r="BJ24" s="250" t="s">
        <v>501</v>
      </c>
      <c r="BK24" s="250" t="s">
        <v>501</v>
      </c>
      <c r="BL24" s="250" t="s">
        <v>575</v>
      </c>
    </row>
    <row r="25" spans="1:64" ht="132.75" thickBot="1" x14ac:dyDescent="0.3">
      <c r="A25" s="121" t="s">
        <v>363</v>
      </c>
      <c r="B25" s="242"/>
      <c r="C25" s="261"/>
      <c r="D25" s="261"/>
      <c r="E25" s="261"/>
      <c r="F25" s="290"/>
      <c r="G25" s="251"/>
      <c r="H25" s="81" t="s">
        <v>371</v>
      </c>
      <c r="I25" s="261"/>
      <c r="J25" s="264"/>
      <c r="K25" s="267"/>
      <c r="L25" s="81" t="s">
        <v>322</v>
      </c>
      <c r="M25" s="81" t="s">
        <v>328</v>
      </c>
      <c r="N25" s="81" t="s">
        <v>324</v>
      </c>
      <c r="O25" s="81" t="s">
        <v>325</v>
      </c>
      <c r="P25" s="270"/>
      <c r="Q25" s="273"/>
      <c r="R25" s="276"/>
      <c r="S25" s="273"/>
      <c r="T25" s="270"/>
      <c r="U25" s="270"/>
      <c r="V25" s="82">
        <v>2</v>
      </c>
      <c r="W25" s="66" t="s">
        <v>339</v>
      </c>
      <c r="X25" s="82" t="s">
        <v>576</v>
      </c>
      <c r="Y25" s="66" t="s">
        <v>372</v>
      </c>
      <c r="Z25" s="66" t="s">
        <v>316</v>
      </c>
      <c r="AA25" s="66" t="s">
        <v>317</v>
      </c>
      <c r="AB25" s="83">
        <v>0.4</v>
      </c>
      <c r="AC25" s="84" t="s">
        <v>422</v>
      </c>
      <c r="AD25" s="287"/>
      <c r="AE25" s="287"/>
      <c r="AF25" s="82" t="s">
        <v>332</v>
      </c>
      <c r="AG25" s="82" t="s">
        <v>319</v>
      </c>
      <c r="AH25" s="82" t="s">
        <v>320</v>
      </c>
      <c r="AI25" s="85" t="s">
        <v>428</v>
      </c>
      <c r="AJ25" s="86">
        <v>0.14399999999999999</v>
      </c>
      <c r="AK25" s="85" t="s">
        <v>424</v>
      </c>
      <c r="AL25" s="87">
        <v>0.8</v>
      </c>
      <c r="AM25" s="85" t="s">
        <v>425</v>
      </c>
      <c r="AN25" s="270"/>
      <c r="AO25" s="281"/>
      <c r="AP25" s="276"/>
      <c r="AQ25" s="281"/>
      <c r="AR25" s="270"/>
      <c r="AS25" s="284"/>
      <c r="AT25" s="82" t="s">
        <v>321</v>
      </c>
      <c r="AU25" s="130" t="s">
        <v>577</v>
      </c>
      <c r="AV25" s="130" t="s">
        <v>578</v>
      </c>
      <c r="AW25" s="134">
        <v>45291</v>
      </c>
      <c r="AX25" s="89">
        <v>45174</v>
      </c>
      <c r="AY25" s="90" t="s">
        <v>959</v>
      </c>
      <c r="AZ25" s="171" t="s">
        <v>522</v>
      </c>
      <c r="BA25" s="92" t="s">
        <v>579</v>
      </c>
      <c r="BB25" s="90"/>
      <c r="BC25" s="93" t="s">
        <v>580</v>
      </c>
      <c r="BD25" s="94"/>
      <c r="BE25" s="90" t="s">
        <v>400</v>
      </c>
      <c r="BF25" s="111" t="s">
        <v>416</v>
      </c>
      <c r="BG25" s="92" t="s">
        <v>400</v>
      </c>
      <c r="BH25" s="90"/>
      <c r="BI25" s="117" t="s">
        <v>960</v>
      </c>
      <c r="BJ25" s="251"/>
      <c r="BK25" s="251"/>
      <c r="BL25" s="251"/>
    </row>
    <row r="26" spans="1:64" ht="99.75" thickBot="1" x14ac:dyDescent="0.3">
      <c r="A26" s="121" t="s">
        <v>363</v>
      </c>
      <c r="B26" s="242"/>
      <c r="C26" s="261"/>
      <c r="D26" s="261"/>
      <c r="E26" s="261"/>
      <c r="F26" s="290"/>
      <c r="G26" s="251"/>
      <c r="H26" s="81" t="s">
        <v>581</v>
      </c>
      <c r="I26" s="261"/>
      <c r="J26" s="264"/>
      <c r="K26" s="267"/>
      <c r="L26" s="81" t="s">
        <v>327</v>
      </c>
      <c r="M26" s="81"/>
      <c r="N26" s="81" t="s">
        <v>329</v>
      </c>
      <c r="O26" s="81"/>
      <c r="P26" s="270"/>
      <c r="Q26" s="273"/>
      <c r="R26" s="276"/>
      <c r="S26" s="273"/>
      <c r="T26" s="270"/>
      <c r="U26" s="270"/>
      <c r="V26" s="82">
        <v>3</v>
      </c>
      <c r="W26" s="82" t="s">
        <v>578</v>
      </c>
      <c r="X26" s="82" t="s">
        <v>582</v>
      </c>
      <c r="Y26" s="82" t="s">
        <v>583</v>
      </c>
      <c r="Z26" s="136" t="s">
        <v>316</v>
      </c>
      <c r="AA26" s="136" t="s">
        <v>317</v>
      </c>
      <c r="AB26" s="83">
        <v>0.4</v>
      </c>
      <c r="AC26" s="84" t="s">
        <v>422</v>
      </c>
      <c r="AD26" s="287"/>
      <c r="AE26" s="287"/>
      <c r="AF26" s="65" t="s">
        <v>318</v>
      </c>
      <c r="AG26" s="136" t="s">
        <v>319</v>
      </c>
      <c r="AH26" s="136" t="s">
        <v>320</v>
      </c>
      <c r="AI26" s="85" t="s">
        <v>428</v>
      </c>
      <c r="AJ26" s="86">
        <v>8.6399999999999991E-2</v>
      </c>
      <c r="AK26" s="85" t="s">
        <v>424</v>
      </c>
      <c r="AL26" s="87">
        <v>0.8</v>
      </c>
      <c r="AM26" s="85" t="s">
        <v>425</v>
      </c>
      <c r="AN26" s="270"/>
      <c r="AO26" s="281"/>
      <c r="AP26" s="276"/>
      <c r="AQ26" s="281"/>
      <c r="AR26" s="270"/>
      <c r="AS26" s="284"/>
      <c r="AT26" s="66"/>
      <c r="AU26" s="66"/>
      <c r="AV26" s="66"/>
      <c r="AW26" s="74"/>
      <c r="AX26" s="89"/>
      <c r="AY26" s="90"/>
      <c r="AZ26" s="111"/>
      <c r="BA26" s="92"/>
      <c r="BB26" s="90" t="s">
        <v>584</v>
      </c>
      <c r="BC26" s="93" t="s">
        <v>585</v>
      </c>
      <c r="BD26" s="94"/>
      <c r="BE26" s="90" t="s">
        <v>416</v>
      </c>
      <c r="BF26" s="111" t="s">
        <v>400</v>
      </c>
      <c r="BG26" s="92"/>
      <c r="BH26" s="90"/>
      <c r="BI26" s="95"/>
      <c r="BJ26" s="251"/>
      <c r="BK26" s="251"/>
      <c r="BL26" s="251"/>
    </row>
    <row r="27" spans="1:64" ht="50.25" thickBot="1" x14ac:dyDescent="0.3">
      <c r="A27" s="121" t="s">
        <v>363</v>
      </c>
      <c r="B27" s="242"/>
      <c r="C27" s="261"/>
      <c r="D27" s="261"/>
      <c r="E27" s="261"/>
      <c r="F27" s="290"/>
      <c r="G27" s="251"/>
      <c r="H27" s="81"/>
      <c r="I27" s="261"/>
      <c r="J27" s="264"/>
      <c r="K27" s="267"/>
      <c r="L27" s="81"/>
      <c r="M27" s="81"/>
      <c r="N27" s="81"/>
      <c r="O27" s="81"/>
      <c r="P27" s="270"/>
      <c r="Q27" s="273"/>
      <c r="R27" s="276"/>
      <c r="S27" s="273"/>
      <c r="T27" s="270"/>
      <c r="U27" s="270"/>
      <c r="V27" s="82">
        <v>4</v>
      </c>
      <c r="W27" s="82" t="s">
        <v>957</v>
      </c>
      <c r="X27" s="82" t="s">
        <v>586</v>
      </c>
      <c r="Y27" s="82" t="s">
        <v>587</v>
      </c>
      <c r="Z27" s="66" t="s">
        <v>331</v>
      </c>
      <c r="AA27" s="66" t="s">
        <v>317</v>
      </c>
      <c r="AB27" s="83">
        <v>0.25</v>
      </c>
      <c r="AC27" s="84" t="s">
        <v>426</v>
      </c>
      <c r="AD27" s="287"/>
      <c r="AE27" s="287"/>
      <c r="AF27" s="82" t="s">
        <v>332</v>
      </c>
      <c r="AG27" s="82" t="s">
        <v>319</v>
      </c>
      <c r="AH27" s="82" t="s">
        <v>320</v>
      </c>
      <c r="AI27" s="85" t="s">
        <v>428</v>
      </c>
      <c r="AJ27" s="86">
        <v>8.6399999999999991E-2</v>
      </c>
      <c r="AK27" s="85" t="s">
        <v>429</v>
      </c>
      <c r="AL27" s="87">
        <v>0.60000000000000009</v>
      </c>
      <c r="AM27" s="85" t="s">
        <v>429</v>
      </c>
      <c r="AN27" s="270"/>
      <c r="AO27" s="281"/>
      <c r="AP27" s="276"/>
      <c r="AQ27" s="281"/>
      <c r="AR27" s="270"/>
      <c r="AS27" s="284"/>
      <c r="AT27" s="66"/>
      <c r="AU27" s="66"/>
      <c r="AV27" s="66"/>
      <c r="AW27" s="88"/>
      <c r="AX27" s="89"/>
      <c r="AY27" s="90"/>
      <c r="AZ27" s="111"/>
      <c r="BA27" s="92"/>
      <c r="BB27" s="90"/>
      <c r="BC27" s="93" t="s">
        <v>588</v>
      </c>
      <c r="BD27" s="94"/>
      <c r="BE27" s="90" t="s">
        <v>400</v>
      </c>
      <c r="BF27" s="111" t="s">
        <v>400</v>
      </c>
      <c r="BG27" s="92"/>
      <c r="BH27" s="90"/>
      <c r="BI27" s="117" t="s">
        <v>890</v>
      </c>
      <c r="BJ27" s="251"/>
      <c r="BK27" s="251"/>
      <c r="BL27" s="251"/>
    </row>
    <row r="28" spans="1:64" ht="17.25" thickBot="1" x14ac:dyDescent="0.3">
      <c r="A28" s="121" t="s">
        <v>363</v>
      </c>
      <c r="B28" s="242"/>
      <c r="C28" s="261"/>
      <c r="D28" s="261"/>
      <c r="E28" s="261"/>
      <c r="F28" s="290"/>
      <c r="G28" s="251"/>
      <c r="H28" s="81"/>
      <c r="I28" s="261"/>
      <c r="J28" s="264"/>
      <c r="K28" s="267"/>
      <c r="L28" s="81"/>
      <c r="M28" s="81"/>
      <c r="N28" s="81"/>
      <c r="O28" s="81"/>
      <c r="P28" s="270"/>
      <c r="Q28" s="273"/>
      <c r="R28" s="276"/>
      <c r="S28" s="273"/>
      <c r="T28" s="270"/>
      <c r="U28" s="270"/>
      <c r="V28" s="82">
        <v>5</v>
      </c>
      <c r="W28" s="66"/>
      <c r="X28" s="66"/>
      <c r="Y28" s="66"/>
      <c r="Z28" s="66"/>
      <c r="AA28" s="66"/>
      <c r="AB28" s="83" t="s">
        <v>427</v>
      </c>
      <c r="AC28" s="84" t="s">
        <v>427</v>
      </c>
      <c r="AD28" s="287"/>
      <c r="AE28" s="287"/>
      <c r="AF28" s="82"/>
      <c r="AG28" s="82"/>
      <c r="AH28" s="82"/>
      <c r="AI28" s="85" t="s">
        <v>427</v>
      </c>
      <c r="AJ28" s="86" t="s">
        <v>427</v>
      </c>
      <c r="AK28" s="85" t="s">
        <v>427</v>
      </c>
      <c r="AL28" s="87" t="s">
        <v>427</v>
      </c>
      <c r="AM28" s="85" t="s">
        <v>427</v>
      </c>
      <c r="AN28" s="270"/>
      <c r="AO28" s="281"/>
      <c r="AP28" s="276"/>
      <c r="AQ28" s="281"/>
      <c r="AR28" s="270"/>
      <c r="AS28" s="284"/>
      <c r="AT28" s="66"/>
      <c r="AU28" s="66"/>
      <c r="AV28" s="66"/>
      <c r="AW28" s="88"/>
      <c r="AX28" s="89"/>
      <c r="AY28" s="90"/>
      <c r="AZ28" s="111"/>
      <c r="BA28" s="92"/>
      <c r="BB28" s="90"/>
      <c r="BC28" s="93"/>
      <c r="BD28" s="94"/>
      <c r="BE28" s="90"/>
      <c r="BF28" s="111"/>
      <c r="BG28" s="92"/>
      <c r="BH28" s="90"/>
      <c r="BI28" s="95"/>
      <c r="BJ28" s="251"/>
      <c r="BK28" s="251"/>
      <c r="BL28" s="251"/>
    </row>
    <row r="29" spans="1:64" ht="17.25" thickBot="1" x14ac:dyDescent="0.3">
      <c r="A29" s="121" t="s">
        <v>363</v>
      </c>
      <c r="B29" s="243"/>
      <c r="C29" s="262"/>
      <c r="D29" s="262"/>
      <c r="E29" s="262"/>
      <c r="F29" s="291"/>
      <c r="G29" s="252"/>
      <c r="H29" s="96"/>
      <c r="I29" s="262"/>
      <c r="J29" s="265"/>
      <c r="K29" s="268"/>
      <c r="L29" s="97"/>
      <c r="M29" s="97"/>
      <c r="N29" s="97"/>
      <c r="O29" s="98"/>
      <c r="P29" s="271"/>
      <c r="Q29" s="274"/>
      <c r="R29" s="277"/>
      <c r="S29" s="274"/>
      <c r="T29" s="271"/>
      <c r="U29" s="271"/>
      <c r="V29" s="99">
        <v>6</v>
      </c>
      <c r="W29" s="100"/>
      <c r="X29" s="100"/>
      <c r="Y29" s="100"/>
      <c r="Z29" s="100"/>
      <c r="AA29" s="100"/>
      <c r="AB29" s="83" t="s">
        <v>427</v>
      </c>
      <c r="AC29" s="84" t="s">
        <v>427</v>
      </c>
      <c r="AD29" s="288"/>
      <c r="AE29" s="288"/>
      <c r="AF29" s="99"/>
      <c r="AG29" s="99"/>
      <c r="AH29" s="99"/>
      <c r="AI29" s="101" t="s">
        <v>427</v>
      </c>
      <c r="AJ29" s="102" t="s">
        <v>427</v>
      </c>
      <c r="AK29" s="101" t="s">
        <v>427</v>
      </c>
      <c r="AL29" s="87" t="s">
        <v>427</v>
      </c>
      <c r="AM29" s="101" t="s">
        <v>427</v>
      </c>
      <c r="AN29" s="271"/>
      <c r="AO29" s="282"/>
      <c r="AP29" s="277"/>
      <c r="AQ29" s="282"/>
      <c r="AR29" s="271"/>
      <c r="AS29" s="285"/>
      <c r="AT29" s="100"/>
      <c r="AU29" s="100"/>
      <c r="AV29" s="100"/>
      <c r="AW29" s="103"/>
      <c r="AX29" s="104"/>
      <c r="AY29" s="105"/>
      <c r="AZ29" s="114"/>
      <c r="BA29" s="107"/>
      <c r="BB29" s="105"/>
      <c r="BC29" s="108"/>
      <c r="BD29" s="109"/>
      <c r="BE29" s="105"/>
      <c r="BF29" s="114"/>
      <c r="BG29" s="107"/>
      <c r="BH29" s="105"/>
      <c r="BI29" s="110"/>
      <c r="BJ29" s="252"/>
      <c r="BK29" s="252"/>
      <c r="BL29" s="252"/>
    </row>
    <row r="30" spans="1:64" ht="50.25" thickBot="1" x14ac:dyDescent="0.3">
      <c r="A30" s="121" t="s">
        <v>373</v>
      </c>
      <c r="B30" s="241" t="s">
        <v>589</v>
      </c>
      <c r="C30" s="260" t="s">
        <v>374</v>
      </c>
      <c r="D30" s="260" t="s">
        <v>375</v>
      </c>
      <c r="E30" s="289" t="s">
        <v>376</v>
      </c>
      <c r="F30" s="289" t="s">
        <v>377</v>
      </c>
      <c r="G30" s="250" t="s">
        <v>430</v>
      </c>
      <c r="H30" s="64" t="s">
        <v>378</v>
      </c>
      <c r="I30" s="260" t="s">
        <v>337</v>
      </c>
      <c r="J30" s="263">
        <v>8</v>
      </c>
      <c r="K30" s="266" t="s">
        <v>379</v>
      </c>
      <c r="L30" s="64" t="s">
        <v>312</v>
      </c>
      <c r="M30" s="64" t="s">
        <v>313</v>
      </c>
      <c r="N30" s="64" t="s">
        <v>314</v>
      </c>
      <c r="O30" s="64" t="s">
        <v>315</v>
      </c>
      <c r="P30" s="269" t="s">
        <v>423</v>
      </c>
      <c r="Q30" s="272">
        <v>0.4</v>
      </c>
      <c r="R30" s="275" t="s">
        <v>420</v>
      </c>
      <c r="S30" s="272">
        <v>1</v>
      </c>
      <c r="T30" s="269" t="s">
        <v>421</v>
      </c>
      <c r="U30" s="269">
        <v>22</v>
      </c>
      <c r="V30" s="65">
        <v>1</v>
      </c>
      <c r="W30" s="82" t="s">
        <v>590</v>
      </c>
      <c r="X30" s="65" t="s">
        <v>380</v>
      </c>
      <c r="Y30" s="65" t="s">
        <v>591</v>
      </c>
      <c r="Z30" s="65" t="s">
        <v>316</v>
      </c>
      <c r="AA30" s="65" t="s">
        <v>317</v>
      </c>
      <c r="AB30" s="68">
        <v>0.4</v>
      </c>
      <c r="AC30" s="69" t="s">
        <v>422</v>
      </c>
      <c r="AD30" s="286">
        <v>0.29920000000000002</v>
      </c>
      <c r="AE30" s="286">
        <v>0.25</v>
      </c>
      <c r="AF30" s="65" t="s">
        <v>318</v>
      </c>
      <c r="AG30" s="65" t="s">
        <v>319</v>
      </c>
      <c r="AH30" s="65" t="s">
        <v>320</v>
      </c>
      <c r="AI30" s="70" t="s">
        <v>423</v>
      </c>
      <c r="AJ30" s="71">
        <v>0.24</v>
      </c>
      <c r="AK30" s="70" t="s">
        <v>420</v>
      </c>
      <c r="AL30" s="72">
        <v>1</v>
      </c>
      <c r="AM30" s="70" t="s">
        <v>421</v>
      </c>
      <c r="AN30" s="269" t="s">
        <v>428</v>
      </c>
      <c r="AO30" s="280">
        <v>0.10079999999999999</v>
      </c>
      <c r="AP30" s="275" t="s">
        <v>424</v>
      </c>
      <c r="AQ30" s="280">
        <v>0.75</v>
      </c>
      <c r="AR30" s="269" t="s">
        <v>425</v>
      </c>
      <c r="AS30" s="283">
        <v>14</v>
      </c>
      <c r="AT30" s="65" t="s">
        <v>321</v>
      </c>
      <c r="AU30" s="137" t="s">
        <v>592</v>
      </c>
      <c r="AV30" s="137" t="s">
        <v>593</v>
      </c>
      <c r="AW30" s="134">
        <v>45169</v>
      </c>
      <c r="AX30" s="75">
        <v>45174</v>
      </c>
      <c r="AY30" s="90" t="s">
        <v>594</v>
      </c>
      <c r="AZ30" s="172" t="s">
        <v>359</v>
      </c>
      <c r="BA30" s="92" t="s">
        <v>961</v>
      </c>
      <c r="BB30" s="42" t="s">
        <v>595</v>
      </c>
      <c r="BC30" s="42" t="s">
        <v>962</v>
      </c>
      <c r="BD30" s="80" t="s">
        <v>416</v>
      </c>
      <c r="BE30" s="76" t="s">
        <v>416</v>
      </c>
      <c r="BF30" s="115" t="s">
        <v>416</v>
      </c>
      <c r="BG30" s="78" t="s">
        <v>400</v>
      </c>
      <c r="BH30" s="174" t="s">
        <v>433</v>
      </c>
      <c r="BI30" s="118" t="s">
        <v>963</v>
      </c>
      <c r="BJ30" s="250" t="s">
        <v>501</v>
      </c>
      <c r="BK30" s="250" t="s">
        <v>501</v>
      </c>
      <c r="BL30" s="250" t="s">
        <v>596</v>
      </c>
    </row>
    <row r="31" spans="1:64" ht="51.75" thickBot="1" x14ac:dyDescent="0.3">
      <c r="A31" s="121" t="s">
        <v>373</v>
      </c>
      <c r="B31" s="242"/>
      <c r="C31" s="261"/>
      <c r="D31" s="261"/>
      <c r="E31" s="290"/>
      <c r="F31" s="290"/>
      <c r="G31" s="251"/>
      <c r="H31" s="81" t="s">
        <v>597</v>
      </c>
      <c r="I31" s="261"/>
      <c r="J31" s="264"/>
      <c r="K31" s="267"/>
      <c r="L31" s="81" t="s">
        <v>322</v>
      </c>
      <c r="M31" s="81" t="s">
        <v>323</v>
      </c>
      <c r="N31" s="81" t="s">
        <v>324</v>
      </c>
      <c r="O31" s="81" t="s">
        <v>325</v>
      </c>
      <c r="P31" s="270"/>
      <c r="Q31" s="273"/>
      <c r="R31" s="276"/>
      <c r="S31" s="273"/>
      <c r="T31" s="270"/>
      <c r="U31" s="270"/>
      <c r="V31" s="82">
        <v>2</v>
      </c>
      <c r="W31" s="82" t="s">
        <v>598</v>
      </c>
      <c r="X31" s="82" t="s">
        <v>599</v>
      </c>
      <c r="Y31" s="82" t="s">
        <v>600</v>
      </c>
      <c r="Z31" s="82" t="s">
        <v>316</v>
      </c>
      <c r="AA31" s="82" t="s">
        <v>317</v>
      </c>
      <c r="AB31" s="83">
        <v>0.4</v>
      </c>
      <c r="AC31" s="84" t="s">
        <v>422</v>
      </c>
      <c r="AD31" s="287"/>
      <c r="AE31" s="287"/>
      <c r="AF31" s="65" t="s">
        <v>318</v>
      </c>
      <c r="AG31" s="82" t="s">
        <v>319</v>
      </c>
      <c r="AH31" s="82" t="s">
        <v>320</v>
      </c>
      <c r="AI31" s="85" t="s">
        <v>428</v>
      </c>
      <c r="AJ31" s="86">
        <v>0.14399999999999999</v>
      </c>
      <c r="AK31" s="85" t="s">
        <v>420</v>
      </c>
      <c r="AL31" s="87">
        <v>1</v>
      </c>
      <c r="AM31" s="85" t="s">
        <v>421</v>
      </c>
      <c r="AN31" s="270"/>
      <c r="AO31" s="281"/>
      <c r="AP31" s="276"/>
      <c r="AQ31" s="281"/>
      <c r="AR31" s="270"/>
      <c r="AS31" s="284"/>
      <c r="AT31" s="82" t="s">
        <v>321</v>
      </c>
      <c r="AU31" s="82" t="s">
        <v>601</v>
      </c>
      <c r="AV31" s="82" t="s">
        <v>602</v>
      </c>
      <c r="AW31" s="135">
        <v>45657</v>
      </c>
      <c r="AX31" s="75">
        <v>45174</v>
      </c>
      <c r="AY31" s="90" t="s">
        <v>603</v>
      </c>
      <c r="AZ31" s="171" t="s">
        <v>522</v>
      </c>
      <c r="BA31" s="92" t="s">
        <v>964</v>
      </c>
      <c r="BB31" s="90" t="s">
        <v>595</v>
      </c>
      <c r="BC31" s="93" t="s">
        <v>962</v>
      </c>
      <c r="BD31" s="94"/>
      <c r="BE31" s="90" t="s">
        <v>416</v>
      </c>
      <c r="BF31" s="111" t="s">
        <v>416</v>
      </c>
      <c r="BG31" s="92" t="s">
        <v>400</v>
      </c>
      <c r="BH31" s="90"/>
      <c r="BI31" s="95"/>
      <c r="BJ31" s="251"/>
      <c r="BK31" s="251"/>
      <c r="BL31" s="251"/>
    </row>
    <row r="32" spans="1:64" ht="39" thickBot="1" x14ac:dyDescent="0.3">
      <c r="A32" s="121" t="s">
        <v>373</v>
      </c>
      <c r="B32" s="242"/>
      <c r="C32" s="261"/>
      <c r="D32" s="261"/>
      <c r="E32" s="290"/>
      <c r="F32" s="290"/>
      <c r="G32" s="251"/>
      <c r="H32" s="81" t="s">
        <v>604</v>
      </c>
      <c r="I32" s="261"/>
      <c r="J32" s="264"/>
      <c r="K32" s="267"/>
      <c r="L32" s="81" t="s">
        <v>327</v>
      </c>
      <c r="M32" s="81" t="s">
        <v>328</v>
      </c>
      <c r="N32" s="81" t="s">
        <v>329</v>
      </c>
      <c r="O32" s="81"/>
      <c r="P32" s="270"/>
      <c r="Q32" s="273"/>
      <c r="R32" s="276"/>
      <c r="S32" s="273"/>
      <c r="T32" s="270"/>
      <c r="U32" s="270"/>
      <c r="V32" s="82">
        <v>3</v>
      </c>
      <c r="W32" s="82" t="s">
        <v>590</v>
      </c>
      <c r="X32" s="82" t="s">
        <v>605</v>
      </c>
      <c r="Y32" s="82" t="s">
        <v>606</v>
      </c>
      <c r="Z32" s="82" t="s">
        <v>326</v>
      </c>
      <c r="AA32" s="82" t="s">
        <v>317</v>
      </c>
      <c r="AB32" s="83">
        <v>0.3</v>
      </c>
      <c r="AC32" s="84" t="s">
        <v>422</v>
      </c>
      <c r="AD32" s="287"/>
      <c r="AE32" s="287"/>
      <c r="AF32" s="82" t="s">
        <v>332</v>
      </c>
      <c r="AG32" s="82" t="s">
        <v>319</v>
      </c>
      <c r="AH32" s="82" t="s">
        <v>320</v>
      </c>
      <c r="AI32" s="85" t="s">
        <v>428</v>
      </c>
      <c r="AJ32" s="86">
        <v>0.10079999999999999</v>
      </c>
      <c r="AK32" s="85" t="s">
        <v>420</v>
      </c>
      <c r="AL32" s="87">
        <v>1</v>
      </c>
      <c r="AM32" s="85" t="s">
        <v>421</v>
      </c>
      <c r="AN32" s="270"/>
      <c r="AO32" s="281"/>
      <c r="AP32" s="276"/>
      <c r="AQ32" s="281"/>
      <c r="AR32" s="270"/>
      <c r="AS32" s="284"/>
      <c r="AT32" s="66"/>
      <c r="AU32" s="66"/>
      <c r="AV32" s="66"/>
      <c r="AW32" s="88"/>
      <c r="AX32" s="75"/>
      <c r="AY32" s="90"/>
      <c r="AZ32" s="111"/>
      <c r="BA32" s="92"/>
      <c r="BB32" s="90"/>
      <c r="BC32" s="93" t="s">
        <v>607</v>
      </c>
      <c r="BD32" s="94"/>
      <c r="BE32" s="90" t="s">
        <v>416</v>
      </c>
      <c r="BF32" s="111" t="s">
        <v>400</v>
      </c>
      <c r="BG32" s="92"/>
      <c r="BH32" s="90"/>
      <c r="BI32" s="95"/>
      <c r="BJ32" s="251"/>
      <c r="BK32" s="251"/>
      <c r="BL32" s="251"/>
    </row>
    <row r="33" spans="1:64" ht="66.75" thickBot="1" x14ac:dyDescent="0.3">
      <c r="A33" s="121" t="s">
        <v>373</v>
      </c>
      <c r="B33" s="242"/>
      <c r="C33" s="261"/>
      <c r="D33" s="261"/>
      <c r="E33" s="290"/>
      <c r="F33" s="290"/>
      <c r="G33" s="251"/>
      <c r="H33" s="81"/>
      <c r="I33" s="261"/>
      <c r="J33" s="264"/>
      <c r="K33" s="267"/>
      <c r="L33" s="81" t="s">
        <v>346</v>
      </c>
      <c r="M33" s="81"/>
      <c r="N33" s="81" t="s">
        <v>347</v>
      </c>
      <c r="O33" s="81"/>
      <c r="P33" s="270"/>
      <c r="Q33" s="273"/>
      <c r="R33" s="276"/>
      <c r="S33" s="273"/>
      <c r="T33" s="270"/>
      <c r="U33" s="270"/>
      <c r="V33" s="82">
        <v>4</v>
      </c>
      <c r="W33" s="82" t="s">
        <v>608</v>
      </c>
      <c r="X33" s="82" t="s">
        <v>609</v>
      </c>
      <c r="Y33" s="82" t="s">
        <v>610</v>
      </c>
      <c r="Z33" s="82" t="s">
        <v>331</v>
      </c>
      <c r="AA33" s="82" t="s">
        <v>317</v>
      </c>
      <c r="AB33" s="83">
        <v>0.25</v>
      </c>
      <c r="AC33" s="84" t="s">
        <v>426</v>
      </c>
      <c r="AD33" s="287"/>
      <c r="AE33" s="287"/>
      <c r="AF33" s="65" t="s">
        <v>318</v>
      </c>
      <c r="AG33" s="82" t="s">
        <v>381</v>
      </c>
      <c r="AH33" s="82" t="s">
        <v>320</v>
      </c>
      <c r="AI33" s="85" t="s">
        <v>428</v>
      </c>
      <c r="AJ33" s="86">
        <v>0.10079999999999999</v>
      </c>
      <c r="AK33" s="85" t="s">
        <v>424</v>
      </c>
      <c r="AL33" s="87">
        <v>0.75</v>
      </c>
      <c r="AM33" s="85" t="s">
        <v>425</v>
      </c>
      <c r="AN33" s="270"/>
      <c r="AO33" s="281"/>
      <c r="AP33" s="276"/>
      <c r="AQ33" s="281"/>
      <c r="AR33" s="270"/>
      <c r="AS33" s="284"/>
      <c r="AT33" s="66"/>
      <c r="AU33" s="66"/>
      <c r="AV33" s="66"/>
      <c r="AW33" s="88"/>
      <c r="AX33" s="89"/>
      <c r="AY33" s="90"/>
      <c r="AZ33" s="111"/>
      <c r="BA33" s="92"/>
      <c r="BB33" s="90"/>
      <c r="BC33" s="93" t="s">
        <v>611</v>
      </c>
      <c r="BD33" s="94"/>
      <c r="BE33" s="90" t="s">
        <v>400</v>
      </c>
      <c r="BF33" s="111" t="s">
        <v>400</v>
      </c>
      <c r="BG33" s="92"/>
      <c r="BH33" s="90"/>
      <c r="BI33" s="117" t="s">
        <v>891</v>
      </c>
      <c r="BJ33" s="251"/>
      <c r="BK33" s="251"/>
      <c r="BL33" s="251"/>
    </row>
    <row r="34" spans="1:64" ht="26.25" thickBot="1" x14ac:dyDescent="0.3">
      <c r="A34" s="121" t="s">
        <v>373</v>
      </c>
      <c r="B34" s="242"/>
      <c r="C34" s="261"/>
      <c r="D34" s="261"/>
      <c r="E34" s="290"/>
      <c r="F34" s="290"/>
      <c r="G34" s="251"/>
      <c r="H34" s="81"/>
      <c r="I34" s="261"/>
      <c r="J34" s="264"/>
      <c r="K34" s="267"/>
      <c r="L34" s="81" t="s">
        <v>349</v>
      </c>
      <c r="M34" s="81"/>
      <c r="N34" s="81" t="s">
        <v>350</v>
      </c>
      <c r="O34" s="81"/>
      <c r="P34" s="270"/>
      <c r="Q34" s="273"/>
      <c r="R34" s="276"/>
      <c r="S34" s="273"/>
      <c r="T34" s="270"/>
      <c r="U34" s="270"/>
      <c r="V34" s="82">
        <v>5</v>
      </c>
      <c r="W34" s="82"/>
      <c r="X34" s="82"/>
      <c r="Y34" s="82"/>
      <c r="Z34" s="82"/>
      <c r="AA34" s="82"/>
      <c r="AB34" s="83" t="s">
        <v>427</v>
      </c>
      <c r="AC34" s="84" t="s">
        <v>427</v>
      </c>
      <c r="AD34" s="287"/>
      <c r="AE34" s="287"/>
      <c r="AF34" s="133"/>
      <c r="AG34" s="133"/>
      <c r="AH34" s="133"/>
      <c r="AI34" s="85" t="s">
        <v>427</v>
      </c>
      <c r="AJ34" s="86" t="s">
        <v>427</v>
      </c>
      <c r="AK34" s="85" t="s">
        <v>427</v>
      </c>
      <c r="AL34" s="87" t="s">
        <v>427</v>
      </c>
      <c r="AM34" s="85" t="s">
        <v>427</v>
      </c>
      <c r="AN34" s="270"/>
      <c r="AO34" s="281"/>
      <c r="AP34" s="276"/>
      <c r="AQ34" s="281"/>
      <c r="AR34" s="270"/>
      <c r="AS34" s="284"/>
      <c r="AT34" s="66"/>
      <c r="AU34" s="66"/>
      <c r="AV34" s="66"/>
      <c r="AW34" s="88"/>
      <c r="AX34" s="89"/>
      <c r="AY34" s="90"/>
      <c r="AZ34" s="111"/>
      <c r="BA34" s="92"/>
      <c r="BB34" s="90"/>
      <c r="BC34" s="93"/>
      <c r="BD34" s="94"/>
      <c r="BE34" s="90"/>
      <c r="BF34" s="111"/>
      <c r="BG34" s="92"/>
      <c r="BH34" s="90"/>
      <c r="BI34" s="95"/>
      <c r="BJ34" s="251"/>
      <c r="BK34" s="251"/>
      <c r="BL34" s="251"/>
    </row>
    <row r="35" spans="1:64" ht="17.25" thickBot="1" x14ac:dyDescent="0.3">
      <c r="A35" s="121" t="s">
        <v>373</v>
      </c>
      <c r="B35" s="243"/>
      <c r="C35" s="262"/>
      <c r="D35" s="262"/>
      <c r="E35" s="291"/>
      <c r="F35" s="291"/>
      <c r="G35" s="252"/>
      <c r="H35" s="96"/>
      <c r="I35" s="262"/>
      <c r="J35" s="265"/>
      <c r="K35" s="268"/>
      <c r="L35" s="97"/>
      <c r="M35" s="97"/>
      <c r="N35" s="97"/>
      <c r="O35" s="98"/>
      <c r="P35" s="271"/>
      <c r="Q35" s="274"/>
      <c r="R35" s="277"/>
      <c r="S35" s="274"/>
      <c r="T35" s="271"/>
      <c r="U35" s="271"/>
      <c r="V35" s="99">
        <v>6</v>
      </c>
      <c r="W35" s="100"/>
      <c r="X35" s="100" t="s">
        <v>612</v>
      </c>
      <c r="Y35" s="100"/>
      <c r="Z35" s="100"/>
      <c r="AA35" s="100"/>
      <c r="AB35" s="83" t="s">
        <v>427</v>
      </c>
      <c r="AC35" s="84" t="s">
        <v>427</v>
      </c>
      <c r="AD35" s="288"/>
      <c r="AE35" s="288"/>
      <c r="AF35" s="99"/>
      <c r="AG35" s="99"/>
      <c r="AH35" s="99"/>
      <c r="AI35" s="101" t="s">
        <v>427</v>
      </c>
      <c r="AJ35" s="102" t="s">
        <v>427</v>
      </c>
      <c r="AK35" s="101" t="s">
        <v>427</v>
      </c>
      <c r="AL35" s="87" t="s">
        <v>427</v>
      </c>
      <c r="AM35" s="101" t="s">
        <v>427</v>
      </c>
      <c r="AN35" s="271"/>
      <c r="AO35" s="282"/>
      <c r="AP35" s="277"/>
      <c r="AQ35" s="282"/>
      <c r="AR35" s="271"/>
      <c r="AS35" s="285"/>
      <c r="AT35" s="100"/>
      <c r="AU35" s="116"/>
      <c r="AV35" s="100"/>
      <c r="AW35" s="103"/>
      <c r="AX35" s="104"/>
      <c r="AY35" s="105"/>
      <c r="AZ35" s="114"/>
      <c r="BA35" s="107"/>
      <c r="BB35" s="105"/>
      <c r="BC35" s="108"/>
      <c r="BD35" s="109"/>
      <c r="BE35" s="105"/>
      <c r="BF35" s="114"/>
      <c r="BG35" s="107"/>
      <c r="BH35" s="105"/>
      <c r="BI35" s="110"/>
      <c r="BJ35" s="252"/>
      <c r="BK35" s="252"/>
      <c r="BL35" s="252"/>
    </row>
    <row r="36" spans="1:64" ht="50.25" thickBot="1" x14ac:dyDescent="0.3">
      <c r="A36" s="121" t="s">
        <v>382</v>
      </c>
      <c r="B36" s="241" t="s">
        <v>613</v>
      </c>
      <c r="C36" s="260" t="s">
        <v>614</v>
      </c>
      <c r="D36" s="260" t="s">
        <v>615</v>
      </c>
      <c r="E36" s="289" t="s">
        <v>616</v>
      </c>
      <c r="F36" s="289" t="s">
        <v>383</v>
      </c>
      <c r="G36" s="250" t="s">
        <v>877</v>
      </c>
      <c r="H36" s="64" t="s">
        <v>384</v>
      </c>
      <c r="I36" s="260" t="s">
        <v>337</v>
      </c>
      <c r="J36" s="263">
        <v>126</v>
      </c>
      <c r="K36" s="266" t="s">
        <v>385</v>
      </c>
      <c r="L36" s="64" t="s">
        <v>312</v>
      </c>
      <c r="M36" s="64"/>
      <c r="N36" s="64" t="s">
        <v>314</v>
      </c>
      <c r="O36" s="64" t="s">
        <v>315</v>
      </c>
      <c r="P36" s="269" t="s">
        <v>419</v>
      </c>
      <c r="Q36" s="272">
        <v>0.6</v>
      </c>
      <c r="R36" s="275" t="s">
        <v>424</v>
      </c>
      <c r="S36" s="272">
        <v>0.8</v>
      </c>
      <c r="T36" s="269" t="s">
        <v>425</v>
      </c>
      <c r="U36" s="269">
        <v>17</v>
      </c>
      <c r="V36" s="65">
        <v>1</v>
      </c>
      <c r="W36" s="66" t="s">
        <v>386</v>
      </c>
      <c r="X36" s="67" t="s">
        <v>617</v>
      </c>
      <c r="Y36" s="67" t="s">
        <v>618</v>
      </c>
      <c r="Z36" s="67" t="s">
        <v>316</v>
      </c>
      <c r="AA36" s="67" t="s">
        <v>387</v>
      </c>
      <c r="AB36" s="68">
        <v>0.5</v>
      </c>
      <c r="AC36" s="69" t="s">
        <v>422</v>
      </c>
      <c r="AD36" s="286">
        <v>0.42</v>
      </c>
      <c r="AE36" s="286">
        <v>0.4</v>
      </c>
      <c r="AF36" s="65" t="s">
        <v>318</v>
      </c>
      <c r="AG36" s="65" t="s">
        <v>319</v>
      </c>
      <c r="AH36" s="65" t="s">
        <v>320</v>
      </c>
      <c r="AI36" s="70" t="s">
        <v>423</v>
      </c>
      <c r="AJ36" s="71">
        <v>0.3</v>
      </c>
      <c r="AK36" s="70" t="s">
        <v>424</v>
      </c>
      <c r="AL36" s="72">
        <v>0.8</v>
      </c>
      <c r="AM36" s="70" t="s">
        <v>425</v>
      </c>
      <c r="AN36" s="269" t="s">
        <v>428</v>
      </c>
      <c r="AO36" s="280">
        <v>0.18</v>
      </c>
      <c r="AP36" s="275" t="s">
        <v>429</v>
      </c>
      <c r="AQ36" s="280">
        <v>0.4</v>
      </c>
      <c r="AR36" s="269" t="s">
        <v>429</v>
      </c>
      <c r="AS36" s="283">
        <v>11</v>
      </c>
      <c r="AT36" s="67" t="s">
        <v>619</v>
      </c>
      <c r="AU36" s="67"/>
      <c r="AV36" s="73"/>
      <c r="AW36" s="138"/>
      <c r="AX36" s="75"/>
      <c r="AY36" s="76"/>
      <c r="AZ36" s="115"/>
      <c r="BA36" s="92"/>
      <c r="BB36" s="76" t="s">
        <v>620</v>
      </c>
      <c r="BC36" s="79" t="s">
        <v>621</v>
      </c>
      <c r="BD36" s="80" t="s">
        <v>416</v>
      </c>
      <c r="BE36" s="76" t="s">
        <v>416</v>
      </c>
      <c r="BF36" s="76" t="s">
        <v>400</v>
      </c>
      <c r="BG36" s="175" t="s">
        <v>46</v>
      </c>
      <c r="BH36" s="174" t="s">
        <v>433</v>
      </c>
      <c r="BI36" s="118" t="s">
        <v>892</v>
      </c>
      <c r="BJ36" s="250" t="s">
        <v>501</v>
      </c>
      <c r="BK36" s="250" t="s">
        <v>501</v>
      </c>
      <c r="BL36" s="250" t="s">
        <v>622</v>
      </c>
    </row>
    <row r="37" spans="1:64" ht="78.95" customHeight="1" thickBot="1" x14ac:dyDescent="0.3">
      <c r="A37" s="121" t="s">
        <v>382</v>
      </c>
      <c r="B37" s="242"/>
      <c r="C37" s="261"/>
      <c r="D37" s="261"/>
      <c r="E37" s="290"/>
      <c r="F37" s="290"/>
      <c r="G37" s="251"/>
      <c r="H37" s="81" t="s">
        <v>390</v>
      </c>
      <c r="I37" s="261"/>
      <c r="J37" s="264"/>
      <c r="K37" s="267"/>
      <c r="L37" s="81" t="s">
        <v>322</v>
      </c>
      <c r="M37" s="81" t="s">
        <v>323</v>
      </c>
      <c r="N37" s="81" t="s">
        <v>324</v>
      </c>
      <c r="O37" s="81" t="s">
        <v>325</v>
      </c>
      <c r="P37" s="270"/>
      <c r="Q37" s="273"/>
      <c r="R37" s="276"/>
      <c r="S37" s="273"/>
      <c r="T37" s="270"/>
      <c r="U37" s="270"/>
      <c r="V37" s="82">
        <v>2</v>
      </c>
      <c r="W37" s="82" t="s">
        <v>623</v>
      </c>
      <c r="X37" s="82" t="s">
        <v>624</v>
      </c>
      <c r="Y37" s="82" t="s">
        <v>625</v>
      </c>
      <c r="Z37" s="82" t="s">
        <v>316</v>
      </c>
      <c r="AA37" s="66" t="s">
        <v>317</v>
      </c>
      <c r="AB37" s="83">
        <v>0.4</v>
      </c>
      <c r="AC37" s="84" t="s">
        <v>422</v>
      </c>
      <c r="AD37" s="287"/>
      <c r="AE37" s="287"/>
      <c r="AF37" s="65" t="s">
        <v>318</v>
      </c>
      <c r="AG37" s="82" t="s">
        <v>319</v>
      </c>
      <c r="AH37" s="82" t="s">
        <v>320</v>
      </c>
      <c r="AI37" s="85" t="s">
        <v>428</v>
      </c>
      <c r="AJ37" s="86">
        <v>0.18</v>
      </c>
      <c r="AK37" s="85" t="s">
        <v>424</v>
      </c>
      <c r="AL37" s="87">
        <v>0.8</v>
      </c>
      <c r="AM37" s="85" t="s">
        <v>425</v>
      </c>
      <c r="AN37" s="270"/>
      <c r="AO37" s="281"/>
      <c r="AP37" s="276"/>
      <c r="AQ37" s="281"/>
      <c r="AR37" s="270"/>
      <c r="AS37" s="284"/>
      <c r="AT37" s="139"/>
      <c r="AU37" s="139"/>
      <c r="AV37" s="139"/>
      <c r="AW37" s="140"/>
      <c r="AX37" s="89"/>
      <c r="AY37" s="90"/>
      <c r="AZ37" s="111"/>
      <c r="BA37" s="92"/>
      <c r="BB37" s="90" t="s">
        <v>626</v>
      </c>
      <c r="BC37" s="93" t="s">
        <v>627</v>
      </c>
      <c r="BD37" s="94"/>
      <c r="BE37" s="94" t="s">
        <v>400</v>
      </c>
      <c r="BF37" s="90" t="s">
        <v>416</v>
      </c>
      <c r="BG37" s="92"/>
      <c r="BH37" s="90"/>
      <c r="BI37" s="117" t="s">
        <v>893</v>
      </c>
      <c r="BJ37" s="251"/>
      <c r="BK37" s="251"/>
      <c r="BL37" s="251"/>
    </row>
    <row r="38" spans="1:64" ht="39" thickBot="1" x14ac:dyDescent="0.3">
      <c r="A38" s="121" t="s">
        <v>382</v>
      </c>
      <c r="B38" s="242"/>
      <c r="C38" s="261"/>
      <c r="D38" s="261"/>
      <c r="E38" s="290"/>
      <c r="F38" s="290"/>
      <c r="G38" s="251"/>
      <c r="H38" s="81"/>
      <c r="I38" s="261"/>
      <c r="J38" s="264"/>
      <c r="K38" s="267" t="s">
        <v>385</v>
      </c>
      <c r="L38" s="81" t="s">
        <v>327</v>
      </c>
      <c r="M38" s="81" t="s">
        <v>328</v>
      </c>
      <c r="N38" s="81"/>
      <c r="O38" s="81"/>
      <c r="P38" s="270"/>
      <c r="Q38" s="273"/>
      <c r="R38" s="276"/>
      <c r="S38" s="273"/>
      <c r="T38" s="270"/>
      <c r="U38" s="270"/>
      <c r="V38" s="82">
        <v>3</v>
      </c>
      <c r="W38" s="82" t="s">
        <v>386</v>
      </c>
      <c r="X38" s="82" t="s">
        <v>628</v>
      </c>
      <c r="Y38" s="82" t="s">
        <v>629</v>
      </c>
      <c r="Z38" s="82" t="s">
        <v>331</v>
      </c>
      <c r="AA38" s="66" t="s">
        <v>317</v>
      </c>
      <c r="AB38" s="83">
        <v>0.25</v>
      </c>
      <c r="AC38" s="84" t="s">
        <v>426</v>
      </c>
      <c r="AD38" s="287"/>
      <c r="AE38" s="287"/>
      <c r="AF38" s="65" t="s">
        <v>318</v>
      </c>
      <c r="AG38" s="82" t="s">
        <v>381</v>
      </c>
      <c r="AH38" s="82" t="s">
        <v>320</v>
      </c>
      <c r="AI38" s="85" t="s">
        <v>428</v>
      </c>
      <c r="AJ38" s="86">
        <v>0.18</v>
      </c>
      <c r="AK38" s="85" t="s">
        <v>429</v>
      </c>
      <c r="AL38" s="87">
        <v>0.60000000000000009</v>
      </c>
      <c r="AM38" s="85" t="s">
        <v>429</v>
      </c>
      <c r="AN38" s="270"/>
      <c r="AO38" s="281"/>
      <c r="AP38" s="276"/>
      <c r="AQ38" s="281"/>
      <c r="AR38" s="270"/>
      <c r="AS38" s="284"/>
      <c r="AT38" s="66"/>
      <c r="AU38" s="66"/>
      <c r="AV38" s="66"/>
      <c r="AW38" s="88"/>
      <c r="AX38" s="89"/>
      <c r="AY38" s="90"/>
      <c r="AZ38" s="111"/>
      <c r="BA38" s="92"/>
      <c r="BB38" s="90"/>
      <c r="BC38" s="93" t="s">
        <v>630</v>
      </c>
      <c r="BD38" s="94"/>
      <c r="BE38" s="94" t="s">
        <v>416</v>
      </c>
      <c r="BF38" s="90" t="s">
        <v>400</v>
      </c>
      <c r="BG38" s="92"/>
      <c r="BH38" s="90"/>
      <c r="BI38" s="95"/>
      <c r="BJ38" s="251"/>
      <c r="BK38" s="251"/>
      <c r="BL38" s="251"/>
    </row>
    <row r="39" spans="1:64" ht="21.6" customHeight="1" thickBot="1" x14ac:dyDescent="0.3">
      <c r="A39" s="121" t="s">
        <v>382</v>
      </c>
      <c r="B39" s="242"/>
      <c r="C39" s="261"/>
      <c r="D39" s="261"/>
      <c r="E39" s="290"/>
      <c r="F39" s="290"/>
      <c r="G39" s="251"/>
      <c r="H39" s="81"/>
      <c r="I39" s="261"/>
      <c r="J39" s="264"/>
      <c r="K39" s="267"/>
      <c r="L39" s="81"/>
      <c r="M39" s="81"/>
      <c r="N39" s="81"/>
      <c r="O39" s="81"/>
      <c r="P39" s="270"/>
      <c r="Q39" s="273"/>
      <c r="R39" s="276"/>
      <c r="S39" s="273"/>
      <c r="T39" s="270"/>
      <c r="U39" s="270"/>
      <c r="V39" s="82">
        <v>4</v>
      </c>
      <c r="W39" s="82" t="s">
        <v>631</v>
      </c>
      <c r="X39" s="82" t="s">
        <v>388</v>
      </c>
      <c r="Y39" s="82" t="s">
        <v>632</v>
      </c>
      <c r="Z39" s="82" t="s">
        <v>331</v>
      </c>
      <c r="AA39" s="66" t="s">
        <v>317</v>
      </c>
      <c r="AB39" s="83">
        <v>0.25</v>
      </c>
      <c r="AC39" s="84" t="s">
        <v>426</v>
      </c>
      <c r="AD39" s="287"/>
      <c r="AE39" s="287"/>
      <c r="AF39" s="65" t="s">
        <v>318</v>
      </c>
      <c r="AG39" s="82" t="s">
        <v>319</v>
      </c>
      <c r="AH39" s="82" t="s">
        <v>320</v>
      </c>
      <c r="AI39" s="85" t="s">
        <v>428</v>
      </c>
      <c r="AJ39" s="86">
        <v>0.18</v>
      </c>
      <c r="AK39" s="85" t="s">
        <v>429</v>
      </c>
      <c r="AL39" s="87">
        <v>0.45000000000000007</v>
      </c>
      <c r="AM39" s="85" t="s">
        <v>429</v>
      </c>
      <c r="AN39" s="270"/>
      <c r="AO39" s="281"/>
      <c r="AP39" s="276"/>
      <c r="AQ39" s="281"/>
      <c r="AR39" s="270"/>
      <c r="AS39" s="284"/>
      <c r="AT39" s="66"/>
      <c r="AU39" s="66"/>
      <c r="AV39" s="66"/>
      <c r="AW39" s="88"/>
      <c r="AX39" s="89"/>
      <c r="AY39" s="90"/>
      <c r="AZ39" s="111"/>
      <c r="BA39" s="92"/>
      <c r="BB39" s="90"/>
      <c r="BC39" s="93" t="s">
        <v>630</v>
      </c>
      <c r="BD39" s="94"/>
      <c r="BE39" s="94" t="s">
        <v>416</v>
      </c>
      <c r="BF39" s="90" t="s">
        <v>400</v>
      </c>
      <c r="BG39" s="92"/>
      <c r="BH39" s="90"/>
      <c r="BI39" s="95"/>
      <c r="BJ39" s="251"/>
      <c r="BK39" s="251"/>
      <c r="BL39" s="251"/>
    </row>
    <row r="40" spans="1:64" ht="26.25" thickBot="1" x14ac:dyDescent="0.3">
      <c r="A40" s="121" t="s">
        <v>382</v>
      </c>
      <c r="B40" s="242"/>
      <c r="C40" s="261"/>
      <c r="D40" s="261"/>
      <c r="E40" s="290"/>
      <c r="F40" s="290"/>
      <c r="G40" s="251"/>
      <c r="H40" s="81"/>
      <c r="I40" s="261"/>
      <c r="J40" s="264"/>
      <c r="K40" s="267"/>
      <c r="L40" s="81" t="s">
        <v>349</v>
      </c>
      <c r="M40" s="81"/>
      <c r="N40" s="81"/>
      <c r="O40" s="81"/>
      <c r="P40" s="270"/>
      <c r="Q40" s="273"/>
      <c r="R40" s="276"/>
      <c r="S40" s="273"/>
      <c r="T40" s="270"/>
      <c r="U40" s="270"/>
      <c r="V40" s="82">
        <v>5</v>
      </c>
      <c r="W40" s="82" t="s">
        <v>633</v>
      </c>
      <c r="X40" s="82" t="s">
        <v>634</v>
      </c>
      <c r="Y40" s="82" t="s">
        <v>635</v>
      </c>
      <c r="Z40" s="82" t="s">
        <v>331</v>
      </c>
      <c r="AA40" s="66" t="s">
        <v>317</v>
      </c>
      <c r="AB40" s="83">
        <v>0.25</v>
      </c>
      <c r="AC40" s="84" t="s">
        <v>426</v>
      </c>
      <c r="AD40" s="287"/>
      <c r="AE40" s="287"/>
      <c r="AF40" s="82" t="s">
        <v>332</v>
      </c>
      <c r="AG40" s="82" t="s">
        <v>319</v>
      </c>
      <c r="AH40" s="82" t="s">
        <v>320</v>
      </c>
      <c r="AI40" s="85" t="s">
        <v>428</v>
      </c>
      <c r="AJ40" s="86">
        <v>0.18</v>
      </c>
      <c r="AK40" s="85" t="s">
        <v>429</v>
      </c>
      <c r="AL40" s="87">
        <v>0.4</v>
      </c>
      <c r="AM40" s="85" t="s">
        <v>429</v>
      </c>
      <c r="AN40" s="270"/>
      <c r="AO40" s="281"/>
      <c r="AP40" s="276"/>
      <c r="AQ40" s="281"/>
      <c r="AR40" s="270"/>
      <c r="AS40" s="284"/>
      <c r="AT40" s="66"/>
      <c r="AU40" s="66"/>
      <c r="AV40" s="66"/>
      <c r="AW40" s="88"/>
      <c r="AX40" s="89"/>
      <c r="AY40" s="90"/>
      <c r="AZ40" s="111"/>
      <c r="BA40" s="92"/>
      <c r="BB40" s="90"/>
      <c r="BC40" s="93" t="s">
        <v>630</v>
      </c>
      <c r="BD40" s="94"/>
      <c r="BE40" s="94" t="s">
        <v>416</v>
      </c>
      <c r="BF40" s="90" t="s">
        <v>400</v>
      </c>
      <c r="BG40" s="92"/>
      <c r="BH40" s="90"/>
      <c r="BI40" s="95"/>
      <c r="BJ40" s="251"/>
      <c r="BK40" s="251"/>
      <c r="BL40" s="251"/>
    </row>
    <row r="41" spans="1:64" ht="17.25" thickBot="1" x14ac:dyDescent="0.3">
      <c r="A41" s="121" t="s">
        <v>382</v>
      </c>
      <c r="B41" s="243"/>
      <c r="C41" s="262"/>
      <c r="D41" s="262"/>
      <c r="E41" s="291"/>
      <c r="F41" s="291"/>
      <c r="G41" s="252"/>
      <c r="H41" s="96"/>
      <c r="I41" s="262"/>
      <c r="J41" s="265"/>
      <c r="K41" s="268"/>
      <c r="L41" s="97"/>
      <c r="M41" s="97"/>
      <c r="N41" s="97"/>
      <c r="O41" s="98"/>
      <c r="P41" s="271"/>
      <c r="Q41" s="274"/>
      <c r="R41" s="277"/>
      <c r="S41" s="274"/>
      <c r="T41" s="271"/>
      <c r="U41" s="271"/>
      <c r="V41" s="99">
        <v>6</v>
      </c>
      <c r="W41" s="100"/>
      <c r="X41" s="100"/>
      <c r="Y41" s="100"/>
      <c r="Z41" s="100"/>
      <c r="AA41" s="100"/>
      <c r="AB41" s="83" t="s">
        <v>427</v>
      </c>
      <c r="AC41" s="84" t="s">
        <v>427</v>
      </c>
      <c r="AD41" s="288"/>
      <c r="AE41" s="288"/>
      <c r="AF41" s="99"/>
      <c r="AG41" s="99"/>
      <c r="AH41" s="99"/>
      <c r="AI41" s="101" t="s">
        <v>427</v>
      </c>
      <c r="AJ41" s="102" t="s">
        <v>427</v>
      </c>
      <c r="AK41" s="101" t="s">
        <v>427</v>
      </c>
      <c r="AL41" s="87" t="s">
        <v>427</v>
      </c>
      <c r="AM41" s="101" t="s">
        <v>427</v>
      </c>
      <c r="AN41" s="271"/>
      <c r="AO41" s="282"/>
      <c r="AP41" s="277"/>
      <c r="AQ41" s="282"/>
      <c r="AR41" s="271"/>
      <c r="AS41" s="285"/>
      <c r="AT41" s="100"/>
      <c r="AU41" s="100"/>
      <c r="AV41" s="100"/>
      <c r="AW41" s="103"/>
      <c r="AX41" s="104"/>
      <c r="AY41" s="105"/>
      <c r="AZ41" s="114"/>
      <c r="BA41" s="107"/>
      <c r="BB41" s="105"/>
      <c r="BC41" s="108"/>
      <c r="BD41" s="109"/>
      <c r="BE41" s="105"/>
      <c r="BF41" s="114"/>
      <c r="BG41" s="107"/>
      <c r="BH41" s="105"/>
      <c r="BI41" s="110"/>
      <c r="BJ41" s="252"/>
      <c r="BK41" s="252"/>
      <c r="BL41" s="252"/>
    </row>
    <row r="42" spans="1:64" ht="90" thickBot="1" x14ac:dyDescent="0.3">
      <c r="A42" s="121" t="s">
        <v>389</v>
      </c>
      <c r="B42" s="241" t="s">
        <v>636</v>
      </c>
      <c r="C42" s="260" t="s">
        <v>374</v>
      </c>
      <c r="D42" s="260" t="s">
        <v>375</v>
      </c>
      <c r="E42" s="289" t="s">
        <v>376</v>
      </c>
      <c r="F42" s="289" t="s">
        <v>637</v>
      </c>
      <c r="G42" s="250" t="s">
        <v>878</v>
      </c>
      <c r="H42" s="81" t="s">
        <v>390</v>
      </c>
      <c r="I42" s="260" t="s">
        <v>337</v>
      </c>
      <c r="J42" s="263">
        <v>30</v>
      </c>
      <c r="K42" s="266" t="s">
        <v>391</v>
      </c>
      <c r="L42" s="64" t="s">
        <v>312</v>
      </c>
      <c r="M42" s="64" t="s">
        <v>313</v>
      </c>
      <c r="N42" s="64" t="s">
        <v>314</v>
      </c>
      <c r="O42" s="64" t="s">
        <v>315</v>
      </c>
      <c r="P42" s="269" t="s">
        <v>419</v>
      </c>
      <c r="Q42" s="272">
        <v>0.6</v>
      </c>
      <c r="R42" s="275" t="s">
        <v>420</v>
      </c>
      <c r="S42" s="272">
        <v>1</v>
      </c>
      <c r="T42" s="269" t="s">
        <v>421</v>
      </c>
      <c r="U42" s="269">
        <v>23</v>
      </c>
      <c r="V42" s="65">
        <v>1</v>
      </c>
      <c r="W42" s="82" t="s">
        <v>394</v>
      </c>
      <c r="X42" s="65" t="s">
        <v>395</v>
      </c>
      <c r="Y42" s="65" t="s">
        <v>638</v>
      </c>
      <c r="Z42" s="65" t="s">
        <v>316</v>
      </c>
      <c r="AA42" s="65" t="s">
        <v>317</v>
      </c>
      <c r="AB42" s="68">
        <v>0.4</v>
      </c>
      <c r="AC42" s="69" t="s">
        <v>422</v>
      </c>
      <c r="AD42" s="286">
        <v>0.42359999999999998</v>
      </c>
      <c r="AE42" s="286">
        <v>0.25</v>
      </c>
      <c r="AF42" s="65" t="s">
        <v>318</v>
      </c>
      <c r="AG42" s="65" t="s">
        <v>319</v>
      </c>
      <c r="AH42" s="65" t="s">
        <v>320</v>
      </c>
      <c r="AI42" s="70" t="s">
        <v>423</v>
      </c>
      <c r="AJ42" s="71">
        <v>0.36</v>
      </c>
      <c r="AK42" s="70" t="s">
        <v>420</v>
      </c>
      <c r="AL42" s="72">
        <v>1</v>
      </c>
      <c r="AM42" s="70" t="s">
        <v>421</v>
      </c>
      <c r="AN42" s="269" t="s">
        <v>428</v>
      </c>
      <c r="AO42" s="280">
        <v>0.1764</v>
      </c>
      <c r="AP42" s="275" t="s">
        <v>424</v>
      </c>
      <c r="AQ42" s="280">
        <v>0.75</v>
      </c>
      <c r="AR42" s="269" t="s">
        <v>425</v>
      </c>
      <c r="AS42" s="283">
        <v>14</v>
      </c>
      <c r="AT42" s="82" t="s">
        <v>321</v>
      </c>
      <c r="AU42" s="130" t="s">
        <v>639</v>
      </c>
      <c r="AV42" s="130" t="s">
        <v>393</v>
      </c>
      <c r="AW42" s="134">
        <v>45230</v>
      </c>
      <c r="AX42" s="75">
        <v>45177</v>
      </c>
      <c r="AY42" s="76" t="s">
        <v>640</v>
      </c>
      <c r="AZ42" s="170" t="s">
        <v>522</v>
      </c>
      <c r="BA42" s="92" t="s">
        <v>641</v>
      </c>
      <c r="BB42" s="76" t="s">
        <v>642</v>
      </c>
      <c r="BC42" s="93" t="s">
        <v>643</v>
      </c>
      <c r="BD42" s="80" t="s">
        <v>416</v>
      </c>
      <c r="BE42" s="76" t="s">
        <v>416</v>
      </c>
      <c r="BF42" s="115" t="s">
        <v>400</v>
      </c>
      <c r="BG42" s="78" t="s">
        <v>400</v>
      </c>
      <c r="BH42" s="174" t="s">
        <v>433</v>
      </c>
      <c r="BI42" s="131"/>
      <c r="BJ42" s="250" t="s">
        <v>501</v>
      </c>
      <c r="BK42" s="250" t="s">
        <v>501</v>
      </c>
      <c r="BL42" s="250" t="s">
        <v>644</v>
      </c>
    </row>
    <row r="43" spans="1:64" ht="99.75" thickBot="1" x14ac:dyDescent="0.3">
      <c r="A43" s="121" t="s">
        <v>389</v>
      </c>
      <c r="B43" s="242"/>
      <c r="C43" s="261"/>
      <c r="D43" s="261"/>
      <c r="E43" s="290"/>
      <c r="F43" s="290"/>
      <c r="G43" s="251"/>
      <c r="H43" s="81" t="s">
        <v>645</v>
      </c>
      <c r="I43" s="261"/>
      <c r="J43" s="264"/>
      <c r="K43" s="267"/>
      <c r="L43" s="81" t="s">
        <v>322</v>
      </c>
      <c r="M43" s="81" t="s">
        <v>323</v>
      </c>
      <c r="N43" s="81" t="s">
        <v>324</v>
      </c>
      <c r="O43" s="81" t="s">
        <v>325</v>
      </c>
      <c r="P43" s="270"/>
      <c r="Q43" s="273"/>
      <c r="R43" s="276"/>
      <c r="S43" s="273"/>
      <c r="T43" s="270"/>
      <c r="U43" s="270"/>
      <c r="V43" s="82">
        <v>2</v>
      </c>
      <c r="W43" s="82" t="s">
        <v>646</v>
      </c>
      <c r="X43" s="82" t="s">
        <v>392</v>
      </c>
      <c r="Y43" s="82" t="s">
        <v>647</v>
      </c>
      <c r="Z43" s="82" t="s">
        <v>326</v>
      </c>
      <c r="AA43" s="82" t="s">
        <v>317</v>
      </c>
      <c r="AB43" s="83">
        <v>0.3</v>
      </c>
      <c r="AC43" s="84" t="s">
        <v>422</v>
      </c>
      <c r="AD43" s="287"/>
      <c r="AE43" s="287"/>
      <c r="AF43" s="65" t="s">
        <v>318</v>
      </c>
      <c r="AG43" s="82" t="s">
        <v>319</v>
      </c>
      <c r="AH43" s="82" t="s">
        <v>320</v>
      </c>
      <c r="AI43" s="85" t="s">
        <v>423</v>
      </c>
      <c r="AJ43" s="86">
        <v>0.252</v>
      </c>
      <c r="AK43" s="85" t="s">
        <v>420</v>
      </c>
      <c r="AL43" s="87">
        <v>1</v>
      </c>
      <c r="AM43" s="85" t="s">
        <v>421</v>
      </c>
      <c r="AN43" s="270"/>
      <c r="AO43" s="281"/>
      <c r="AP43" s="276"/>
      <c r="AQ43" s="281"/>
      <c r="AR43" s="270"/>
      <c r="AS43" s="284"/>
      <c r="AT43" s="82" t="s">
        <v>321</v>
      </c>
      <c r="AU43" s="130" t="s">
        <v>648</v>
      </c>
      <c r="AV43" s="130" t="s">
        <v>393</v>
      </c>
      <c r="AW43" s="134">
        <v>45291</v>
      </c>
      <c r="AX43" s="89">
        <v>45177</v>
      </c>
      <c r="AY43" s="90" t="s">
        <v>649</v>
      </c>
      <c r="AZ43" s="171" t="s">
        <v>522</v>
      </c>
      <c r="BA43" s="92" t="s">
        <v>650</v>
      </c>
      <c r="BB43" s="90" t="s">
        <v>642</v>
      </c>
      <c r="BC43" s="93" t="s">
        <v>965</v>
      </c>
      <c r="BD43" s="94"/>
      <c r="BE43" s="90" t="s">
        <v>416</v>
      </c>
      <c r="BF43" s="111" t="s">
        <v>400</v>
      </c>
      <c r="BG43" s="92" t="s">
        <v>400</v>
      </c>
      <c r="BH43" s="90"/>
      <c r="BI43" s="95"/>
      <c r="BJ43" s="251"/>
      <c r="BK43" s="251"/>
      <c r="BL43" s="251"/>
    </row>
    <row r="44" spans="1:64" ht="51.75" thickBot="1" x14ac:dyDescent="0.3">
      <c r="A44" s="121" t="s">
        <v>389</v>
      </c>
      <c r="B44" s="242"/>
      <c r="C44" s="261"/>
      <c r="D44" s="261"/>
      <c r="E44" s="290"/>
      <c r="F44" s="290"/>
      <c r="G44" s="251"/>
      <c r="H44" s="141"/>
      <c r="I44" s="261"/>
      <c r="J44" s="264"/>
      <c r="K44" s="267"/>
      <c r="L44" s="81" t="s">
        <v>327</v>
      </c>
      <c r="M44" s="81" t="s">
        <v>328</v>
      </c>
      <c r="N44" s="81" t="s">
        <v>329</v>
      </c>
      <c r="O44" s="81" t="s">
        <v>330</v>
      </c>
      <c r="P44" s="270"/>
      <c r="Q44" s="273"/>
      <c r="R44" s="276"/>
      <c r="S44" s="273"/>
      <c r="T44" s="270"/>
      <c r="U44" s="270"/>
      <c r="V44" s="82">
        <v>3</v>
      </c>
      <c r="W44" s="82" t="s">
        <v>393</v>
      </c>
      <c r="X44" s="82" t="s">
        <v>510</v>
      </c>
      <c r="Y44" s="82" t="s">
        <v>511</v>
      </c>
      <c r="Z44" s="82" t="s">
        <v>326</v>
      </c>
      <c r="AA44" s="82" t="s">
        <v>317</v>
      </c>
      <c r="AB44" s="83">
        <v>0.3</v>
      </c>
      <c r="AC44" s="84" t="s">
        <v>422</v>
      </c>
      <c r="AD44" s="287"/>
      <c r="AE44" s="287"/>
      <c r="AF44" s="65" t="s">
        <v>318</v>
      </c>
      <c r="AG44" s="82" t="s">
        <v>319</v>
      </c>
      <c r="AH44" s="82" t="s">
        <v>320</v>
      </c>
      <c r="AI44" s="85" t="s">
        <v>428</v>
      </c>
      <c r="AJ44" s="86">
        <v>0.1764</v>
      </c>
      <c r="AK44" s="85" t="s">
        <v>420</v>
      </c>
      <c r="AL44" s="87">
        <v>1</v>
      </c>
      <c r="AM44" s="85" t="s">
        <v>421</v>
      </c>
      <c r="AN44" s="270"/>
      <c r="AO44" s="281"/>
      <c r="AP44" s="276"/>
      <c r="AQ44" s="281"/>
      <c r="AR44" s="270"/>
      <c r="AS44" s="284"/>
      <c r="AT44" s="66"/>
      <c r="AU44" s="66"/>
      <c r="AV44" s="66"/>
      <c r="AW44" s="88"/>
      <c r="AX44" s="89"/>
      <c r="AY44" s="90"/>
      <c r="AZ44" s="111"/>
      <c r="BA44" s="92"/>
      <c r="BB44" s="90"/>
      <c r="BC44" s="93" t="s">
        <v>630</v>
      </c>
      <c r="BD44" s="94"/>
      <c r="BE44" s="90" t="s">
        <v>416</v>
      </c>
      <c r="BF44" s="111" t="s">
        <v>400</v>
      </c>
      <c r="BG44" s="92"/>
      <c r="BH44" s="90"/>
      <c r="BI44" s="117" t="s">
        <v>953</v>
      </c>
      <c r="BJ44" s="251"/>
      <c r="BK44" s="251"/>
      <c r="BL44" s="251"/>
    </row>
    <row r="45" spans="1:64" ht="83.25" thickBot="1" x14ac:dyDescent="0.3">
      <c r="A45" s="121" t="s">
        <v>389</v>
      </c>
      <c r="B45" s="242"/>
      <c r="C45" s="261"/>
      <c r="D45" s="261"/>
      <c r="E45" s="290"/>
      <c r="F45" s="290"/>
      <c r="G45" s="251"/>
      <c r="H45" s="81"/>
      <c r="I45" s="261"/>
      <c r="J45" s="264"/>
      <c r="K45" s="267"/>
      <c r="L45" s="81"/>
      <c r="M45" s="81"/>
      <c r="N45" s="81"/>
      <c r="O45" s="81"/>
      <c r="P45" s="270"/>
      <c r="Q45" s="273"/>
      <c r="R45" s="276"/>
      <c r="S45" s="273"/>
      <c r="T45" s="270"/>
      <c r="U45" s="270"/>
      <c r="V45" s="82">
        <v>4</v>
      </c>
      <c r="W45" s="82" t="s">
        <v>513</v>
      </c>
      <c r="X45" s="82" t="s">
        <v>514</v>
      </c>
      <c r="Y45" s="82" t="s">
        <v>887</v>
      </c>
      <c r="Z45" s="82" t="s">
        <v>331</v>
      </c>
      <c r="AA45" s="82" t="s">
        <v>317</v>
      </c>
      <c r="AB45" s="83">
        <v>0.25</v>
      </c>
      <c r="AC45" s="84" t="s">
        <v>426</v>
      </c>
      <c r="AD45" s="287"/>
      <c r="AE45" s="287"/>
      <c r="AF45" s="65" t="s">
        <v>318</v>
      </c>
      <c r="AG45" s="82" t="s">
        <v>319</v>
      </c>
      <c r="AH45" s="82" t="s">
        <v>320</v>
      </c>
      <c r="AI45" s="85" t="s">
        <v>428</v>
      </c>
      <c r="AJ45" s="86">
        <v>0.1764</v>
      </c>
      <c r="AK45" s="85" t="s">
        <v>424</v>
      </c>
      <c r="AL45" s="87">
        <v>0.75</v>
      </c>
      <c r="AM45" s="85" t="s">
        <v>425</v>
      </c>
      <c r="AN45" s="270"/>
      <c r="AO45" s="281"/>
      <c r="AP45" s="276"/>
      <c r="AQ45" s="281"/>
      <c r="AR45" s="270"/>
      <c r="AS45" s="284"/>
      <c r="AT45" s="66"/>
      <c r="AU45" s="66"/>
      <c r="AV45" s="66"/>
      <c r="AW45" s="88"/>
      <c r="AX45" s="89"/>
      <c r="AY45" s="90"/>
      <c r="AZ45" s="111"/>
      <c r="BA45" s="92"/>
      <c r="BB45" s="90"/>
      <c r="BC45" s="93" t="s">
        <v>630</v>
      </c>
      <c r="BD45" s="94"/>
      <c r="BE45" s="90" t="s">
        <v>400</v>
      </c>
      <c r="BF45" s="111" t="s">
        <v>400</v>
      </c>
      <c r="BG45" s="92"/>
      <c r="BH45" s="90"/>
      <c r="BI45" s="117" t="s">
        <v>948</v>
      </c>
      <c r="BJ45" s="251"/>
      <c r="BK45" s="251"/>
      <c r="BL45" s="251"/>
    </row>
    <row r="46" spans="1:64" ht="17.25" thickBot="1" x14ac:dyDescent="0.3">
      <c r="A46" s="121" t="s">
        <v>389</v>
      </c>
      <c r="B46" s="242"/>
      <c r="C46" s="261"/>
      <c r="D46" s="261"/>
      <c r="E46" s="290"/>
      <c r="F46" s="290"/>
      <c r="G46" s="251"/>
      <c r="H46" s="81"/>
      <c r="I46" s="261"/>
      <c r="J46" s="264"/>
      <c r="K46" s="267"/>
      <c r="L46" s="81"/>
      <c r="M46" s="81"/>
      <c r="N46" s="81"/>
      <c r="O46" s="81"/>
      <c r="P46" s="270"/>
      <c r="Q46" s="273"/>
      <c r="R46" s="276"/>
      <c r="S46" s="273"/>
      <c r="T46" s="270"/>
      <c r="U46" s="270"/>
      <c r="V46" s="82">
        <v>5</v>
      </c>
      <c r="W46" s="133"/>
      <c r="X46" s="133"/>
      <c r="Y46" s="133"/>
      <c r="Z46" s="82"/>
      <c r="AA46" s="82"/>
      <c r="AB46" s="83" t="s">
        <v>427</v>
      </c>
      <c r="AC46" s="84" t="s">
        <v>427</v>
      </c>
      <c r="AD46" s="287"/>
      <c r="AE46" s="287"/>
      <c r="AF46" s="82"/>
      <c r="AG46" s="82"/>
      <c r="AH46" s="82"/>
      <c r="AI46" s="85" t="s">
        <v>427</v>
      </c>
      <c r="AJ46" s="86" t="s">
        <v>427</v>
      </c>
      <c r="AK46" s="85" t="s">
        <v>427</v>
      </c>
      <c r="AL46" s="87" t="s">
        <v>427</v>
      </c>
      <c r="AM46" s="85" t="s">
        <v>427</v>
      </c>
      <c r="AN46" s="270"/>
      <c r="AO46" s="281"/>
      <c r="AP46" s="276"/>
      <c r="AQ46" s="281"/>
      <c r="AR46" s="270"/>
      <c r="AS46" s="284"/>
      <c r="AT46" s="66"/>
      <c r="AU46" s="66"/>
      <c r="AV46" s="66"/>
      <c r="AW46" s="88"/>
      <c r="AX46" s="89"/>
      <c r="AY46" s="90"/>
      <c r="AZ46" s="111"/>
      <c r="BA46" s="92"/>
      <c r="BB46" s="90"/>
      <c r="BC46" s="93"/>
      <c r="BD46" s="94"/>
      <c r="BE46" s="90"/>
      <c r="BF46" s="111"/>
      <c r="BG46" s="92"/>
      <c r="BH46" s="90"/>
      <c r="BI46" s="95"/>
      <c r="BJ46" s="251"/>
      <c r="BK46" s="251"/>
      <c r="BL46" s="251"/>
    </row>
    <row r="47" spans="1:64" ht="17.25" thickBot="1" x14ac:dyDescent="0.3">
      <c r="A47" s="121" t="s">
        <v>389</v>
      </c>
      <c r="B47" s="243"/>
      <c r="C47" s="262"/>
      <c r="D47" s="262"/>
      <c r="E47" s="291"/>
      <c r="F47" s="291"/>
      <c r="G47" s="252"/>
      <c r="H47" s="96"/>
      <c r="I47" s="262"/>
      <c r="J47" s="265"/>
      <c r="K47" s="268"/>
      <c r="L47" s="97"/>
      <c r="M47" s="97"/>
      <c r="N47" s="97"/>
      <c r="O47" s="98"/>
      <c r="P47" s="271"/>
      <c r="Q47" s="274"/>
      <c r="R47" s="277"/>
      <c r="S47" s="274"/>
      <c r="T47" s="271"/>
      <c r="U47" s="271"/>
      <c r="V47" s="99">
        <v>6</v>
      </c>
      <c r="W47" s="142"/>
      <c r="X47" s="142"/>
      <c r="Y47" s="142"/>
      <c r="Z47" s="99"/>
      <c r="AA47" s="99"/>
      <c r="AB47" s="83" t="s">
        <v>427</v>
      </c>
      <c r="AC47" s="84" t="s">
        <v>427</v>
      </c>
      <c r="AD47" s="288"/>
      <c r="AE47" s="288"/>
      <c r="AF47" s="99"/>
      <c r="AG47" s="99"/>
      <c r="AH47" s="99"/>
      <c r="AI47" s="101" t="s">
        <v>427</v>
      </c>
      <c r="AJ47" s="102" t="s">
        <v>427</v>
      </c>
      <c r="AK47" s="101" t="s">
        <v>427</v>
      </c>
      <c r="AL47" s="87" t="s">
        <v>427</v>
      </c>
      <c r="AM47" s="101" t="s">
        <v>427</v>
      </c>
      <c r="AN47" s="271"/>
      <c r="AO47" s="282"/>
      <c r="AP47" s="277"/>
      <c r="AQ47" s="282"/>
      <c r="AR47" s="271"/>
      <c r="AS47" s="285"/>
      <c r="AT47" s="100"/>
      <c r="AU47" s="100"/>
      <c r="AV47" s="100"/>
      <c r="AW47" s="103"/>
      <c r="AX47" s="104"/>
      <c r="AY47" s="105"/>
      <c r="AZ47" s="114"/>
      <c r="BA47" s="107"/>
      <c r="BB47" s="105"/>
      <c r="BC47" s="108"/>
      <c r="BD47" s="109"/>
      <c r="BE47" s="105"/>
      <c r="BF47" s="114"/>
      <c r="BG47" s="107"/>
      <c r="BH47" s="105"/>
      <c r="BI47" s="110"/>
      <c r="BJ47" s="252"/>
      <c r="BK47" s="252"/>
      <c r="BL47" s="252"/>
    </row>
    <row r="48" spans="1:64" ht="83.25" thickBot="1" x14ac:dyDescent="0.3">
      <c r="A48" s="121" t="s">
        <v>397</v>
      </c>
      <c r="B48" s="241" t="s">
        <v>651</v>
      </c>
      <c r="C48" s="260" t="s">
        <v>374</v>
      </c>
      <c r="D48" s="260" t="s">
        <v>375</v>
      </c>
      <c r="E48" s="289" t="s">
        <v>376</v>
      </c>
      <c r="F48" s="289" t="s">
        <v>652</v>
      </c>
      <c r="G48" s="250" t="s">
        <v>879</v>
      </c>
      <c r="H48" s="64" t="s">
        <v>653</v>
      </c>
      <c r="I48" s="260" t="s">
        <v>337</v>
      </c>
      <c r="J48" s="263">
        <v>8</v>
      </c>
      <c r="K48" s="266" t="s">
        <v>398</v>
      </c>
      <c r="L48" s="64" t="s">
        <v>312</v>
      </c>
      <c r="M48" s="64" t="s">
        <v>313</v>
      </c>
      <c r="N48" s="64" t="s">
        <v>314</v>
      </c>
      <c r="O48" s="64" t="s">
        <v>315</v>
      </c>
      <c r="P48" s="269" t="s">
        <v>423</v>
      </c>
      <c r="Q48" s="272">
        <v>0.4</v>
      </c>
      <c r="R48" s="275" t="s">
        <v>420</v>
      </c>
      <c r="S48" s="272">
        <v>1</v>
      </c>
      <c r="T48" s="269" t="s">
        <v>421</v>
      </c>
      <c r="U48" s="269">
        <v>22</v>
      </c>
      <c r="V48" s="65">
        <v>1</v>
      </c>
      <c r="W48" s="65" t="s">
        <v>654</v>
      </c>
      <c r="X48" s="65" t="s">
        <v>655</v>
      </c>
      <c r="Y48" s="65" t="s">
        <v>656</v>
      </c>
      <c r="Z48" s="82" t="s">
        <v>316</v>
      </c>
      <c r="AA48" s="82" t="s">
        <v>317</v>
      </c>
      <c r="AB48" s="68">
        <v>0.4</v>
      </c>
      <c r="AC48" s="69" t="s">
        <v>422</v>
      </c>
      <c r="AD48" s="286">
        <v>0.29920000000000002</v>
      </c>
      <c r="AE48" s="286">
        <v>0.25</v>
      </c>
      <c r="AF48" s="65" t="s">
        <v>318</v>
      </c>
      <c r="AG48" s="82" t="s">
        <v>319</v>
      </c>
      <c r="AH48" s="82" t="s">
        <v>320</v>
      </c>
      <c r="AI48" s="70" t="s">
        <v>423</v>
      </c>
      <c r="AJ48" s="71">
        <v>0.24</v>
      </c>
      <c r="AK48" s="70" t="s">
        <v>420</v>
      </c>
      <c r="AL48" s="72">
        <v>1</v>
      </c>
      <c r="AM48" s="70" t="s">
        <v>421</v>
      </c>
      <c r="AN48" s="269" t="s">
        <v>428</v>
      </c>
      <c r="AO48" s="280">
        <v>0.10079999999999999</v>
      </c>
      <c r="AP48" s="275" t="s">
        <v>424</v>
      </c>
      <c r="AQ48" s="280">
        <v>0.75</v>
      </c>
      <c r="AR48" s="269" t="s">
        <v>425</v>
      </c>
      <c r="AS48" s="283">
        <v>14</v>
      </c>
      <c r="AT48" s="65" t="s">
        <v>321</v>
      </c>
      <c r="AU48" s="143"/>
      <c r="AV48" s="143"/>
      <c r="AW48" s="138"/>
      <c r="AX48" s="75"/>
      <c r="AY48" s="76"/>
      <c r="AZ48" s="115"/>
      <c r="BA48" s="78"/>
      <c r="BB48" s="76" t="s">
        <v>966</v>
      </c>
      <c r="BC48" s="79" t="s">
        <v>657</v>
      </c>
      <c r="BD48" s="80" t="s">
        <v>416</v>
      </c>
      <c r="BE48" s="76" t="s">
        <v>400</v>
      </c>
      <c r="BF48" s="115" t="s">
        <v>400</v>
      </c>
      <c r="BG48" s="78"/>
      <c r="BH48" s="174" t="s">
        <v>433</v>
      </c>
      <c r="BI48" s="119" t="s">
        <v>967</v>
      </c>
      <c r="BJ48" s="250" t="s">
        <v>501</v>
      </c>
      <c r="BK48" s="250" t="s">
        <v>501</v>
      </c>
      <c r="BL48" s="250" t="s">
        <v>658</v>
      </c>
    </row>
    <row r="49" spans="1:64" ht="50.25" thickBot="1" x14ac:dyDescent="0.3">
      <c r="A49" s="121" t="s">
        <v>397</v>
      </c>
      <c r="B49" s="242"/>
      <c r="C49" s="261"/>
      <c r="D49" s="261"/>
      <c r="E49" s="290"/>
      <c r="F49" s="290"/>
      <c r="G49" s="251"/>
      <c r="H49" s="81" t="s">
        <v>401</v>
      </c>
      <c r="I49" s="261"/>
      <c r="J49" s="264"/>
      <c r="K49" s="267" t="s">
        <v>398</v>
      </c>
      <c r="L49" s="81" t="s">
        <v>322</v>
      </c>
      <c r="M49" s="81"/>
      <c r="N49" s="81" t="s">
        <v>324</v>
      </c>
      <c r="O49" s="81" t="s">
        <v>325</v>
      </c>
      <c r="P49" s="270"/>
      <c r="Q49" s="273"/>
      <c r="R49" s="276"/>
      <c r="S49" s="273"/>
      <c r="T49" s="270"/>
      <c r="U49" s="270"/>
      <c r="V49" s="82">
        <v>2</v>
      </c>
      <c r="W49" s="82" t="s">
        <v>495</v>
      </c>
      <c r="X49" s="82" t="s">
        <v>659</v>
      </c>
      <c r="Y49" s="82" t="s">
        <v>660</v>
      </c>
      <c r="Z49" s="82" t="s">
        <v>316</v>
      </c>
      <c r="AA49" s="82" t="s">
        <v>317</v>
      </c>
      <c r="AB49" s="83">
        <v>0.4</v>
      </c>
      <c r="AC49" s="84" t="s">
        <v>422</v>
      </c>
      <c r="AD49" s="287"/>
      <c r="AE49" s="287"/>
      <c r="AF49" s="65" t="s">
        <v>318</v>
      </c>
      <c r="AG49" s="82" t="s">
        <v>319</v>
      </c>
      <c r="AH49" s="82" t="s">
        <v>320</v>
      </c>
      <c r="AI49" s="85" t="s">
        <v>428</v>
      </c>
      <c r="AJ49" s="86">
        <v>0.14399999999999999</v>
      </c>
      <c r="AK49" s="85" t="s">
        <v>420</v>
      </c>
      <c r="AL49" s="87">
        <v>1</v>
      </c>
      <c r="AM49" s="85" t="s">
        <v>421</v>
      </c>
      <c r="AN49" s="270"/>
      <c r="AO49" s="281"/>
      <c r="AP49" s="276"/>
      <c r="AQ49" s="281"/>
      <c r="AR49" s="270"/>
      <c r="AS49" s="284"/>
      <c r="AT49" s="139"/>
      <c r="AU49" s="139"/>
      <c r="AV49" s="139"/>
      <c r="AW49" s="140"/>
      <c r="AX49" s="89"/>
      <c r="AY49" s="90"/>
      <c r="AZ49" s="111"/>
      <c r="BA49" s="92"/>
      <c r="BB49" s="90" t="s">
        <v>661</v>
      </c>
      <c r="BC49" s="93" t="s">
        <v>968</v>
      </c>
      <c r="BD49" s="94"/>
      <c r="BE49" s="90" t="s">
        <v>416</v>
      </c>
      <c r="BF49" s="111" t="s">
        <v>416</v>
      </c>
      <c r="BG49" s="92"/>
      <c r="BH49" s="90"/>
      <c r="BI49" s="95"/>
      <c r="BJ49" s="251"/>
      <c r="BK49" s="251"/>
      <c r="BL49" s="251"/>
    </row>
    <row r="50" spans="1:64" ht="51.75" thickBot="1" x14ac:dyDescent="0.3">
      <c r="A50" s="121" t="s">
        <v>397</v>
      </c>
      <c r="B50" s="242"/>
      <c r="C50" s="261"/>
      <c r="D50" s="261"/>
      <c r="E50" s="290"/>
      <c r="F50" s="290"/>
      <c r="G50" s="251"/>
      <c r="H50" s="81" t="s">
        <v>390</v>
      </c>
      <c r="I50" s="261"/>
      <c r="J50" s="264"/>
      <c r="K50" s="267"/>
      <c r="L50" s="81" t="s">
        <v>327</v>
      </c>
      <c r="M50" s="81"/>
      <c r="N50" s="81" t="s">
        <v>329</v>
      </c>
      <c r="O50" s="81" t="s">
        <v>330</v>
      </c>
      <c r="P50" s="270"/>
      <c r="Q50" s="273"/>
      <c r="R50" s="276"/>
      <c r="S50" s="273"/>
      <c r="T50" s="270"/>
      <c r="U50" s="270"/>
      <c r="V50" s="82">
        <v>3</v>
      </c>
      <c r="W50" s="82" t="s">
        <v>393</v>
      </c>
      <c r="X50" s="82" t="s">
        <v>510</v>
      </c>
      <c r="Y50" s="82" t="s">
        <v>511</v>
      </c>
      <c r="Z50" s="82" t="s">
        <v>326</v>
      </c>
      <c r="AA50" s="82" t="s">
        <v>317</v>
      </c>
      <c r="AB50" s="83">
        <v>0.3</v>
      </c>
      <c r="AC50" s="84" t="s">
        <v>422</v>
      </c>
      <c r="AD50" s="287"/>
      <c r="AE50" s="287"/>
      <c r="AF50" s="65" t="s">
        <v>318</v>
      </c>
      <c r="AG50" s="82" t="s">
        <v>319</v>
      </c>
      <c r="AH50" s="82" t="s">
        <v>320</v>
      </c>
      <c r="AI50" s="85" t="s">
        <v>428</v>
      </c>
      <c r="AJ50" s="86">
        <v>0.10079999999999999</v>
      </c>
      <c r="AK50" s="85" t="s">
        <v>420</v>
      </c>
      <c r="AL50" s="87">
        <v>1</v>
      </c>
      <c r="AM50" s="85" t="s">
        <v>421</v>
      </c>
      <c r="AN50" s="270"/>
      <c r="AO50" s="281"/>
      <c r="AP50" s="276"/>
      <c r="AQ50" s="281"/>
      <c r="AR50" s="270"/>
      <c r="AS50" s="284"/>
      <c r="AT50" s="139"/>
      <c r="AU50" s="139"/>
      <c r="AV50" s="139"/>
      <c r="AW50" s="140"/>
      <c r="AX50" s="89"/>
      <c r="AY50" s="90"/>
      <c r="AZ50" s="111"/>
      <c r="BA50" s="92"/>
      <c r="BB50" s="90"/>
      <c r="BC50" s="93" t="s">
        <v>630</v>
      </c>
      <c r="BD50" s="94"/>
      <c r="BE50" s="90" t="s">
        <v>416</v>
      </c>
      <c r="BF50" s="111" t="s">
        <v>416</v>
      </c>
      <c r="BG50" s="92"/>
      <c r="BH50" s="90"/>
      <c r="BI50" s="117" t="s">
        <v>953</v>
      </c>
      <c r="BJ50" s="251"/>
      <c r="BK50" s="251"/>
      <c r="BL50" s="251"/>
    </row>
    <row r="51" spans="1:64" ht="83.25" thickBot="1" x14ac:dyDescent="0.3">
      <c r="A51" s="121" t="s">
        <v>397</v>
      </c>
      <c r="B51" s="242"/>
      <c r="C51" s="261"/>
      <c r="D51" s="261"/>
      <c r="E51" s="290"/>
      <c r="F51" s="290"/>
      <c r="G51" s="251"/>
      <c r="H51" s="81" t="s">
        <v>662</v>
      </c>
      <c r="I51" s="261"/>
      <c r="J51" s="264"/>
      <c r="K51" s="267"/>
      <c r="L51" s="81" t="s">
        <v>346</v>
      </c>
      <c r="M51" s="81"/>
      <c r="N51" s="81"/>
      <c r="O51" s="81" t="s">
        <v>348</v>
      </c>
      <c r="P51" s="270"/>
      <c r="Q51" s="273"/>
      <c r="R51" s="276"/>
      <c r="S51" s="273"/>
      <c r="T51" s="270"/>
      <c r="U51" s="270"/>
      <c r="V51" s="82">
        <v>4</v>
      </c>
      <c r="W51" s="82" t="s">
        <v>513</v>
      </c>
      <c r="X51" s="82" t="s">
        <v>514</v>
      </c>
      <c r="Y51" s="82" t="s">
        <v>894</v>
      </c>
      <c r="Z51" s="82" t="s">
        <v>331</v>
      </c>
      <c r="AA51" s="82" t="s">
        <v>317</v>
      </c>
      <c r="AB51" s="83">
        <v>0.25</v>
      </c>
      <c r="AC51" s="84" t="s">
        <v>426</v>
      </c>
      <c r="AD51" s="287"/>
      <c r="AE51" s="287"/>
      <c r="AF51" s="65" t="s">
        <v>318</v>
      </c>
      <c r="AG51" s="82" t="s">
        <v>319</v>
      </c>
      <c r="AH51" s="82" t="s">
        <v>320</v>
      </c>
      <c r="AI51" s="85" t="s">
        <v>428</v>
      </c>
      <c r="AJ51" s="86">
        <v>0.10079999999999999</v>
      </c>
      <c r="AK51" s="85" t="s">
        <v>424</v>
      </c>
      <c r="AL51" s="87">
        <v>0.75</v>
      </c>
      <c r="AM51" s="85" t="s">
        <v>425</v>
      </c>
      <c r="AN51" s="270"/>
      <c r="AO51" s="281"/>
      <c r="AP51" s="276"/>
      <c r="AQ51" s="281"/>
      <c r="AR51" s="270"/>
      <c r="AS51" s="284"/>
      <c r="AT51" s="66"/>
      <c r="AU51" s="66"/>
      <c r="AV51" s="66"/>
      <c r="AW51" s="88"/>
      <c r="AX51" s="89"/>
      <c r="AY51" s="90"/>
      <c r="AZ51" s="111"/>
      <c r="BA51" s="92"/>
      <c r="BB51" s="90"/>
      <c r="BC51" s="93" t="s">
        <v>630</v>
      </c>
      <c r="BD51" s="94"/>
      <c r="BE51" s="90" t="s">
        <v>400</v>
      </c>
      <c r="BF51" s="111" t="s">
        <v>400</v>
      </c>
      <c r="BG51" s="92"/>
      <c r="BH51" s="90"/>
      <c r="BI51" s="117" t="s">
        <v>948</v>
      </c>
      <c r="BJ51" s="251"/>
      <c r="BK51" s="251"/>
      <c r="BL51" s="251"/>
    </row>
    <row r="52" spans="1:64" ht="26.25" thickBot="1" x14ac:dyDescent="0.3">
      <c r="A52" s="121" t="s">
        <v>397</v>
      </c>
      <c r="B52" s="242"/>
      <c r="C52" s="261"/>
      <c r="D52" s="261"/>
      <c r="E52" s="290"/>
      <c r="F52" s="290"/>
      <c r="G52" s="251"/>
      <c r="H52" s="81"/>
      <c r="I52" s="261"/>
      <c r="J52" s="264"/>
      <c r="K52" s="267"/>
      <c r="L52" s="81" t="s">
        <v>349</v>
      </c>
      <c r="M52" s="81"/>
      <c r="N52" s="81"/>
      <c r="O52" s="81" t="s">
        <v>362</v>
      </c>
      <c r="P52" s="270"/>
      <c r="Q52" s="273"/>
      <c r="R52" s="276"/>
      <c r="S52" s="273"/>
      <c r="T52" s="270"/>
      <c r="U52" s="270"/>
      <c r="V52" s="82">
        <v>5</v>
      </c>
      <c r="W52" s="82"/>
      <c r="X52" s="82"/>
      <c r="Y52" s="82"/>
      <c r="Z52" s="82"/>
      <c r="AA52" s="82"/>
      <c r="AB52" s="83" t="s">
        <v>427</v>
      </c>
      <c r="AC52" s="84" t="s">
        <v>427</v>
      </c>
      <c r="AD52" s="287"/>
      <c r="AE52" s="287"/>
      <c r="AF52" s="82"/>
      <c r="AG52" s="82"/>
      <c r="AH52" s="82"/>
      <c r="AI52" s="85" t="s">
        <v>427</v>
      </c>
      <c r="AJ52" s="86" t="s">
        <v>427</v>
      </c>
      <c r="AK52" s="85" t="s">
        <v>427</v>
      </c>
      <c r="AL52" s="87" t="s">
        <v>427</v>
      </c>
      <c r="AM52" s="85" t="s">
        <v>427</v>
      </c>
      <c r="AN52" s="270"/>
      <c r="AO52" s="281"/>
      <c r="AP52" s="276"/>
      <c r="AQ52" s="281"/>
      <c r="AR52" s="270"/>
      <c r="AS52" s="284"/>
      <c r="AT52" s="66"/>
      <c r="AU52" s="66"/>
      <c r="AV52" s="66"/>
      <c r="AW52" s="88"/>
      <c r="AX52" s="89"/>
      <c r="AY52" s="90"/>
      <c r="AZ52" s="111"/>
      <c r="BA52" s="92"/>
      <c r="BB52" s="90"/>
      <c r="BC52" s="93"/>
      <c r="BD52" s="94"/>
      <c r="BE52" s="90"/>
      <c r="BF52" s="111"/>
      <c r="BG52" s="92"/>
      <c r="BH52" s="90"/>
      <c r="BI52" s="95"/>
      <c r="BJ52" s="251"/>
      <c r="BK52" s="251"/>
      <c r="BL52" s="251"/>
    </row>
    <row r="53" spans="1:64" ht="17.25" thickBot="1" x14ac:dyDescent="0.3">
      <c r="A53" s="121" t="s">
        <v>397</v>
      </c>
      <c r="B53" s="243"/>
      <c r="C53" s="262"/>
      <c r="D53" s="262"/>
      <c r="E53" s="291"/>
      <c r="F53" s="291"/>
      <c r="G53" s="252"/>
      <c r="H53" s="96"/>
      <c r="I53" s="262"/>
      <c r="J53" s="265"/>
      <c r="K53" s="268"/>
      <c r="L53" s="97"/>
      <c r="M53" s="97"/>
      <c r="N53" s="97"/>
      <c r="O53" s="98"/>
      <c r="P53" s="271"/>
      <c r="Q53" s="274"/>
      <c r="R53" s="277"/>
      <c r="S53" s="274"/>
      <c r="T53" s="271"/>
      <c r="U53" s="271"/>
      <c r="V53" s="99">
        <v>6</v>
      </c>
      <c r="W53" s="99"/>
      <c r="X53" s="99"/>
      <c r="Y53" s="99"/>
      <c r="Z53" s="99"/>
      <c r="AA53" s="99"/>
      <c r="AB53" s="83" t="s">
        <v>427</v>
      </c>
      <c r="AC53" s="84" t="s">
        <v>427</v>
      </c>
      <c r="AD53" s="288"/>
      <c r="AE53" s="288"/>
      <c r="AF53" s="99"/>
      <c r="AG53" s="82"/>
      <c r="AH53" s="82"/>
      <c r="AI53" s="101" t="s">
        <v>427</v>
      </c>
      <c r="AJ53" s="102" t="s">
        <v>427</v>
      </c>
      <c r="AK53" s="101" t="s">
        <v>427</v>
      </c>
      <c r="AL53" s="87" t="s">
        <v>427</v>
      </c>
      <c r="AM53" s="101" t="s">
        <v>427</v>
      </c>
      <c r="AN53" s="271"/>
      <c r="AO53" s="282"/>
      <c r="AP53" s="277"/>
      <c r="AQ53" s="282"/>
      <c r="AR53" s="271"/>
      <c r="AS53" s="285"/>
      <c r="AT53" s="100"/>
      <c r="AU53" s="100"/>
      <c r="AV53" s="100"/>
      <c r="AW53" s="103"/>
      <c r="AX53" s="104"/>
      <c r="AY53" s="105"/>
      <c r="AZ53" s="114"/>
      <c r="BA53" s="107"/>
      <c r="BB53" s="105"/>
      <c r="BC53" s="108"/>
      <c r="BD53" s="109"/>
      <c r="BE53" s="105"/>
      <c r="BF53" s="114"/>
      <c r="BG53" s="107"/>
      <c r="BH53" s="105"/>
      <c r="BI53" s="110"/>
      <c r="BJ53" s="252"/>
      <c r="BK53" s="252"/>
      <c r="BL53" s="252"/>
    </row>
    <row r="54" spans="1:64" ht="51.75" thickBot="1" x14ac:dyDescent="0.3">
      <c r="A54" s="121" t="s">
        <v>402</v>
      </c>
      <c r="B54" s="241" t="s">
        <v>663</v>
      </c>
      <c r="C54" s="260" t="s">
        <v>403</v>
      </c>
      <c r="D54" s="260" t="s">
        <v>404</v>
      </c>
      <c r="E54" s="289" t="s">
        <v>410</v>
      </c>
      <c r="F54" s="292" t="s">
        <v>405</v>
      </c>
      <c r="G54" s="250" t="s">
        <v>880</v>
      </c>
      <c r="H54" s="81" t="s">
        <v>664</v>
      </c>
      <c r="I54" s="260" t="s">
        <v>337</v>
      </c>
      <c r="J54" s="263">
        <v>700</v>
      </c>
      <c r="K54" s="266" t="s">
        <v>406</v>
      </c>
      <c r="L54" s="64" t="s">
        <v>312</v>
      </c>
      <c r="M54" s="64" t="s">
        <v>313</v>
      </c>
      <c r="N54" s="64" t="s">
        <v>314</v>
      </c>
      <c r="O54" s="64" t="s">
        <v>315</v>
      </c>
      <c r="P54" s="269" t="s">
        <v>431</v>
      </c>
      <c r="Q54" s="272">
        <v>0.8</v>
      </c>
      <c r="R54" s="275" t="s">
        <v>424</v>
      </c>
      <c r="S54" s="272">
        <v>0.8</v>
      </c>
      <c r="T54" s="269" t="s">
        <v>425</v>
      </c>
      <c r="U54" s="269">
        <v>19</v>
      </c>
      <c r="V54" s="65">
        <v>1</v>
      </c>
      <c r="W54" s="82" t="s">
        <v>665</v>
      </c>
      <c r="X54" s="65" t="s">
        <v>666</v>
      </c>
      <c r="Y54" s="65" t="s">
        <v>667</v>
      </c>
      <c r="Z54" s="65" t="s">
        <v>326</v>
      </c>
      <c r="AA54" s="65" t="s">
        <v>317</v>
      </c>
      <c r="AB54" s="68">
        <v>0.3</v>
      </c>
      <c r="AC54" s="69" t="s">
        <v>422</v>
      </c>
      <c r="AD54" s="286">
        <v>0.52560000000000007</v>
      </c>
      <c r="AE54" s="286">
        <v>0.19999999999999996</v>
      </c>
      <c r="AF54" s="65" t="s">
        <v>318</v>
      </c>
      <c r="AG54" s="65" t="s">
        <v>319</v>
      </c>
      <c r="AH54" s="65" t="s">
        <v>320</v>
      </c>
      <c r="AI54" s="70" t="s">
        <v>419</v>
      </c>
      <c r="AJ54" s="71">
        <v>0.55999999999999994</v>
      </c>
      <c r="AK54" s="70" t="s">
        <v>424</v>
      </c>
      <c r="AL54" s="72">
        <v>0.8</v>
      </c>
      <c r="AM54" s="70" t="s">
        <v>425</v>
      </c>
      <c r="AN54" s="269" t="s">
        <v>423</v>
      </c>
      <c r="AO54" s="280">
        <v>0.27439999999999998</v>
      </c>
      <c r="AP54" s="275" t="s">
        <v>429</v>
      </c>
      <c r="AQ54" s="280">
        <v>0.60000000000000009</v>
      </c>
      <c r="AR54" s="269" t="s">
        <v>429</v>
      </c>
      <c r="AS54" s="283">
        <v>12</v>
      </c>
      <c r="AT54" s="65" t="s">
        <v>321</v>
      </c>
      <c r="AU54" s="130" t="s">
        <v>407</v>
      </c>
      <c r="AV54" s="130" t="s">
        <v>668</v>
      </c>
      <c r="AW54" s="134">
        <v>45255</v>
      </c>
      <c r="AX54" s="75">
        <v>45175</v>
      </c>
      <c r="AY54" s="76" t="s">
        <v>669</v>
      </c>
      <c r="AZ54" s="170" t="s">
        <v>522</v>
      </c>
      <c r="BA54" s="78" t="s">
        <v>670</v>
      </c>
      <c r="BB54" s="76" t="s">
        <v>671</v>
      </c>
      <c r="BC54" s="79" t="s">
        <v>672</v>
      </c>
      <c r="BD54" s="80" t="s">
        <v>416</v>
      </c>
      <c r="BE54" s="76" t="s">
        <v>416</v>
      </c>
      <c r="BF54" s="115" t="s">
        <v>416</v>
      </c>
      <c r="BG54" s="78" t="s">
        <v>400</v>
      </c>
      <c r="BH54" s="174" t="s">
        <v>433</v>
      </c>
      <c r="BI54" s="131"/>
      <c r="BJ54" s="250" t="s">
        <v>501</v>
      </c>
      <c r="BK54" s="250" t="s">
        <v>501</v>
      </c>
      <c r="BL54" s="250" t="s">
        <v>673</v>
      </c>
    </row>
    <row r="55" spans="1:64" ht="116.25" thickBot="1" x14ac:dyDescent="0.3">
      <c r="A55" s="121" t="s">
        <v>402</v>
      </c>
      <c r="B55" s="242"/>
      <c r="C55" s="261"/>
      <c r="D55" s="261"/>
      <c r="E55" s="290"/>
      <c r="F55" s="293"/>
      <c r="G55" s="251"/>
      <c r="H55" s="81" t="s">
        <v>653</v>
      </c>
      <c r="I55" s="261"/>
      <c r="J55" s="264"/>
      <c r="K55" s="267"/>
      <c r="L55" s="81" t="s">
        <v>322</v>
      </c>
      <c r="M55" s="81" t="s">
        <v>323</v>
      </c>
      <c r="N55" s="81" t="s">
        <v>324</v>
      </c>
      <c r="O55" s="81" t="s">
        <v>325</v>
      </c>
      <c r="P55" s="270"/>
      <c r="Q55" s="273"/>
      <c r="R55" s="276"/>
      <c r="S55" s="273"/>
      <c r="T55" s="270"/>
      <c r="U55" s="270"/>
      <c r="V55" s="82">
        <v>2</v>
      </c>
      <c r="W55" s="82" t="s">
        <v>668</v>
      </c>
      <c r="X55" s="82" t="s">
        <v>674</v>
      </c>
      <c r="Y55" s="82" t="s">
        <v>675</v>
      </c>
      <c r="Z55" s="82" t="s">
        <v>326</v>
      </c>
      <c r="AA55" s="82" t="s">
        <v>317</v>
      </c>
      <c r="AB55" s="83">
        <v>0.3</v>
      </c>
      <c r="AC55" s="84" t="s">
        <v>422</v>
      </c>
      <c r="AD55" s="287"/>
      <c r="AE55" s="287"/>
      <c r="AF55" s="65" t="s">
        <v>318</v>
      </c>
      <c r="AG55" s="82" t="s">
        <v>319</v>
      </c>
      <c r="AH55" s="82" t="s">
        <v>320</v>
      </c>
      <c r="AI55" s="85" t="s">
        <v>423</v>
      </c>
      <c r="AJ55" s="86">
        <v>0.39199999999999996</v>
      </c>
      <c r="AK55" s="85" t="s">
        <v>424</v>
      </c>
      <c r="AL55" s="87">
        <v>0.8</v>
      </c>
      <c r="AM55" s="85" t="s">
        <v>425</v>
      </c>
      <c r="AN55" s="270"/>
      <c r="AO55" s="281"/>
      <c r="AP55" s="276"/>
      <c r="AQ55" s="281"/>
      <c r="AR55" s="270"/>
      <c r="AS55" s="284"/>
      <c r="AT55" s="82" t="s">
        <v>321</v>
      </c>
      <c r="AU55" s="82" t="s">
        <v>676</v>
      </c>
      <c r="AV55" s="82" t="s">
        <v>677</v>
      </c>
      <c r="AW55" s="135">
        <v>45255</v>
      </c>
      <c r="AX55" s="89">
        <v>45175</v>
      </c>
      <c r="AY55" s="90" t="s">
        <v>969</v>
      </c>
      <c r="AZ55" s="171" t="s">
        <v>522</v>
      </c>
      <c r="BA55" s="92" t="s">
        <v>678</v>
      </c>
      <c r="BB55" s="90" t="s">
        <v>679</v>
      </c>
      <c r="BC55" s="93" t="s">
        <v>970</v>
      </c>
      <c r="BD55" s="94"/>
      <c r="BE55" s="90" t="s">
        <v>416</v>
      </c>
      <c r="BF55" s="111" t="s">
        <v>416</v>
      </c>
      <c r="BG55" s="92" t="s">
        <v>400</v>
      </c>
      <c r="BH55" s="90"/>
      <c r="BI55" s="95"/>
      <c r="BJ55" s="251"/>
      <c r="BK55" s="251"/>
      <c r="BL55" s="251"/>
    </row>
    <row r="56" spans="1:64" ht="77.25" thickBot="1" x14ac:dyDescent="0.3">
      <c r="A56" s="121" t="s">
        <v>402</v>
      </c>
      <c r="B56" s="242"/>
      <c r="C56" s="261"/>
      <c r="D56" s="261"/>
      <c r="E56" s="290"/>
      <c r="F56" s="293"/>
      <c r="G56" s="251"/>
      <c r="H56" s="81" t="s">
        <v>680</v>
      </c>
      <c r="I56" s="261"/>
      <c r="J56" s="264"/>
      <c r="K56" s="267"/>
      <c r="L56" s="81"/>
      <c r="M56" s="81"/>
      <c r="N56" s="81"/>
      <c r="O56" s="81"/>
      <c r="P56" s="270"/>
      <c r="Q56" s="273"/>
      <c r="R56" s="276"/>
      <c r="S56" s="273"/>
      <c r="T56" s="270"/>
      <c r="U56" s="270"/>
      <c r="V56" s="82">
        <v>3</v>
      </c>
      <c r="W56" s="82" t="s">
        <v>393</v>
      </c>
      <c r="X56" s="82" t="s">
        <v>510</v>
      </c>
      <c r="Y56" s="82" t="s">
        <v>511</v>
      </c>
      <c r="Z56" s="82" t="s">
        <v>326</v>
      </c>
      <c r="AA56" s="82" t="s">
        <v>317</v>
      </c>
      <c r="AB56" s="83">
        <v>0.3</v>
      </c>
      <c r="AC56" s="84" t="s">
        <v>422</v>
      </c>
      <c r="AD56" s="287"/>
      <c r="AE56" s="287"/>
      <c r="AF56" s="65" t="s">
        <v>318</v>
      </c>
      <c r="AG56" s="82" t="s">
        <v>319</v>
      </c>
      <c r="AH56" s="82" t="s">
        <v>320</v>
      </c>
      <c r="AI56" s="85" t="s">
        <v>423</v>
      </c>
      <c r="AJ56" s="86">
        <v>0.27439999999999998</v>
      </c>
      <c r="AK56" s="85" t="s">
        <v>424</v>
      </c>
      <c r="AL56" s="87">
        <v>0.8</v>
      </c>
      <c r="AM56" s="85" t="s">
        <v>425</v>
      </c>
      <c r="AN56" s="270"/>
      <c r="AO56" s="281"/>
      <c r="AP56" s="276"/>
      <c r="AQ56" s="281"/>
      <c r="AR56" s="270"/>
      <c r="AS56" s="284"/>
      <c r="AT56" s="82" t="s">
        <v>321</v>
      </c>
      <c r="AU56" s="82" t="s">
        <v>681</v>
      </c>
      <c r="AV56" s="130" t="s">
        <v>682</v>
      </c>
      <c r="AW56" s="135">
        <v>45255</v>
      </c>
      <c r="AX56" s="89"/>
      <c r="AY56" s="90"/>
      <c r="AZ56" s="111"/>
      <c r="BA56" s="92" t="s">
        <v>683</v>
      </c>
      <c r="BB56" s="90"/>
      <c r="BC56" s="93" t="s">
        <v>630</v>
      </c>
      <c r="BD56" s="94"/>
      <c r="BE56" s="90" t="s">
        <v>416</v>
      </c>
      <c r="BF56" s="111" t="s">
        <v>400</v>
      </c>
      <c r="BG56" s="92"/>
      <c r="BH56" s="90"/>
      <c r="BI56" s="117" t="s">
        <v>953</v>
      </c>
      <c r="BJ56" s="251"/>
      <c r="BK56" s="251"/>
      <c r="BL56" s="251"/>
    </row>
    <row r="57" spans="1:64" ht="83.25" thickBot="1" x14ac:dyDescent="0.3">
      <c r="A57" s="121" t="s">
        <v>402</v>
      </c>
      <c r="B57" s="242"/>
      <c r="C57" s="261"/>
      <c r="D57" s="261"/>
      <c r="E57" s="290"/>
      <c r="F57" s="293"/>
      <c r="G57" s="251"/>
      <c r="H57" s="141"/>
      <c r="I57" s="261"/>
      <c r="J57" s="264"/>
      <c r="K57" s="267"/>
      <c r="L57" s="81"/>
      <c r="M57" s="81"/>
      <c r="N57" s="81"/>
      <c r="O57" s="81"/>
      <c r="P57" s="270"/>
      <c r="Q57" s="273"/>
      <c r="R57" s="276"/>
      <c r="S57" s="273"/>
      <c r="T57" s="270"/>
      <c r="U57" s="270"/>
      <c r="V57" s="82">
        <v>4</v>
      </c>
      <c r="W57" s="82" t="s">
        <v>513</v>
      </c>
      <c r="X57" s="82" t="s">
        <v>514</v>
      </c>
      <c r="Y57" s="82" t="s">
        <v>515</v>
      </c>
      <c r="Z57" s="82" t="s">
        <v>331</v>
      </c>
      <c r="AA57" s="82" t="s">
        <v>317</v>
      </c>
      <c r="AB57" s="83">
        <v>0.25</v>
      </c>
      <c r="AC57" s="84" t="s">
        <v>426</v>
      </c>
      <c r="AD57" s="287"/>
      <c r="AE57" s="287"/>
      <c r="AF57" s="65" t="s">
        <v>318</v>
      </c>
      <c r="AG57" s="82" t="s">
        <v>319</v>
      </c>
      <c r="AH57" s="82" t="s">
        <v>320</v>
      </c>
      <c r="AI57" s="85" t="s">
        <v>423</v>
      </c>
      <c r="AJ57" s="86">
        <v>0.27439999999999998</v>
      </c>
      <c r="AK57" s="85" t="s">
        <v>429</v>
      </c>
      <c r="AL57" s="87">
        <v>0.60000000000000009</v>
      </c>
      <c r="AM57" s="85" t="s">
        <v>429</v>
      </c>
      <c r="AN57" s="270"/>
      <c r="AO57" s="281"/>
      <c r="AP57" s="276"/>
      <c r="AQ57" s="281"/>
      <c r="AR57" s="270"/>
      <c r="AS57" s="284"/>
      <c r="AT57" s="66"/>
      <c r="AU57" s="66"/>
      <c r="AV57" s="66"/>
      <c r="AW57" s="88"/>
      <c r="AX57" s="89"/>
      <c r="AY57" s="90"/>
      <c r="AZ57" s="111"/>
      <c r="BA57" s="92"/>
      <c r="BB57" s="90"/>
      <c r="BC57" s="93" t="s">
        <v>630</v>
      </c>
      <c r="BD57" s="94"/>
      <c r="BE57" s="90" t="s">
        <v>400</v>
      </c>
      <c r="BF57" s="111" t="s">
        <v>400</v>
      </c>
      <c r="BG57" s="92"/>
      <c r="BH57" s="90"/>
      <c r="BI57" s="117" t="s">
        <v>948</v>
      </c>
      <c r="BJ57" s="251"/>
      <c r="BK57" s="251"/>
      <c r="BL57" s="251"/>
    </row>
    <row r="58" spans="1:64" ht="17.25" thickBot="1" x14ac:dyDescent="0.3">
      <c r="A58" s="121" t="s">
        <v>402</v>
      </c>
      <c r="B58" s="242"/>
      <c r="C58" s="261"/>
      <c r="D58" s="261"/>
      <c r="E58" s="290"/>
      <c r="F58" s="293"/>
      <c r="G58" s="251"/>
      <c r="H58" s="81"/>
      <c r="I58" s="261"/>
      <c r="J58" s="264"/>
      <c r="K58" s="267"/>
      <c r="L58" s="81"/>
      <c r="M58" s="81"/>
      <c r="N58" s="81"/>
      <c r="O58" s="81"/>
      <c r="P58" s="270"/>
      <c r="Q58" s="273"/>
      <c r="R58" s="276"/>
      <c r="S58" s="273"/>
      <c r="T58" s="270"/>
      <c r="U58" s="270"/>
      <c r="V58" s="82">
        <v>5</v>
      </c>
      <c r="W58" s="133"/>
      <c r="X58" s="133"/>
      <c r="Y58" s="133"/>
      <c r="Z58" s="82"/>
      <c r="AA58" s="82"/>
      <c r="AB58" s="83" t="s">
        <v>427</v>
      </c>
      <c r="AC58" s="84" t="s">
        <v>427</v>
      </c>
      <c r="AD58" s="287"/>
      <c r="AE58" s="287"/>
      <c r="AF58" s="82"/>
      <c r="AG58" s="82"/>
      <c r="AH58" s="82"/>
      <c r="AI58" s="85" t="s">
        <v>427</v>
      </c>
      <c r="AJ58" s="86" t="s">
        <v>427</v>
      </c>
      <c r="AK58" s="85" t="s">
        <v>427</v>
      </c>
      <c r="AL58" s="87" t="s">
        <v>427</v>
      </c>
      <c r="AM58" s="85" t="s">
        <v>427</v>
      </c>
      <c r="AN58" s="270"/>
      <c r="AO58" s="281"/>
      <c r="AP58" s="276"/>
      <c r="AQ58" s="281"/>
      <c r="AR58" s="270"/>
      <c r="AS58" s="284"/>
      <c r="AT58" s="66"/>
      <c r="AU58" s="66"/>
      <c r="AV58" s="66"/>
      <c r="AW58" s="88"/>
      <c r="AX58" s="89"/>
      <c r="AY58" s="90"/>
      <c r="AZ58" s="111"/>
      <c r="BA58" s="92"/>
      <c r="BB58" s="90"/>
      <c r="BC58" s="93"/>
      <c r="BD58" s="94"/>
      <c r="BE58" s="90"/>
      <c r="BF58" s="111"/>
      <c r="BG58" s="92"/>
      <c r="BH58" s="90"/>
      <c r="BI58" s="95"/>
      <c r="BJ58" s="251"/>
      <c r="BK58" s="251"/>
      <c r="BL58" s="251"/>
    </row>
    <row r="59" spans="1:64" ht="17.25" thickBot="1" x14ac:dyDescent="0.3">
      <c r="A59" s="121" t="s">
        <v>402</v>
      </c>
      <c r="B59" s="243"/>
      <c r="C59" s="262"/>
      <c r="D59" s="262"/>
      <c r="E59" s="291"/>
      <c r="F59" s="294"/>
      <c r="G59" s="252"/>
      <c r="H59" s="96"/>
      <c r="I59" s="262"/>
      <c r="J59" s="265"/>
      <c r="K59" s="268"/>
      <c r="L59" s="97"/>
      <c r="M59" s="97"/>
      <c r="N59" s="97"/>
      <c r="O59" s="98"/>
      <c r="P59" s="271"/>
      <c r="Q59" s="274"/>
      <c r="R59" s="277"/>
      <c r="S59" s="274"/>
      <c r="T59" s="271"/>
      <c r="U59" s="271"/>
      <c r="V59" s="99">
        <v>6</v>
      </c>
      <c r="W59" s="142"/>
      <c r="X59" s="142"/>
      <c r="Y59" s="142"/>
      <c r="Z59" s="99"/>
      <c r="AA59" s="99"/>
      <c r="AB59" s="83" t="s">
        <v>427</v>
      </c>
      <c r="AC59" s="84" t="s">
        <v>427</v>
      </c>
      <c r="AD59" s="288"/>
      <c r="AE59" s="288"/>
      <c r="AF59" s="99"/>
      <c r="AG59" s="99"/>
      <c r="AH59" s="99"/>
      <c r="AI59" s="101" t="s">
        <v>427</v>
      </c>
      <c r="AJ59" s="102" t="s">
        <v>427</v>
      </c>
      <c r="AK59" s="101" t="s">
        <v>427</v>
      </c>
      <c r="AL59" s="87" t="s">
        <v>427</v>
      </c>
      <c r="AM59" s="101" t="s">
        <v>427</v>
      </c>
      <c r="AN59" s="271"/>
      <c r="AO59" s="282"/>
      <c r="AP59" s="277"/>
      <c r="AQ59" s="282"/>
      <c r="AR59" s="271"/>
      <c r="AS59" s="285"/>
      <c r="AT59" s="100"/>
      <c r="AU59" s="116"/>
      <c r="AV59" s="116"/>
      <c r="AW59" s="103"/>
      <c r="AX59" s="104"/>
      <c r="AY59" s="105"/>
      <c r="AZ59" s="114"/>
      <c r="BA59" s="107"/>
      <c r="BB59" s="105"/>
      <c r="BC59" s="108"/>
      <c r="BD59" s="109"/>
      <c r="BE59" s="105"/>
      <c r="BF59" s="114"/>
      <c r="BG59" s="107"/>
      <c r="BH59" s="105"/>
      <c r="BI59" s="110"/>
      <c r="BJ59" s="252"/>
      <c r="BK59" s="252"/>
      <c r="BL59" s="252"/>
    </row>
    <row r="60" spans="1:64" ht="51.75" thickBot="1" x14ac:dyDescent="0.3">
      <c r="A60" s="121" t="s">
        <v>402</v>
      </c>
      <c r="B60" s="241" t="s">
        <v>684</v>
      </c>
      <c r="C60" s="260" t="s">
        <v>408</v>
      </c>
      <c r="D60" s="260" t="s">
        <v>409</v>
      </c>
      <c r="E60" s="289" t="s">
        <v>410</v>
      </c>
      <c r="F60" s="292" t="s">
        <v>405</v>
      </c>
      <c r="G60" s="250" t="s">
        <v>432</v>
      </c>
      <c r="H60" s="64" t="s">
        <v>336</v>
      </c>
      <c r="I60" s="260" t="s">
        <v>337</v>
      </c>
      <c r="J60" s="263">
        <v>700</v>
      </c>
      <c r="K60" s="266" t="s">
        <v>411</v>
      </c>
      <c r="L60" s="64" t="s">
        <v>312</v>
      </c>
      <c r="M60" s="64" t="s">
        <v>313</v>
      </c>
      <c r="N60" s="64" t="s">
        <v>314</v>
      </c>
      <c r="O60" s="64" t="s">
        <v>315</v>
      </c>
      <c r="P60" s="269" t="s">
        <v>431</v>
      </c>
      <c r="Q60" s="272">
        <v>0.8</v>
      </c>
      <c r="R60" s="275" t="s">
        <v>424</v>
      </c>
      <c r="S60" s="272">
        <v>0.8</v>
      </c>
      <c r="T60" s="269" t="s">
        <v>425</v>
      </c>
      <c r="U60" s="269">
        <v>19</v>
      </c>
      <c r="V60" s="65">
        <v>1</v>
      </c>
      <c r="W60" s="65" t="s">
        <v>412</v>
      </c>
      <c r="X60" s="65" t="s">
        <v>413</v>
      </c>
      <c r="Y60" s="65" t="s">
        <v>685</v>
      </c>
      <c r="Z60" s="65" t="s">
        <v>316</v>
      </c>
      <c r="AA60" s="65" t="s">
        <v>317</v>
      </c>
      <c r="AB60" s="68">
        <v>0.4</v>
      </c>
      <c r="AC60" s="69" t="s">
        <v>422</v>
      </c>
      <c r="AD60" s="286">
        <v>0.56480000000000008</v>
      </c>
      <c r="AE60" s="286">
        <v>0.19999999999999996</v>
      </c>
      <c r="AF60" s="65" t="s">
        <v>318</v>
      </c>
      <c r="AG60" s="65" t="s">
        <v>319</v>
      </c>
      <c r="AH60" s="65" t="s">
        <v>320</v>
      </c>
      <c r="AI60" s="70" t="s">
        <v>419</v>
      </c>
      <c r="AJ60" s="71">
        <v>0.48</v>
      </c>
      <c r="AK60" s="70" t="s">
        <v>424</v>
      </c>
      <c r="AL60" s="72">
        <v>0.8</v>
      </c>
      <c r="AM60" s="70" t="s">
        <v>425</v>
      </c>
      <c r="AN60" s="269" t="s">
        <v>423</v>
      </c>
      <c r="AO60" s="280">
        <v>0.23519999999999996</v>
      </c>
      <c r="AP60" s="275" t="s">
        <v>429</v>
      </c>
      <c r="AQ60" s="280">
        <v>0.60000000000000009</v>
      </c>
      <c r="AR60" s="269" t="s">
        <v>429</v>
      </c>
      <c r="AS60" s="283">
        <v>12</v>
      </c>
      <c r="AT60" s="65" t="s">
        <v>321</v>
      </c>
      <c r="AU60" s="65" t="s">
        <v>415</v>
      </c>
      <c r="AV60" s="65" t="s">
        <v>686</v>
      </c>
      <c r="AW60" s="134">
        <v>45657</v>
      </c>
      <c r="AX60" s="75">
        <v>45175</v>
      </c>
      <c r="AY60" s="76" t="s">
        <v>687</v>
      </c>
      <c r="AZ60" s="170" t="s">
        <v>522</v>
      </c>
      <c r="BA60" s="78" t="s">
        <v>688</v>
      </c>
      <c r="BB60" s="76" t="s">
        <v>689</v>
      </c>
      <c r="BC60" s="79" t="s">
        <v>690</v>
      </c>
      <c r="BD60" s="80" t="s">
        <v>416</v>
      </c>
      <c r="BE60" s="76" t="s">
        <v>416</v>
      </c>
      <c r="BF60" s="115" t="s">
        <v>416</v>
      </c>
      <c r="BG60" s="78" t="s">
        <v>400</v>
      </c>
      <c r="BH60" s="174" t="s">
        <v>433</v>
      </c>
      <c r="BI60" s="131"/>
      <c r="BJ60" s="250" t="s">
        <v>501</v>
      </c>
      <c r="BK60" s="250" t="s">
        <v>501</v>
      </c>
      <c r="BL60" s="250" t="s">
        <v>596</v>
      </c>
    </row>
    <row r="61" spans="1:64" ht="83.25" thickBot="1" x14ac:dyDescent="0.3">
      <c r="A61" s="121" t="s">
        <v>402</v>
      </c>
      <c r="B61" s="242"/>
      <c r="C61" s="261"/>
      <c r="D61" s="261"/>
      <c r="E61" s="290"/>
      <c r="F61" s="293"/>
      <c r="G61" s="251"/>
      <c r="H61" s="81" t="s">
        <v>691</v>
      </c>
      <c r="I61" s="261"/>
      <c r="J61" s="264"/>
      <c r="K61" s="267"/>
      <c r="L61" s="81" t="s">
        <v>322</v>
      </c>
      <c r="M61" s="81" t="s">
        <v>323</v>
      </c>
      <c r="N61" s="81" t="s">
        <v>324</v>
      </c>
      <c r="O61" s="81" t="s">
        <v>325</v>
      </c>
      <c r="P61" s="270"/>
      <c r="Q61" s="273"/>
      <c r="R61" s="276"/>
      <c r="S61" s="273"/>
      <c r="T61" s="270"/>
      <c r="U61" s="270"/>
      <c r="V61" s="82">
        <v>2</v>
      </c>
      <c r="W61" s="82" t="s">
        <v>692</v>
      </c>
      <c r="X61" s="82" t="s">
        <v>414</v>
      </c>
      <c r="Y61" s="82" t="s">
        <v>693</v>
      </c>
      <c r="Z61" s="82" t="s">
        <v>326</v>
      </c>
      <c r="AA61" s="82" t="s">
        <v>317</v>
      </c>
      <c r="AB61" s="83">
        <v>0.3</v>
      </c>
      <c r="AC61" s="84" t="s">
        <v>422</v>
      </c>
      <c r="AD61" s="287"/>
      <c r="AE61" s="287"/>
      <c r="AF61" s="65" t="s">
        <v>318</v>
      </c>
      <c r="AG61" s="82" t="s">
        <v>319</v>
      </c>
      <c r="AH61" s="82" t="s">
        <v>320</v>
      </c>
      <c r="AI61" s="85" t="s">
        <v>423</v>
      </c>
      <c r="AJ61" s="86">
        <v>0.33599999999999997</v>
      </c>
      <c r="AK61" s="85" t="s">
        <v>424</v>
      </c>
      <c r="AL61" s="87">
        <v>0.8</v>
      </c>
      <c r="AM61" s="85" t="s">
        <v>425</v>
      </c>
      <c r="AN61" s="270"/>
      <c r="AO61" s="281"/>
      <c r="AP61" s="276"/>
      <c r="AQ61" s="281"/>
      <c r="AR61" s="270"/>
      <c r="AS61" s="284"/>
      <c r="AT61" s="82" t="s">
        <v>321</v>
      </c>
      <c r="AU61" s="82" t="s">
        <v>694</v>
      </c>
      <c r="AV61" s="82" t="s">
        <v>686</v>
      </c>
      <c r="AW61" s="135">
        <v>45291</v>
      </c>
      <c r="AX61" s="89">
        <v>45175</v>
      </c>
      <c r="AY61" s="90" t="s">
        <v>695</v>
      </c>
      <c r="AZ61" s="171" t="s">
        <v>522</v>
      </c>
      <c r="BA61" s="92" t="s">
        <v>696</v>
      </c>
      <c r="BB61" s="90" t="s">
        <v>697</v>
      </c>
      <c r="BC61" s="93" t="s">
        <v>698</v>
      </c>
      <c r="BD61" s="94"/>
      <c r="BE61" s="90" t="s">
        <v>416</v>
      </c>
      <c r="BF61" s="111" t="s">
        <v>416</v>
      </c>
      <c r="BG61" s="92" t="s">
        <v>400</v>
      </c>
      <c r="BH61" s="90"/>
      <c r="BI61" s="95"/>
      <c r="BJ61" s="251"/>
      <c r="BK61" s="251"/>
      <c r="BL61" s="251"/>
    </row>
    <row r="62" spans="1:64" ht="51.75" thickBot="1" x14ac:dyDescent="0.3">
      <c r="A62" s="121" t="s">
        <v>402</v>
      </c>
      <c r="B62" s="242"/>
      <c r="C62" s="261"/>
      <c r="D62" s="261"/>
      <c r="E62" s="290"/>
      <c r="F62" s="293"/>
      <c r="G62" s="251"/>
      <c r="H62" s="141"/>
      <c r="I62" s="261"/>
      <c r="J62" s="264"/>
      <c r="K62" s="267"/>
      <c r="L62" s="81"/>
      <c r="M62" s="81"/>
      <c r="N62" s="81"/>
      <c r="O62" s="81"/>
      <c r="P62" s="270"/>
      <c r="Q62" s="273"/>
      <c r="R62" s="276"/>
      <c r="S62" s="273"/>
      <c r="T62" s="270"/>
      <c r="U62" s="270"/>
      <c r="V62" s="82">
        <v>3</v>
      </c>
      <c r="W62" s="82" t="s">
        <v>393</v>
      </c>
      <c r="X62" s="82" t="s">
        <v>510</v>
      </c>
      <c r="Y62" s="82" t="s">
        <v>511</v>
      </c>
      <c r="Z62" s="82" t="s">
        <v>326</v>
      </c>
      <c r="AA62" s="82" t="s">
        <v>317</v>
      </c>
      <c r="AB62" s="83">
        <v>0.3</v>
      </c>
      <c r="AC62" s="84" t="s">
        <v>422</v>
      </c>
      <c r="AD62" s="287"/>
      <c r="AE62" s="287"/>
      <c r="AF62" s="65" t="s">
        <v>318</v>
      </c>
      <c r="AG62" s="82" t="s">
        <v>319</v>
      </c>
      <c r="AH62" s="82" t="s">
        <v>320</v>
      </c>
      <c r="AI62" s="85" t="s">
        <v>423</v>
      </c>
      <c r="AJ62" s="86">
        <v>0.23519999999999996</v>
      </c>
      <c r="AK62" s="85" t="s">
        <v>424</v>
      </c>
      <c r="AL62" s="87">
        <v>0.8</v>
      </c>
      <c r="AM62" s="85" t="s">
        <v>425</v>
      </c>
      <c r="AN62" s="270"/>
      <c r="AO62" s="281"/>
      <c r="AP62" s="276"/>
      <c r="AQ62" s="281"/>
      <c r="AR62" s="270"/>
      <c r="AS62" s="284"/>
      <c r="AT62" s="133"/>
      <c r="AU62" s="133"/>
      <c r="AV62" s="133"/>
      <c r="AW62" s="144"/>
      <c r="AX62" s="89"/>
      <c r="AY62" s="90"/>
      <c r="AZ62" s="111"/>
      <c r="BA62" s="92"/>
      <c r="BB62" s="90"/>
      <c r="BC62" s="93" t="s">
        <v>630</v>
      </c>
      <c r="BD62" s="94"/>
      <c r="BE62" s="90" t="s">
        <v>416</v>
      </c>
      <c r="BF62" s="111" t="s">
        <v>400</v>
      </c>
      <c r="BG62" s="92"/>
      <c r="BH62" s="90"/>
      <c r="BI62" s="117" t="s">
        <v>953</v>
      </c>
      <c r="BJ62" s="251"/>
      <c r="BK62" s="251"/>
      <c r="BL62" s="251"/>
    </row>
    <row r="63" spans="1:64" ht="83.25" thickBot="1" x14ac:dyDescent="0.3">
      <c r="A63" s="121" t="s">
        <v>402</v>
      </c>
      <c r="B63" s="242"/>
      <c r="C63" s="261"/>
      <c r="D63" s="261"/>
      <c r="E63" s="290"/>
      <c r="F63" s="293"/>
      <c r="G63" s="251"/>
      <c r="H63" s="81"/>
      <c r="I63" s="261"/>
      <c r="J63" s="264"/>
      <c r="K63" s="267"/>
      <c r="L63" s="81"/>
      <c r="M63" s="81"/>
      <c r="N63" s="81"/>
      <c r="O63" s="81"/>
      <c r="P63" s="270"/>
      <c r="Q63" s="273"/>
      <c r="R63" s="276"/>
      <c r="S63" s="273"/>
      <c r="T63" s="270"/>
      <c r="U63" s="270"/>
      <c r="V63" s="82">
        <v>4</v>
      </c>
      <c r="W63" s="82" t="s">
        <v>513</v>
      </c>
      <c r="X63" s="82" t="s">
        <v>514</v>
      </c>
      <c r="Y63" s="82" t="s">
        <v>515</v>
      </c>
      <c r="Z63" s="82" t="s">
        <v>331</v>
      </c>
      <c r="AA63" s="82" t="s">
        <v>317</v>
      </c>
      <c r="AB63" s="83">
        <v>0.25</v>
      </c>
      <c r="AC63" s="84" t="s">
        <v>426</v>
      </c>
      <c r="AD63" s="287"/>
      <c r="AE63" s="287"/>
      <c r="AF63" s="65" t="s">
        <v>318</v>
      </c>
      <c r="AG63" s="82" t="s">
        <v>319</v>
      </c>
      <c r="AH63" s="82" t="s">
        <v>320</v>
      </c>
      <c r="AI63" s="85" t="s">
        <v>423</v>
      </c>
      <c r="AJ63" s="86">
        <v>0.23519999999999996</v>
      </c>
      <c r="AK63" s="85" t="s">
        <v>429</v>
      </c>
      <c r="AL63" s="87">
        <v>0.60000000000000009</v>
      </c>
      <c r="AM63" s="85" t="s">
        <v>429</v>
      </c>
      <c r="AN63" s="270"/>
      <c r="AO63" s="281"/>
      <c r="AP63" s="276"/>
      <c r="AQ63" s="281"/>
      <c r="AR63" s="270"/>
      <c r="AS63" s="284"/>
      <c r="AT63" s="66"/>
      <c r="AU63" s="66"/>
      <c r="AV63" s="66"/>
      <c r="AW63" s="88"/>
      <c r="AX63" s="89"/>
      <c r="AY63" s="90"/>
      <c r="AZ63" s="111"/>
      <c r="BA63" s="92"/>
      <c r="BB63" s="90"/>
      <c r="BC63" s="93" t="s">
        <v>630</v>
      </c>
      <c r="BD63" s="94"/>
      <c r="BE63" s="90" t="s">
        <v>400</v>
      </c>
      <c r="BF63" s="111" t="s">
        <v>400</v>
      </c>
      <c r="BG63" s="92"/>
      <c r="BH63" s="90"/>
      <c r="BI63" s="117" t="s">
        <v>948</v>
      </c>
      <c r="BJ63" s="251"/>
      <c r="BK63" s="251"/>
      <c r="BL63" s="251"/>
    </row>
    <row r="64" spans="1:64" ht="17.25" thickBot="1" x14ac:dyDescent="0.3">
      <c r="A64" s="121" t="s">
        <v>402</v>
      </c>
      <c r="B64" s="242"/>
      <c r="C64" s="261"/>
      <c r="D64" s="261"/>
      <c r="E64" s="290"/>
      <c r="F64" s="293"/>
      <c r="G64" s="251"/>
      <c r="H64" s="81"/>
      <c r="I64" s="261"/>
      <c r="J64" s="264"/>
      <c r="K64" s="267"/>
      <c r="L64" s="81"/>
      <c r="M64" s="81"/>
      <c r="N64" s="81"/>
      <c r="O64" s="81"/>
      <c r="P64" s="270"/>
      <c r="Q64" s="273"/>
      <c r="R64" s="276"/>
      <c r="S64" s="273"/>
      <c r="T64" s="270"/>
      <c r="U64" s="270"/>
      <c r="V64" s="82">
        <v>5</v>
      </c>
      <c r="W64" s="133"/>
      <c r="X64" s="133"/>
      <c r="Y64" s="133"/>
      <c r="Z64" s="82"/>
      <c r="AA64" s="82"/>
      <c r="AB64" s="83" t="s">
        <v>427</v>
      </c>
      <c r="AC64" s="84" t="s">
        <v>427</v>
      </c>
      <c r="AD64" s="287"/>
      <c r="AE64" s="287"/>
      <c r="AF64" s="82"/>
      <c r="AG64" s="82"/>
      <c r="AH64" s="82"/>
      <c r="AI64" s="85" t="s">
        <v>427</v>
      </c>
      <c r="AJ64" s="86" t="s">
        <v>427</v>
      </c>
      <c r="AK64" s="85" t="s">
        <v>427</v>
      </c>
      <c r="AL64" s="87" t="s">
        <v>427</v>
      </c>
      <c r="AM64" s="85" t="s">
        <v>427</v>
      </c>
      <c r="AN64" s="270"/>
      <c r="AO64" s="281"/>
      <c r="AP64" s="276"/>
      <c r="AQ64" s="281"/>
      <c r="AR64" s="270"/>
      <c r="AS64" s="284"/>
      <c r="AT64" s="66"/>
      <c r="AU64" s="66"/>
      <c r="AV64" s="66"/>
      <c r="AW64" s="88"/>
      <c r="AX64" s="89"/>
      <c r="AY64" s="90"/>
      <c r="AZ64" s="111"/>
      <c r="BA64" s="92"/>
      <c r="BB64" s="90"/>
      <c r="BC64" s="93"/>
      <c r="BD64" s="94"/>
      <c r="BE64" s="90"/>
      <c r="BF64" s="111"/>
      <c r="BG64" s="92"/>
      <c r="BH64" s="90"/>
      <c r="BI64" s="95"/>
      <c r="BJ64" s="251"/>
      <c r="BK64" s="251"/>
      <c r="BL64" s="251"/>
    </row>
    <row r="65" spans="1:64" ht="17.25" thickBot="1" x14ac:dyDescent="0.3">
      <c r="A65" s="121" t="s">
        <v>402</v>
      </c>
      <c r="B65" s="243"/>
      <c r="C65" s="262"/>
      <c r="D65" s="262"/>
      <c r="E65" s="291"/>
      <c r="F65" s="294"/>
      <c r="G65" s="252"/>
      <c r="H65" s="96"/>
      <c r="I65" s="262"/>
      <c r="J65" s="265"/>
      <c r="K65" s="268"/>
      <c r="L65" s="97"/>
      <c r="M65" s="97"/>
      <c r="N65" s="97"/>
      <c r="O65" s="98"/>
      <c r="P65" s="271"/>
      <c r="Q65" s="274"/>
      <c r="R65" s="277"/>
      <c r="S65" s="274"/>
      <c r="T65" s="271"/>
      <c r="U65" s="271"/>
      <c r="V65" s="99">
        <v>6</v>
      </c>
      <c r="W65" s="99"/>
      <c r="X65" s="99"/>
      <c r="Y65" s="99"/>
      <c r="Z65" s="99"/>
      <c r="AA65" s="99"/>
      <c r="AB65" s="83" t="s">
        <v>427</v>
      </c>
      <c r="AC65" s="84" t="s">
        <v>427</v>
      </c>
      <c r="AD65" s="288"/>
      <c r="AE65" s="288"/>
      <c r="AF65" s="82"/>
      <c r="AG65" s="82"/>
      <c r="AH65" s="82"/>
      <c r="AI65" s="101" t="s">
        <v>427</v>
      </c>
      <c r="AJ65" s="102" t="s">
        <v>427</v>
      </c>
      <c r="AK65" s="101" t="s">
        <v>427</v>
      </c>
      <c r="AL65" s="87" t="s">
        <v>427</v>
      </c>
      <c r="AM65" s="101" t="s">
        <v>427</v>
      </c>
      <c r="AN65" s="271"/>
      <c r="AO65" s="282"/>
      <c r="AP65" s="277"/>
      <c r="AQ65" s="282"/>
      <c r="AR65" s="271"/>
      <c r="AS65" s="285"/>
      <c r="AT65" s="100"/>
      <c r="AU65" s="100"/>
      <c r="AV65" s="100"/>
      <c r="AW65" s="103"/>
      <c r="AX65" s="104"/>
      <c r="AY65" s="105"/>
      <c r="AZ65" s="114"/>
      <c r="BA65" s="107"/>
      <c r="BB65" s="105"/>
      <c r="BC65" s="108"/>
      <c r="BD65" s="109"/>
      <c r="BE65" s="105"/>
      <c r="BF65" s="114"/>
      <c r="BG65" s="107"/>
      <c r="BH65" s="105"/>
      <c r="BI65" s="110"/>
      <c r="BJ65" s="252"/>
      <c r="BK65" s="252"/>
      <c r="BL65" s="252"/>
    </row>
    <row r="66" spans="1:64" ht="128.25" thickBot="1" x14ac:dyDescent="0.3">
      <c r="A66" s="121" t="s">
        <v>402</v>
      </c>
      <c r="B66" s="241" t="s">
        <v>699</v>
      </c>
      <c r="C66" s="260" t="s">
        <v>700</v>
      </c>
      <c r="D66" s="260" t="s">
        <v>701</v>
      </c>
      <c r="E66" s="289" t="s">
        <v>569</v>
      </c>
      <c r="F66" s="289" t="s">
        <v>702</v>
      </c>
      <c r="G66" s="295" t="s">
        <v>881</v>
      </c>
      <c r="H66" s="64" t="s">
        <v>703</v>
      </c>
      <c r="I66" s="260" t="s">
        <v>337</v>
      </c>
      <c r="J66" s="263">
        <v>52</v>
      </c>
      <c r="K66" s="266" t="s">
        <v>704</v>
      </c>
      <c r="L66" s="64" t="s">
        <v>312</v>
      </c>
      <c r="M66" s="64" t="s">
        <v>313</v>
      </c>
      <c r="N66" s="64" t="s">
        <v>314</v>
      </c>
      <c r="O66" s="64" t="s">
        <v>315</v>
      </c>
      <c r="P66" s="269" t="s">
        <v>419</v>
      </c>
      <c r="Q66" s="272">
        <v>0.6</v>
      </c>
      <c r="R66" s="275" t="s">
        <v>424</v>
      </c>
      <c r="S66" s="272">
        <v>0.8</v>
      </c>
      <c r="T66" s="269" t="s">
        <v>425</v>
      </c>
      <c r="U66" s="269">
        <v>17</v>
      </c>
      <c r="V66" s="65">
        <v>1</v>
      </c>
      <c r="W66" s="65" t="s">
        <v>668</v>
      </c>
      <c r="X66" s="65" t="s">
        <v>705</v>
      </c>
      <c r="Y66" s="65" t="s">
        <v>706</v>
      </c>
      <c r="Z66" s="65" t="s">
        <v>316</v>
      </c>
      <c r="AA66" s="65" t="s">
        <v>317</v>
      </c>
      <c r="AB66" s="68">
        <v>0.4</v>
      </c>
      <c r="AC66" s="69" t="s">
        <v>422</v>
      </c>
      <c r="AD66" s="286">
        <v>0.51356400000000002</v>
      </c>
      <c r="AE66" s="286">
        <v>0.19999999999999996</v>
      </c>
      <c r="AF66" s="65" t="s">
        <v>318</v>
      </c>
      <c r="AG66" s="65" t="s">
        <v>319</v>
      </c>
      <c r="AH66" s="65" t="s">
        <v>399</v>
      </c>
      <c r="AI66" s="70" t="s">
        <v>423</v>
      </c>
      <c r="AJ66" s="71">
        <v>0.36</v>
      </c>
      <c r="AK66" s="70" t="s">
        <v>424</v>
      </c>
      <c r="AL66" s="72">
        <v>0.8</v>
      </c>
      <c r="AM66" s="70" t="s">
        <v>425</v>
      </c>
      <c r="AN66" s="269" t="s">
        <v>428</v>
      </c>
      <c r="AO66" s="280">
        <v>8.6435999999999985E-2</v>
      </c>
      <c r="AP66" s="275" t="s">
        <v>429</v>
      </c>
      <c r="AQ66" s="280">
        <v>0.60000000000000009</v>
      </c>
      <c r="AR66" s="269" t="s">
        <v>429</v>
      </c>
      <c r="AS66" s="283">
        <v>11</v>
      </c>
      <c r="AT66" s="65" t="s">
        <v>321</v>
      </c>
      <c r="AU66" s="65" t="s">
        <v>707</v>
      </c>
      <c r="AV66" s="130" t="s">
        <v>708</v>
      </c>
      <c r="AW66" s="134">
        <v>45198</v>
      </c>
      <c r="AX66" s="75">
        <v>45175</v>
      </c>
      <c r="AY66" s="76" t="s">
        <v>709</v>
      </c>
      <c r="AZ66" s="170" t="s">
        <v>522</v>
      </c>
      <c r="BA66" s="78" t="s">
        <v>710</v>
      </c>
      <c r="BB66" s="76"/>
      <c r="BC66" s="79" t="s">
        <v>711</v>
      </c>
      <c r="BD66" s="80" t="s">
        <v>416</v>
      </c>
      <c r="BE66" s="76" t="s">
        <v>416</v>
      </c>
      <c r="BF66" s="115" t="s">
        <v>400</v>
      </c>
      <c r="BG66" s="78" t="s">
        <v>400</v>
      </c>
      <c r="BH66" s="174" t="s">
        <v>433</v>
      </c>
      <c r="BI66" s="131"/>
      <c r="BJ66" s="295" t="s">
        <v>501</v>
      </c>
      <c r="BK66" s="295" t="s">
        <v>501</v>
      </c>
      <c r="BL66" s="295" t="s">
        <v>596</v>
      </c>
    </row>
    <row r="67" spans="1:64" ht="39" thickBot="1" x14ac:dyDescent="0.3">
      <c r="A67" s="121" t="s">
        <v>402</v>
      </c>
      <c r="B67" s="242"/>
      <c r="C67" s="261"/>
      <c r="D67" s="261"/>
      <c r="E67" s="290"/>
      <c r="F67" s="290"/>
      <c r="G67" s="296"/>
      <c r="H67" s="81" t="s">
        <v>653</v>
      </c>
      <c r="I67" s="261"/>
      <c r="J67" s="264"/>
      <c r="K67" s="267"/>
      <c r="L67" s="81" t="s">
        <v>322</v>
      </c>
      <c r="M67" s="81"/>
      <c r="N67" s="81" t="s">
        <v>324</v>
      </c>
      <c r="O67" s="81"/>
      <c r="P67" s="270"/>
      <c r="Q67" s="273"/>
      <c r="R67" s="276"/>
      <c r="S67" s="273"/>
      <c r="T67" s="270"/>
      <c r="U67" s="270"/>
      <c r="V67" s="82">
        <v>2</v>
      </c>
      <c r="W67" s="82" t="s">
        <v>712</v>
      </c>
      <c r="X67" s="82" t="s">
        <v>713</v>
      </c>
      <c r="Y67" s="82" t="s">
        <v>714</v>
      </c>
      <c r="Z67" s="82" t="s">
        <v>326</v>
      </c>
      <c r="AA67" s="82" t="s">
        <v>317</v>
      </c>
      <c r="AB67" s="83">
        <v>0.3</v>
      </c>
      <c r="AC67" s="84" t="s">
        <v>422</v>
      </c>
      <c r="AD67" s="287"/>
      <c r="AE67" s="287"/>
      <c r="AF67" s="65" t="s">
        <v>318</v>
      </c>
      <c r="AG67" s="82" t="s">
        <v>381</v>
      </c>
      <c r="AH67" s="82" t="s">
        <v>320</v>
      </c>
      <c r="AI67" s="85" t="s">
        <v>423</v>
      </c>
      <c r="AJ67" s="86">
        <v>0.252</v>
      </c>
      <c r="AK67" s="85" t="s">
        <v>424</v>
      </c>
      <c r="AL67" s="87">
        <v>0.8</v>
      </c>
      <c r="AM67" s="85" t="s">
        <v>425</v>
      </c>
      <c r="AN67" s="270"/>
      <c r="AO67" s="281"/>
      <c r="AP67" s="276"/>
      <c r="AQ67" s="281"/>
      <c r="AR67" s="270"/>
      <c r="AS67" s="284"/>
      <c r="AT67" s="82"/>
      <c r="AU67" s="82"/>
      <c r="AV67" s="82"/>
      <c r="AW67" s="135"/>
      <c r="AX67" s="89"/>
      <c r="AY67" s="90"/>
      <c r="AZ67" s="111"/>
      <c r="BA67" s="92"/>
      <c r="BB67" s="90" t="s">
        <v>715</v>
      </c>
      <c r="BC67" s="93" t="s">
        <v>716</v>
      </c>
      <c r="BD67" s="94"/>
      <c r="BE67" s="90" t="s">
        <v>416</v>
      </c>
      <c r="BF67" s="111" t="s">
        <v>416</v>
      </c>
      <c r="BG67" s="92"/>
      <c r="BH67" s="90"/>
      <c r="BI67" s="95"/>
      <c r="BJ67" s="296"/>
      <c r="BK67" s="296"/>
      <c r="BL67" s="296"/>
    </row>
    <row r="68" spans="1:64" ht="39" thickBot="1" x14ac:dyDescent="0.3">
      <c r="A68" s="121" t="s">
        <v>402</v>
      </c>
      <c r="B68" s="242"/>
      <c r="C68" s="261"/>
      <c r="D68" s="261"/>
      <c r="E68" s="290"/>
      <c r="F68" s="290"/>
      <c r="G68" s="296"/>
      <c r="H68" s="81"/>
      <c r="I68" s="261"/>
      <c r="J68" s="264"/>
      <c r="K68" s="267"/>
      <c r="L68" s="81" t="s">
        <v>327</v>
      </c>
      <c r="M68" s="81"/>
      <c r="N68" s="81" t="s">
        <v>329</v>
      </c>
      <c r="O68" s="81"/>
      <c r="P68" s="270"/>
      <c r="Q68" s="273"/>
      <c r="R68" s="276"/>
      <c r="S68" s="273"/>
      <c r="T68" s="270"/>
      <c r="U68" s="270"/>
      <c r="V68" s="82">
        <v>3</v>
      </c>
      <c r="W68" s="82" t="s">
        <v>717</v>
      </c>
      <c r="X68" s="82" t="s">
        <v>718</v>
      </c>
      <c r="Y68" s="82" t="s">
        <v>719</v>
      </c>
      <c r="Z68" s="82" t="s">
        <v>326</v>
      </c>
      <c r="AA68" s="82" t="s">
        <v>317</v>
      </c>
      <c r="AB68" s="83">
        <v>0.3</v>
      </c>
      <c r="AC68" s="84" t="s">
        <v>422</v>
      </c>
      <c r="AD68" s="287"/>
      <c r="AE68" s="287"/>
      <c r="AF68" s="65" t="s">
        <v>318</v>
      </c>
      <c r="AG68" s="82" t="s">
        <v>319</v>
      </c>
      <c r="AH68" s="82" t="s">
        <v>320</v>
      </c>
      <c r="AI68" s="85" t="s">
        <v>428</v>
      </c>
      <c r="AJ68" s="86">
        <v>0.1764</v>
      </c>
      <c r="AK68" s="85" t="s">
        <v>424</v>
      </c>
      <c r="AL68" s="87">
        <v>0.8</v>
      </c>
      <c r="AM68" s="85" t="s">
        <v>425</v>
      </c>
      <c r="AN68" s="270"/>
      <c r="AO68" s="281"/>
      <c r="AP68" s="276"/>
      <c r="AQ68" s="281"/>
      <c r="AR68" s="270"/>
      <c r="AS68" s="284"/>
      <c r="AT68" s="82"/>
      <c r="AU68" s="82"/>
      <c r="AV68" s="82"/>
      <c r="AW68" s="135"/>
      <c r="AX68" s="89"/>
      <c r="AY68" s="90"/>
      <c r="AZ68" s="111"/>
      <c r="BA68" s="92"/>
      <c r="BB68" s="90" t="s">
        <v>720</v>
      </c>
      <c r="BC68" s="93" t="s">
        <v>971</v>
      </c>
      <c r="BD68" s="94"/>
      <c r="BE68" s="90" t="s">
        <v>416</v>
      </c>
      <c r="BF68" s="111" t="s">
        <v>416</v>
      </c>
      <c r="BG68" s="92"/>
      <c r="BH68" s="90"/>
      <c r="BI68" s="95"/>
      <c r="BJ68" s="296"/>
      <c r="BK68" s="296"/>
      <c r="BL68" s="296"/>
    </row>
    <row r="69" spans="1:64" ht="51.75" thickBot="1" x14ac:dyDescent="0.3">
      <c r="A69" s="121" t="s">
        <v>402</v>
      </c>
      <c r="B69" s="242"/>
      <c r="C69" s="261"/>
      <c r="D69" s="261"/>
      <c r="E69" s="290"/>
      <c r="F69" s="290"/>
      <c r="G69" s="296"/>
      <c r="H69" s="81"/>
      <c r="I69" s="261"/>
      <c r="J69" s="264"/>
      <c r="K69" s="267"/>
      <c r="L69" s="81"/>
      <c r="M69" s="81"/>
      <c r="N69" s="81"/>
      <c r="O69" s="81"/>
      <c r="P69" s="270"/>
      <c r="Q69" s="273"/>
      <c r="R69" s="276"/>
      <c r="S69" s="273"/>
      <c r="T69" s="270"/>
      <c r="U69" s="270"/>
      <c r="V69" s="82">
        <v>4</v>
      </c>
      <c r="W69" s="82" t="s">
        <v>721</v>
      </c>
      <c r="X69" s="82" t="s">
        <v>722</v>
      </c>
      <c r="Y69" s="82" t="s">
        <v>723</v>
      </c>
      <c r="Z69" s="82" t="s">
        <v>326</v>
      </c>
      <c r="AA69" s="82" t="s">
        <v>317</v>
      </c>
      <c r="AB69" s="83">
        <v>0.3</v>
      </c>
      <c r="AC69" s="84" t="s">
        <v>422</v>
      </c>
      <c r="AD69" s="287"/>
      <c r="AE69" s="287"/>
      <c r="AF69" s="82" t="s">
        <v>332</v>
      </c>
      <c r="AG69" s="82" t="s">
        <v>319</v>
      </c>
      <c r="AH69" s="82" t="s">
        <v>320</v>
      </c>
      <c r="AI69" s="85" t="s">
        <v>428</v>
      </c>
      <c r="AJ69" s="86">
        <v>0.12347999999999999</v>
      </c>
      <c r="AK69" s="85" t="s">
        <v>424</v>
      </c>
      <c r="AL69" s="87">
        <v>0.8</v>
      </c>
      <c r="AM69" s="85" t="s">
        <v>425</v>
      </c>
      <c r="AN69" s="270"/>
      <c r="AO69" s="281"/>
      <c r="AP69" s="276"/>
      <c r="AQ69" s="281"/>
      <c r="AR69" s="270"/>
      <c r="AS69" s="284"/>
      <c r="AT69" s="82"/>
      <c r="AU69" s="82"/>
      <c r="AV69" s="82"/>
      <c r="AW69" s="135"/>
      <c r="AX69" s="89"/>
      <c r="AY69" s="90"/>
      <c r="AZ69" s="111"/>
      <c r="BA69" s="92"/>
      <c r="BB69" s="90" t="s">
        <v>724</v>
      </c>
      <c r="BC69" s="93" t="s">
        <v>725</v>
      </c>
      <c r="BD69" s="94"/>
      <c r="BE69" s="90" t="s">
        <v>416</v>
      </c>
      <c r="BF69" s="111" t="s">
        <v>416</v>
      </c>
      <c r="BG69" s="92"/>
      <c r="BH69" s="90"/>
      <c r="BI69" s="95"/>
      <c r="BJ69" s="296"/>
      <c r="BK69" s="296"/>
      <c r="BL69" s="296"/>
    </row>
    <row r="70" spans="1:64" ht="51.75" thickBot="1" x14ac:dyDescent="0.3">
      <c r="A70" s="121" t="s">
        <v>402</v>
      </c>
      <c r="B70" s="242"/>
      <c r="C70" s="261"/>
      <c r="D70" s="261"/>
      <c r="E70" s="290"/>
      <c r="F70" s="290"/>
      <c r="G70" s="296"/>
      <c r="H70" s="81"/>
      <c r="I70" s="261"/>
      <c r="J70" s="264"/>
      <c r="K70" s="267"/>
      <c r="L70" s="81" t="s">
        <v>349</v>
      </c>
      <c r="M70" s="81"/>
      <c r="N70" s="81"/>
      <c r="O70" s="81"/>
      <c r="P70" s="270"/>
      <c r="Q70" s="273"/>
      <c r="R70" s="276"/>
      <c r="S70" s="273"/>
      <c r="T70" s="270"/>
      <c r="U70" s="270"/>
      <c r="V70" s="82">
        <v>5</v>
      </c>
      <c r="W70" s="82" t="s">
        <v>393</v>
      </c>
      <c r="X70" s="82" t="s">
        <v>510</v>
      </c>
      <c r="Y70" s="82" t="s">
        <v>511</v>
      </c>
      <c r="Z70" s="82" t="s">
        <v>326</v>
      </c>
      <c r="AA70" s="82" t="s">
        <v>317</v>
      </c>
      <c r="AB70" s="83">
        <v>0.3</v>
      </c>
      <c r="AC70" s="84" t="s">
        <v>422</v>
      </c>
      <c r="AD70" s="287"/>
      <c r="AE70" s="287"/>
      <c r="AF70" s="65" t="s">
        <v>318</v>
      </c>
      <c r="AG70" s="82" t="s">
        <v>319</v>
      </c>
      <c r="AH70" s="82" t="s">
        <v>320</v>
      </c>
      <c r="AI70" s="85" t="s">
        <v>428</v>
      </c>
      <c r="AJ70" s="86">
        <v>8.6435999999999985E-2</v>
      </c>
      <c r="AK70" s="85" t="s">
        <v>424</v>
      </c>
      <c r="AL70" s="87">
        <v>0.8</v>
      </c>
      <c r="AM70" s="85" t="s">
        <v>425</v>
      </c>
      <c r="AN70" s="270"/>
      <c r="AO70" s="281"/>
      <c r="AP70" s="276"/>
      <c r="AQ70" s="281"/>
      <c r="AR70" s="270"/>
      <c r="AS70" s="284"/>
      <c r="AT70" s="82"/>
      <c r="AU70" s="82"/>
      <c r="AV70" s="82"/>
      <c r="AW70" s="135"/>
      <c r="AX70" s="89"/>
      <c r="AY70" s="90"/>
      <c r="AZ70" s="111"/>
      <c r="BA70" s="92"/>
      <c r="BB70" s="90"/>
      <c r="BC70" s="93" t="s">
        <v>630</v>
      </c>
      <c r="BD70" s="94"/>
      <c r="BE70" s="90" t="s">
        <v>416</v>
      </c>
      <c r="BF70" s="111" t="s">
        <v>400</v>
      </c>
      <c r="BG70" s="92"/>
      <c r="BH70" s="90"/>
      <c r="BI70" s="117" t="s">
        <v>953</v>
      </c>
      <c r="BJ70" s="296"/>
      <c r="BK70" s="296"/>
      <c r="BL70" s="296"/>
    </row>
    <row r="71" spans="1:64" ht="83.25" thickBot="1" x14ac:dyDescent="0.3">
      <c r="A71" s="121" t="s">
        <v>402</v>
      </c>
      <c r="B71" s="243"/>
      <c r="C71" s="262"/>
      <c r="D71" s="262"/>
      <c r="E71" s="291"/>
      <c r="F71" s="291"/>
      <c r="G71" s="297"/>
      <c r="H71" s="96"/>
      <c r="I71" s="262"/>
      <c r="J71" s="265"/>
      <c r="K71" s="268"/>
      <c r="L71" s="97"/>
      <c r="M71" s="97"/>
      <c r="N71" s="97"/>
      <c r="O71" s="98"/>
      <c r="P71" s="271"/>
      <c r="Q71" s="274"/>
      <c r="R71" s="277"/>
      <c r="S71" s="274"/>
      <c r="T71" s="271"/>
      <c r="U71" s="271"/>
      <c r="V71" s="99">
        <v>6</v>
      </c>
      <c r="W71" s="99" t="s">
        <v>513</v>
      </c>
      <c r="X71" s="99" t="s">
        <v>514</v>
      </c>
      <c r="Y71" s="99" t="s">
        <v>515</v>
      </c>
      <c r="Z71" s="99" t="s">
        <v>331</v>
      </c>
      <c r="AA71" s="99" t="s">
        <v>317</v>
      </c>
      <c r="AB71" s="83">
        <v>0.25</v>
      </c>
      <c r="AC71" s="84" t="s">
        <v>426</v>
      </c>
      <c r="AD71" s="288"/>
      <c r="AE71" s="288"/>
      <c r="AF71" s="65" t="s">
        <v>318</v>
      </c>
      <c r="AG71" s="99" t="s">
        <v>319</v>
      </c>
      <c r="AH71" s="99" t="s">
        <v>320</v>
      </c>
      <c r="AI71" s="101" t="s">
        <v>428</v>
      </c>
      <c r="AJ71" s="102">
        <v>8.6435999999999985E-2</v>
      </c>
      <c r="AK71" s="101" t="s">
        <v>429</v>
      </c>
      <c r="AL71" s="87">
        <v>0.60000000000000009</v>
      </c>
      <c r="AM71" s="101" t="s">
        <v>429</v>
      </c>
      <c r="AN71" s="271"/>
      <c r="AO71" s="282"/>
      <c r="AP71" s="277"/>
      <c r="AQ71" s="282"/>
      <c r="AR71" s="271"/>
      <c r="AS71" s="285"/>
      <c r="AT71" s="99"/>
      <c r="AU71" s="99"/>
      <c r="AV71" s="99"/>
      <c r="AW71" s="145"/>
      <c r="AX71" s="104"/>
      <c r="AY71" s="105"/>
      <c r="AZ71" s="114"/>
      <c r="BA71" s="107"/>
      <c r="BB71" s="105"/>
      <c r="BC71" s="108" t="s">
        <v>630</v>
      </c>
      <c r="BD71" s="109"/>
      <c r="BE71" s="90" t="s">
        <v>400</v>
      </c>
      <c r="BF71" s="111" t="s">
        <v>400</v>
      </c>
      <c r="BG71" s="92"/>
      <c r="BH71" s="90"/>
      <c r="BI71" s="117" t="s">
        <v>948</v>
      </c>
      <c r="BJ71" s="297"/>
      <c r="BK71" s="297"/>
      <c r="BL71" s="297"/>
    </row>
    <row r="72" spans="1:64" ht="116.25" thickBot="1" x14ac:dyDescent="0.3">
      <c r="A72" s="121" t="s">
        <v>726</v>
      </c>
      <c r="B72" s="241" t="s">
        <v>727</v>
      </c>
      <c r="C72" s="260" t="s">
        <v>728</v>
      </c>
      <c r="D72" s="260" t="s">
        <v>729</v>
      </c>
      <c r="E72" s="289" t="s">
        <v>730</v>
      </c>
      <c r="F72" s="289" t="s">
        <v>731</v>
      </c>
      <c r="G72" s="295" t="s">
        <v>882</v>
      </c>
      <c r="H72" s="81" t="s">
        <v>653</v>
      </c>
      <c r="I72" s="260" t="s">
        <v>337</v>
      </c>
      <c r="J72" s="263">
        <v>12</v>
      </c>
      <c r="K72" s="266" t="s">
        <v>732</v>
      </c>
      <c r="L72" s="64" t="s">
        <v>312</v>
      </c>
      <c r="M72" s="64" t="s">
        <v>313</v>
      </c>
      <c r="N72" s="64" t="s">
        <v>314</v>
      </c>
      <c r="O72" s="64" t="s">
        <v>315</v>
      </c>
      <c r="P72" s="269" t="s">
        <v>423</v>
      </c>
      <c r="Q72" s="272">
        <v>0.4</v>
      </c>
      <c r="R72" s="275" t="s">
        <v>424</v>
      </c>
      <c r="S72" s="272">
        <v>0.8</v>
      </c>
      <c r="T72" s="269" t="s">
        <v>425</v>
      </c>
      <c r="U72" s="269">
        <v>16</v>
      </c>
      <c r="V72" s="65">
        <v>1</v>
      </c>
      <c r="W72" s="65" t="s">
        <v>733</v>
      </c>
      <c r="X72" s="65" t="s">
        <v>734</v>
      </c>
      <c r="Y72" s="65" t="s">
        <v>735</v>
      </c>
      <c r="Z72" s="65" t="s">
        <v>316</v>
      </c>
      <c r="AA72" s="65" t="s">
        <v>317</v>
      </c>
      <c r="AB72" s="68">
        <v>0.4</v>
      </c>
      <c r="AC72" s="69" t="s">
        <v>422</v>
      </c>
      <c r="AD72" s="286">
        <v>0.23200000000000004</v>
      </c>
      <c r="AE72" s="286">
        <v>0.19999999999999996</v>
      </c>
      <c r="AF72" s="65" t="s">
        <v>318</v>
      </c>
      <c r="AG72" s="65" t="s">
        <v>319</v>
      </c>
      <c r="AH72" s="65" t="s">
        <v>320</v>
      </c>
      <c r="AI72" s="70" t="s">
        <v>423</v>
      </c>
      <c r="AJ72" s="71">
        <v>0.24</v>
      </c>
      <c r="AK72" s="70" t="s">
        <v>424</v>
      </c>
      <c r="AL72" s="72">
        <v>0.8</v>
      </c>
      <c r="AM72" s="70" t="s">
        <v>425</v>
      </c>
      <c r="AN72" s="269" t="s">
        <v>428</v>
      </c>
      <c r="AO72" s="280">
        <v>0.16799999999999998</v>
      </c>
      <c r="AP72" s="275" t="s">
        <v>429</v>
      </c>
      <c r="AQ72" s="280">
        <v>0.60000000000000009</v>
      </c>
      <c r="AR72" s="269" t="s">
        <v>429</v>
      </c>
      <c r="AS72" s="283">
        <v>11</v>
      </c>
      <c r="AT72" s="65" t="s">
        <v>321</v>
      </c>
      <c r="AU72" s="130" t="s">
        <v>736</v>
      </c>
      <c r="AV72" s="130" t="s">
        <v>737</v>
      </c>
      <c r="AW72" s="134">
        <v>45230</v>
      </c>
      <c r="AX72" s="75">
        <v>45177</v>
      </c>
      <c r="AY72" s="76" t="s">
        <v>738</v>
      </c>
      <c r="AZ72" s="170" t="s">
        <v>522</v>
      </c>
      <c r="BA72" s="78" t="s">
        <v>739</v>
      </c>
      <c r="BB72" s="76" t="s">
        <v>740</v>
      </c>
      <c r="BC72" s="79" t="s">
        <v>972</v>
      </c>
      <c r="BD72" s="80" t="s">
        <v>416</v>
      </c>
      <c r="BE72" s="76" t="s">
        <v>416</v>
      </c>
      <c r="BF72" s="115" t="s">
        <v>400</v>
      </c>
      <c r="BG72" s="78" t="s">
        <v>400</v>
      </c>
      <c r="BH72" s="174" t="s">
        <v>433</v>
      </c>
      <c r="BI72" s="118" t="s">
        <v>895</v>
      </c>
      <c r="BJ72" s="295" t="s">
        <v>501</v>
      </c>
      <c r="BK72" s="295" t="s">
        <v>501</v>
      </c>
      <c r="BL72" s="295" t="s">
        <v>741</v>
      </c>
    </row>
    <row r="73" spans="1:64" ht="51.75" thickBot="1" x14ac:dyDescent="0.3">
      <c r="A73" s="121" t="s">
        <v>726</v>
      </c>
      <c r="B73" s="242"/>
      <c r="C73" s="261"/>
      <c r="D73" s="261"/>
      <c r="E73" s="290"/>
      <c r="F73" s="290"/>
      <c r="G73" s="296"/>
      <c r="H73" s="81" t="s">
        <v>742</v>
      </c>
      <c r="I73" s="261"/>
      <c r="J73" s="264"/>
      <c r="K73" s="267"/>
      <c r="L73" s="81" t="s">
        <v>322</v>
      </c>
      <c r="M73" s="81"/>
      <c r="N73" s="81" t="s">
        <v>324</v>
      </c>
      <c r="O73" s="81"/>
      <c r="P73" s="270"/>
      <c r="Q73" s="273"/>
      <c r="R73" s="276"/>
      <c r="S73" s="273"/>
      <c r="T73" s="270"/>
      <c r="U73" s="270"/>
      <c r="V73" s="82">
        <v>2</v>
      </c>
      <c r="W73" s="82" t="s">
        <v>393</v>
      </c>
      <c r="X73" s="82" t="s">
        <v>510</v>
      </c>
      <c r="Y73" s="82" t="s">
        <v>511</v>
      </c>
      <c r="Z73" s="82" t="s">
        <v>326</v>
      </c>
      <c r="AA73" s="82" t="s">
        <v>317</v>
      </c>
      <c r="AB73" s="83">
        <v>0.3</v>
      </c>
      <c r="AC73" s="84" t="s">
        <v>422</v>
      </c>
      <c r="AD73" s="287"/>
      <c r="AE73" s="287"/>
      <c r="AF73" s="65" t="s">
        <v>318</v>
      </c>
      <c r="AG73" s="82" t="s">
        <v>319</v>
      </c>
      <c r="AH73" s="82" t="s">
        <v>320</v>
      </c>
      <c r="AI73" s="85" t="s">
        <v>428</v>
      </c>
      <c r="AJ73" s="86">
        <v>0.16799999999999998</v>
      </c>
      <c r="AK73" s="85" t="s">
        <v>424</v>
      </c>
      <c r="AL73" s="87">
        <v>0.8</v>
      </c>
      <c r="AM73" s="85" t="s">
        <v>425</v>
      </c>
      <c r="AN73" s="270"/>
      <c r="AO73" s="281"/>
      <c r="AP73" s="276"/>
      <c r="AQ73" s="281"/>
      <c r="AR73" s="270"/>
      <c r="AS73" s="284"/>
      <c r="AT73" s="82" t="s">
        <v>321</v>
      </c>
      <c r="AU73" s="82" t="s">
        <v>743</v>
      </c>
      <c r="AV73" s="130" t="s">
        <v>733</v>
      </c>
      <c r="AW73" s="134">
        <v>45230</v>
      </c>
      <c r="AX73" s="89">
        <v>45177</v>
      </c>
      <c r="AY73" s="90"/>
      <c r="AZ73" s="171" t="s">
        <v>522</v>
      </c>
      <c r="BA73" s="92" t="s">
        <v>744</v>
      </c>
      <c r="BB73" s="90"/>
      <c r="BC73" s="93" t="s">
        <v>630</v>
      </c>
      <c r="BD73" s="94"/>
      <c r="BE73" s="90" t="s">
        <v>416</v>
      </c>
      <c r="BF73" s="111" t="s">
        <v>400</v>
      </c>
      <c r="BG73" s="92" t="s">
        <v>400</v>
      </c>
      <c r="BH73" s="90"/>
      <c r="BI73" s="117" t="s">
        <v>953</v>
      </c>
      <c r="BJ73" s="296"/>
      <c r="BK73" s="296"/>
      <c r="BL73" s="296"/>
    </row>
    <row r="74" spans="1:64" ht="83.25" thickBot="1" x14ac:dyDescent="0.3">
      <c r="A74" s="121" t="s">
        <v>726</v>
      </c>
      <c r="B74" s="242"/>
      <c r="C74" s="261"/>
      <c r="D74" s="261"/>
      <c r="E74" s="290"/>
      <c r="F74" s="290"/>
      <c r="G74" s="296"/>
      <c r="H74" s="81" t="s">
        <v>745</v>
      </c>
      <c r="I74" s="261"/>
      <c r="J74" s="264"/>
      <c r="K74" s="267"/>
      <c r="L74" s="81"/>
      <c r="M74" s="81" t="s">
        <v>328</v>
      </c>
      <c r="N74" s="81" t="s">
        <v>329</v>
      </c>
      <c r="O74" s="81"/>
      <c r="P74" s="270"/>
      <c r="Q74" s="273"/>
      <c r="R74" s="276"/>
      <c r="S74" s="273"/>
      <c r="T74" s="270"/>
      <c r="U74" s="270"/>
      <c r="V74" s="82">
        <v>3</v>
      </c>
      <c r="W74" s="82" t="s">
        <v>513</v>
      </c>
      <c r="X74" s="82" t="s">
        <v>514</v>
      </c>
      <c r="Y74" s="82" t="s">
        <v>515</v>
      </c>
      <c r="Z74" s="82" t="s">
        <v>331</v>
      </c>
      <c r="AA74" s="82" t="s">
        <v>317</v>
      </c>
      <c r="AB74" s="83">
        <v>0.25</v>
      </c>
      <c r="AC74" s="84" t="s">
        <v>426</v>
      </c>
      <c r="AD74" s="287"/>
      <c r="AE74" s="287"/>
      <c r="AF74" s="65" t="s">
        <v>318</v>
      </c>
      <c r="AG74" s="82" t="s">
        <v>319</v>
      </c>
      <c r="AH74" s="82" t="s">
        <v>320</v>
      </c>
      <c r="AI74" s="85" t="s">
        <v>428</v>
      </c>
      <c r="AJ74" s="86">
        <v>0.16799999999999998</v>
      </c>
      <c r="AK74" s="85" t="s">
        <v>429</v>
      </c>
      <c r="AL74" s="87">
        <v>0.60000000000000009</v>
      </c>
      <c r="AM74" s="85" t="s">
        <v>429</v>
      </c>
      <c r="AN74" s="270"/>
      <c r="AO74" s="281"/>
      <c r="AP74" s="276"/>
      <c r="AQ74" s="281"/>
      <c r="AR74" s="270"/>
      <c r="AS74" s="284"/>
      <c r="AT74" s="82"/>
      <c r="AU74" s="82"/>
      <c r="AV74" s="82"/>
      <c r="AW74" s="135"/>
      <c r="AX74" s="89"/>
      <c r="AY74" s="90"/>
      <c r="AZ74" s="111"/>
      <c r="BA74" s="92"/>
      <c r="BB74" s="90"/>
      <c r="BC74" s="93" t="s">
        <v>630</v>
      </c>
      <c r="BD74" s="94"/>
      <c r="BE74" s="90" t="s">
        <v>400</v>
      </c>
      <c r="BF74" s="111" t="s">
        <v>400</v>
      </c>
      <c r="BG74" s="92"/>
      <c r="BH74" s="90"/>
      <c r="BI74" s="117" t="s">
        <v>948</v>
      </c>
      <c r="BJ74" s="296"/>
      <c r="BK74" s="296"/>
      <c r="BL74" s="296"/>
    </row>
    <row r="75" spans="1:64" ht="39" thickBot="1" x14ac:dyDescent="0.3">
      <c r="A75" s="121" t="s">
        <v>726</v>
      </c>
      <c r="B75" s="242"/>
      <c r="C75" s="261"/>
      <c r="D75" s="261"/>
      <c r="E75" s="290"/>
      <c r="F75" s="290"/>
      <c r="G75" s="296"/>
      <c r="H75" s="81" t="s">
        <v>746</v>
      </c>
      <c r="I75" s="261"/>
      <c r="J75" s="264"/>
      <c r="K75" s="267"/>
      <c r="L75" s="81"/>
      <c r="M75" s="81"/>
      <c r="N75" s="81"/>
      <c r="O75" s="81"/>
      <c r="P75" s="270"/>
      <c r="Q75" s="273"/>
      <c r="R75" s="276"/>
      <c r="S75" s="273"/>
      <c r="T75" s="270"/>
      <c r="U75" s="270"/>
      <c r="V75" s="82">
        <v>4</v>
      </c>
      <c r="W75" s="82"/>
      <c r="X75" s="82"/>
      <c r="Y75" s="82"/>
      <c r="Z75" s="82"/>
      <c r="AA75" s="82"/>
      <c r="AB75" s="83" t="s">
        <v>427</v>
      </c>
      <c r="AC75" s="84" t="s">
        <v>427</v>
      </c>
      <c r="AD75" s="287"/>
      <c r="AE75" s="287"/>
      <c r="AF75" s="82"/>
      <c r="AG75" s="82"/>
      <c r="AH75" s="82"/>
      <c r="AI75" s="85" t="s">
        <v>427</v>
      </c>
      <c r="AJ75" s="86" t="s">
        <v>427</v>
      </c>
      <c r="AK75" s="85" t="s">
        <v>427</v>
      </c>
      <c r="AL75" s="87" t="s">
        <v>427</v>
      </c>
      <c r="AM75" s="85" t="s">
        <v>427</v>
      </c>
      <c r="AN75" s="270"/>
      <c r="AO75" s="281"/>
      <c r="AP75" s="276"/>
      <c r="AQ75" s="281"/>
      <c r="AR75" s="270"/>
      <c r="AS75" s="284"/>
      <c r="AT75" s="82"/>
      <c r="AU75" s="82"/>
      <c r="AV75" s="82"/>
      <c r="AW75" s="135"/>
      <c r="AX75" s="89"/>
      <c r="AY75" s="90"/>
      <c r="AZ75" s="111"/>
      <c r="BA75" s="92"/>
      <c r="BB75" s="90"/>
      <c r="BC75" s="93"/>
      <c r="BD75" s="94"/>
      <c r="BE75" s="90"/>
      <c r="BF75" s="111"/>
      <c r="BG75" s="92"/>
      <c r="BH75" s="90"/>
      <c r="BI75" s="95"/>
      <c r="BJ75" s="296"/>
      <c r="BK75" s="296"/>
      <c r="BL75" s="296"/>
    </row>
    <row r="76" spans="1:64" ht="39" thickBot="1" x14ac:dyDescent="0.3">
      <c r="A76" s="121" t="s">
        <v>726</v>
      </c>
      <c r="B76" s="242"/>
      <c r="C76" s="261"/>
      <c r="D76" s="261"/>
      <c r="E76" s="290"/>
      <c r="F76" s="290"/>
      <c r="G76" s="296"/>
      <c r="H76" s="81" t="s">
        <v>747</v>
      </c>
      <c r="I76" s="261"/>
      <c r="J76" s="264"/>
      <c r="K76" s="267"/>
      <c r="L76" s="81"/>
      <c r="M76" s="81"/>
      <c r="N76" s="81"/>
      <c r="O76" s="81"/>
      <c r="P76" s="270"/>
      <c r="Q76" s="273"/>
      <c r="R76" s="276"/>
      <c r="S76" s="273"/>
      <c r="T76" s="270"/>
      <c r="U76" s="270"/>
      <c r="V76" s="82">
        <v>5</v>
      </c>
      <c r="W76" s="82"/>
      <c r="X76" s="82"/>
      <c r="Y76" s="82"/>
      <c r="Z76" s="82"/>
      <c r="AA76" s="82"/>
      <c r="AB76" s="83" t="s">
        <v>427</v>
      </c>
      <c r="AC76" s="84" t="s">
        <v>427</v>
      </c>
      <c r="AD76" s="287"/>
      <c r="AE76" s="287"/>
      <c r="AF76" s="82"/>
      <c r="AG76" s="82"/>
      <c r="AH76" s="82"/>
      <c r="AI76" s="85" t="s">
        <v>427</v>
      </c>
      <c r="AJ76" s="86" t="s">
        <v>427</v>
      </c>
      <c r="AK76" s="85" t="s">
        <v>427</v>
      </c>
      <c r="AL76" s="87" t="s">
        <v>427</v>
      </c>
      <c r="AM76" s="85" t="s">
        <v>427</v>
      </c>
      <c r="AN76" s="270"/>
      <c r="AO76" s="281"/>
      <c r="AP76" s="276"/>
      <c r="AQ76" s="281"/>
      <c r="AR76" s="270"/>
      <c r="AS76" s="284"/>
      <c r="AT76" s="82"/>
      <c r="AU76" s="82"/>
      <c r="AV76" s="82"/>
      <c r="AW76" s="135"/>
      <c r="AX76" s="89"/>
      <c r="AY76" s="90"/>
      <c r="AZ76" s="111"/>
      <c r="BA76" s="92"/>
      <c r="BB76" s="90"/>
      <c r="BC76" s="93"/>
      <c r="BD76" s="94"/>
      <c r="BE76" s="90"/>
      <c r="BF76" s="111"/>
      <c r="BG76" s="92"/>
      <c r="BH76" s="90"/>
      <c r="BI76" s="95"/>
      <c r="BJ76" s="296"/>
      <c r="BK76" s="296"/>
      <c r="BL76" s="296"/>
    </row>
    <row r="77" spans="1:64" ht="39" thickBot="1" x14ac:dyDescent="0.3">
      <c r="A77" s="121" t="s">
        <v>726</v>
      </c>
      <c r="B77" s="243"/>
      <c r="C77" s="262"/>
      <c r="D77" s="262"/>
      <c r="E77" s="291"/>
      <c r="F77" s="291"/>
      <c r="G77" s="297"/>
      <c r="H77" s="96"/>
      <c r="I77" s="262"/>
      <c r="J77" s="265"/>
      <c r="K77" s="268"/>
      <c r="L77" s="97"/>
      <c r="M77" s="97"/>
      <c r="N77" s="97"/>
      <c r="O77" s="98"/>
      <c r="P77" s="271"/>
      <c r="Q77" s="274"/>
      <c r="R77" s="277"/>
      <c r="S77" s="274"/>
      <c r="T77" s="271"/>
      <c r="U77" s="271"/>
      <c r="V77" s="99">
        <v>6</v>
      </c>
      <c r="W77" s="99"/>
      <c r="X77" s="99"/>
      <c r="Y77" s="99"/>
      <c r="Z77" s="99"/>
      <c r="AA77" s="99"/>
      <c r="AB77" s="83" t="s">
        <v>427</v>
      </c>
      <c r="AC77" s="84" t="s">
        <v>427</v>
      </c>
      <c r="AD77" s="288"/>
      <c r="AE77" s="288"/>
      <c r="AF77" s="99"/>
      <c r="AG77" s="99"/>
      <c r="AH77" s="99"/>
      <c r="AI77" s="101" t="s">
        <v>427</v>
      </c>
      <c r="AJ77" s="102" t="s">
        <v>427</v>
      </c>
      <c r="AK77" s="101" t="s">
        <v>427</v>
      </c>
      <c r="AL77" s="87" t="s">
        <v>427</v>
      </c>
      <c r="AM77" s="101" t="s">
        <v>427</v>
      </c>
      <c r="AN77" s="271"/>
      <c r="AO77" s="282"/>
      <c r="AP77" s="277"/>
      <c r="AQ77" s="282"/>
      <c r="AR77" s="271"/>
      <c r="AS77" s="285"/>
      <c r="AT77" s="99"/>
      <c r="AU77" s="99"/>
      <c r="AV77" s="99"/>
      <c r="AW77" s="145"/>
      <c r="AX77" s="104"/>
      <c r="AY77" s="105"/>
      <c r="AZ77" s="114"/>
      <c r="BA77" s="107"/>
      <c r="BB77" s="105"/>
      <c r="BC77" s="108"/>
      <c r="BD77" s="109"/>
      <c r="BE77" s="105"/>
      <c r="BF77" s="114"/>
      <c r="BG77" s="107"/>
      <c r="BH77" s="105"/>
      <c r="BI77" s="110"/>
      <c r="BJ77" s="297"/>
      <c r="BK77" s="297"/>
      <c r="BL77" s="297"/>
    </row>
    <row r="78" spans="1:64" ht="149.25" thickBot="1" x14ac:dyDescent="0.3">
      <c r="A78" s="167" t="s">
        <v>748</v>
      </c>
      <c r="B78" s="241" t="s">
        <v>749</v>
      </c>
      <c r="C78" s="298" t="s">
        <v>750</v>
      </c>
      <c r="D78" s="298" t="s">
        <v>751</v>
      </c>
      <c r="E78" s="289" t="s">
        <v>569</v>
      </c>
      <c r="F78" s="301" t="s">
        <v>752</v>
      </c>
      <c r="G78" s="304" t="s">
        <v>883</v>
      </c>
      <c r="H78" s="81" t="s">
        <v>753</v>
      </c>
      <c r="I78" s="298" t="s">
        <v>754</v>
      </c>
      <c r="J78" s="307">
        <v>243</v>
      </c>
      <c r="K78" s="310" t="s">
        <v>755</v>
      </c>
      <c r="L78" s="64" t="s">
        <v>312</v>
      </c>
      <c r="M78" s="64" t="s">
        <v>313</v>
      </c>
      <c r="N78" s="64"/>
      <c r="O78" s="64" t="s">
        <v>315</v>
      </c>
      <c r="P78" s="313" t="s">
        <v>419</v>
      </c>
      <c r="Q78" s="316">
        <v>0.6</v>
      </c>
      <c r="R78" s="319" t="s">
        <v>424</v>
      </c>
      <c r="S78" s="316">
        <v>0.8</v>
      </c>
      <c r="T78" s="313" t="s">
        <v>425</v>
      </c>
      <c r="U78" s="313">
        <v>17</v>
      </c>
      <c r="V78" s="146">
        <v>1</v>
      </c>
      <c r="W78" s="65" t="s">
        <v>756</v>
      </c>
      <c r="X78" s="65" t="s">
        <v>757</v>
      </c>
      <c r="Y78" s="65" t="s">
        <v>758</v>
      </c>
      <c r="Z78" s="146" t="s">
        <v>316</v>
      </c>
      <c r="AA78" s="146" t="s">
        <v>317</v>
      </c>
      <c r="AB78" s="147">
        <v>0.4</v>
      </c>
      <c r="AC78" s="148" t="s">
        <v>422</v>
      </c>
      <c r="AD78" s="325">
        <v>0.34799999999999998</v>
      </c>
      <c r="AE78" s="325">
        <v>0.19999999999999996</v>
      </c>
      <c r="AF78" s="146" t="s">
        <v>332</v>
      </c>
      <c r="AG78" s="146" t="s">
        <v>319</v>
      </c>
      <c r="AH78" s="146" t="s">
        <v>399</v>
      </c>
      <c r="AI78" s="70" t="s">
        <v>423</v>
      </c>
      <c r="AJ78" s="71">
        <v>0.36</v>
      </c>
      <c r="AK78" s="70" t="s">
        <v>424</v>
      </c>
      <c r="AL78" s="72">
        <v>0.8</v>
      </c>
      <c r="AM78" s="70" t="s">
        <v>425</v>
      </c>
      <c r="AN78" s="269" t="s">
        <v>423</v>
      </c>
      <c r="AO78" s="280">
        <v>0.252</v>
      </c>
      <c r="AP78" s="275" t="s">
        <v>429</v>
      </c>
      <c r="AQ78" s="280">
        <v>0.60000000000000009</v>
      </c>
      <c r="AR78" s="269" t="s">
        <v>429</v>
      </c>
      <c r="AS78" s="283">
        <v>12</v>
      </c>
      <c r="AT78" s="149" t="s">
        <v>321</v>
      </c>
      <c r="AU78" s="82" t="s">
        <v>759</v>
      </c>
      <c r="AV78" s="130" t="s">
        <v>760</v>
      </c>
      <c r="AW78" s="150">
        <v>45138</v>
      </c>
      <c r="AX78" s="80">
        <v>45177</v>
      </c>
      <c r="AY78" s="76" t="s">
        <v>761</v>
      </c>
      <c r="AZ78" s="173" t="s">
        <v>359</v>
      </c>
      <c r="BA78" s="78" t="s">
        <v>762</v>
      </c>
      <c r="BB78" s="76"/>
      <c r="BC78" s="79" t="s">
        <v>973</v>
      </c>
      <c r="BD78" s="80" t="s">
        <v>416</v>
      </c>
      <c r="BE78" s="76" t="s">
        <v>416</v>
      </c>
      <c r="BF78" s="115" t="s">
        <v>400</v>
      </c>
      <c r="BG78" s="78" t="s">
        <v>400</v>
      </c>
      <c r="BH78" s="174" t="s">
        <v>433</v>
      </c>
      <c r="BI78" s="131" t="s">
        <v>974</v>
      </c>
      <c r="BJ78" s="295" t="s">
        <v>501</v>
      </c>
      <c r="BK78" s="295" t="s">
        <v>501</v>
      </c>
      <c r="BL78" s="295" t="s">
        <v>763</v>
      </c>
    </row>
    <row r="79" spans="1:64" ht="48.95" customHeight="1" thickBot="1" x14ac:dyDescent="0.3">
      <c r="A79" s="167" t="s">
        <v>748</v>
      </c>
      <c r="B79" s="242"/>
      <c r="C79" s="299"/>
      <c r="D79" s="299"/>
      <c r="E79" s="290"/>
      <c r="F79" s="302"/>
      <c r="G79" s="305"/>
      <c r="H79" s="151" t="s">
        <v>764</v>
      </c>
      <c r="I79" s="299"/>
      <c r="J79" s="308"/>
      <c r="K79" s="311"/>
      <c r="L79" s="81" t="s">
        <v>322</v>
      </c>
      <c r="M79" s="81"/>
      <c r="N79" s="81"/>
      <c r="O79" s="81"/>
      <c r="P79" s="314"/>
      <c r="Q79" s="317"/>
      <c r="R79" s="320"/>
      <c r="S79" s="317"/>
      <c r="T79" s="314"/>
      <c r="U79" s="314"/>
      <c r="V79" s="82">
        <v>2</v>
      </c>
      <c r="W79" s="82" t="s">
        <v>393</v>
      </c>
      <c r="X79" s="82" t="s">
        <v>510</v>
      </c>
      <c r="Y79" s="82" t="s">
        <v>511</v>
      </c>
      <c r="Z79" s="82" t="s">
        <v>326</v>
      </c>
      <c r="AA79" s="82" t="s">
        <v>317</v>
      </c>
      <c r="AB79" s="152">
        <v>0.3</v>
      </c>
      <c r="AC79" s="153" t="s">
        <v>422</v>
      </c>
      <c r="AD79" s="326"/>
      <c r="AE79" s="326"/>
      <c r="AF79" s="65" t="s">
        <v>318</v>
      </c>
      <c r="AG79" s="82" t="s">
        <v>319</v>
      </c>
      <c r="AH79" s="82" t="s">
        <v>320</v>
      </c>
      <c r="AI79" s="85" t="s">
        <v>423</v>
      </c>
      <c r="AJ79" s="86">
        <v>0.252</v>
      </c>
      <c r="AK79" s="85" t="s">
        <v>424</v>
      </c>
      <c r="AL79" s="87">
        <v>0.8</v>
      </c>
      <c r="AM79" s="85" t="s">
        <v>425</v>
      </c>
      <c r="AN79" s="270"/>
      <c r="AO79" s="281"/>
      <c r="AP79" s="276"/>
      <c r="AQ79" s="281"/>
      <c r="AR79" s="270"/>
      <c r="AS79" s="284"/>
      <c r="AT79" s="149" t="s">
        <v>321</v>
      </c>
      <c r="AU79" s="82" t="s">
        <v>765</v>
      </c>
      <c r="AV79" s="82" t="s">
        <v>766</v>
      </c>
      <c r="AW79" s="154">
        <v>45198</v>
      </c>
      <c r="AX79" s="94">
        <v>45176</v>
      </c>
      <c r="AY79" s="90" t="s">
        <v>767</v>
      </c>
      <c r="AZ79" s="172" t="s">
        <v>359</v>
      </c>
      <c r="BA79" s="92" t="s">
        <v>768</v>
      </c>
      <c r="BB79" s="90"/>
      <c r="BC79" s="93" t="s">
        <v>630</v>
      </c>
      <c r="BD79" s="94"/>
      <c r="BE79" s="90" t="s">
        <v>416</v>
      </c>
      <c r="BF79" s="111" t="s">
        <v>400</v>
      </c>
      <c r="BG79" s="92" t="s">
        <v>400</v>
      </c>
      <c r="BH79" s="90"/>
      <c r="BI79" s="117" t="s">
        <v>953</v>
      </c>
      <c r="BJ79" s="296"/>
      <c r="BK79" s="296"/>
      <c r="BL79" s="296"/>
    </row>
    <row r="80" spans="1:64" ht="48.75" customHeight="1" thickBot="1" x14ac:dyDescent="0.3">
      <c r="A80" s="167" t="s">
        <v>748</v>
      </c>
      <c r="B80" s="242"/>
      <c r="C80" s="299"/>
      <c r="D80" s="299"/>
      <c r="E80" s="290"/>
      <c r="F80" s="302"/>
      <c r="G80" s="305"/>
      <c r="H80" s="151" t="s">
        <v>769</v>
      </c>
      <c r="I80" s="299"/>
      <c r="J80" s="308"/>
      <c r="K80" s="311"/>
      <c r="L80" s="81"/>
      <c r="M80" s="81"/>
      <c r="N80" s="81" t="s">
        <v>329</v>
      </c>
      <c r="O80" s="81"/>
      <c r="P80" s="314"/>
      <c r="Q80" s="317"/>
      <c r="R80" s="320"/>
      <c r="S80" s="317"/>
      <c r="T80" s="314"/>
      <c r="U80" s="314"/>
      <c r="V80" s="82">
        <v>3</v>
      </c>
      <c r="W80" s="82" t="s">
        <v>513</v>
      </c>
      <c r="X80" s="82" t="s">
        <v>514</v>
      </c>
      <c r="Y80" s="82" t="s">
        <v>515</v>
      </c>
      <c r="Z80" s="82" t="s">
        <v>331</v>
      </c>
      <c r="AA80" s="82" t="s">
        <v>317</v>
      </c>
      <c r="AB80" s="152">
        <v>0.25</v>
      </c>
      <c r="AC80" s="153" t="s">
        <v>426</v>
      </c>
      <c r="AD80" s="326"/>
      <c r="AE80" s="326"/>
      <c r="AF80" s="65" t="s">
        <v>318</v>
      </c>
      <c r="AG80" s="82" t="s">
        <v>319</v>
      </c>
      <c r="AH80" s="82" t="s">
        <v>320</v>
      </c>
      <c r="AI80" s="85" t="s">
        <v>423</v>
      </c>
      <c r="AJ80" s="86">
        <v>0.252</v>
      </c>
      <c r="AK80" s="85" t="s">
        <v>429</v>
      </c>
      <c r="AL80" s="87">
        <v>0.60000000000000009</v>
      </c>
      <c r="AM80" s="85" t="s">
        <v>429</v>
      </c>
      <c r="AN80" s="270"/>
      <c r="AO80" s="281"/>
      <c r="AP80" s="276"/>
      <c r="AQ80" s="281"/>
      <c r="AR80" s="270"/>
      <c r="AS80" s="284"/>
      <c r="AT80" s="149" t="s">
        <v>321</v>
      </c>
      <c r="AU80" s="82" t="s">
        <v>770</v>
      </c>
      <c r="AV80" s="82" t="s">
        <v>771</v>
      </c>
      <c r="AW80" s="154">
        <v>45198</v>
      </c>
      <c r="AX80" s="94">
        <v>45176</v>
      </c>
      <c r="AY80" s="90" t="s">
        <v>767</v>
      </c>
      <c r="AZ80" s="172" t="s">
        <v>359</v>
      </c>
      <c r="BA80" s="92" t="s">
        <v>768</v>
      </c>
      <c r="BB80" s="90"/>
      <c r="BC80" s="93" t="s">
        <v>630</v>
      </c>
      <c r="BD80" s="94"/>
      <c r="BE80" s="90" t="s">
        <v>400</v>
      </c>
      <c r="BF80" s="111" t="s">
        <v>400</v>
      </c>
      <c r="BG80" s="92" t="s">
        <v>400</v>
      </c>
      <c r="BH80" s="90"/>
      <c r="BI80" s="117" t="s">
        <v>948</v>
      </c>
      <c r="BJ80" s="296"/>
      <c r="BK80" s="296"/>
      <c r="BL80" s="296"/>
    </row>
    <row r="81" spans="1:64" ht="33.75" thickBot="1" x14ac:dyDescent="0.3">
      <c r="A81" s="167" t="s">
        <v>748</v>
      </c>
      <c r="B81" s="242"/>
      <c r="C81" s="299"/>
      <c r="D81" s="299"/>
      <c r="E81" s="290"/>
      <c r="F81" s="302"/>
      <c r="G81" s="305"/>
      <c r="H81" s="151"/>
      <c r="I81" s="299"/>
      <c r="J81" s="308"/>
      <c r="K81" s="311"/>
      <c r="L81" s="81"/>
      <c r="M81" s="81"/>
      <c r="N81" s="81"/>
      <c r="O81" s="81"/>
      <c r="P81" s="314"/>
      <c r="Q81" s="317"/>
      <c r="R81" s="320"/>
      <c r="S81" s="317"/>
      <c r="T81" s="314"/>
      <c r="U81" s="314"/>
      <c r="V81" s="149">
        <v>4</v>
      </c>
      <c r="W81" s="82"/>
      <c r="X81" s="82"/>
      <c r="Y81" s="82"/>
      <c r="Z81" s="149"/>
      <c r="AA81" s="149"/>
      <c r="AB81" s="152" t="s">
        <v>427</v>
      </c>
      <c r="AC81" s="153" t="s">
        <v>427</v>
      </c>
      <c r="AD81" s="326"/>
      <c r="AE81" s="326"/>
      <c r="AF81" s="149"/>
      <c r="AG81" s="149"/>
      <c r="AH81" s="149"/>
      <c r="AI81" s="85" t="s">
        <v>427</v>
      </c>
      <c r="AJ81" s="86" t="s">
        <v>427</v>
      </c>
      <c r="AK81" s="85" t="s">
        <v>427</v>
      </c>
      <c r="AL81" s="87" t="s">
        <v>427</v>
      </c>
      <c r="AM81" s="85" t="s">
        <v>427</v>
      </c>
      <c r="AN81" s="270"/>
      <c r="AO81" s="281"/>
      <c r="AP81" s="276"/>
      <c r="AQ81" s="281"/>
      <c r="AR81" s="270"/>
      <c r="AS81" s="284"/>
      <c r="AT81" s="149"/>
      <c r="AU81" s="82"/>
      <c r="AV81" s="82"/>
      <c r="AW81" s="154"/>
      <c r="AX81" s="94"/>
      <c r="AY81" s="90"/>
      <c r="AZ81" s="111"/>
      <c r="BA81" s="92"/>
      <c r="BB81" s="90"/>
      <c r="BC81" s="93"/>
      <c r="BD81" s="94"/>
      <c r="BE81" s="90"/>
      <c r="BF81" s="111"/>
      <c r="BG81" s="92"/>
      <c r="BH81" s="90"/>
      <c r="BI81" s="95"/>
      <c r="BJ81" s="296"/>
      <c r="BK81" s="296"/>
      <c r="BL81" s="296"/>
    </row>
    <row r="82" spans="1:64" ht="33.75" thickBot="1" x14ac:dyDescent="0.3">
      <c r="A82" s="167" t="s">
        <v>748</v>
      </c>
      <c r="B82" s="242"/>
      <c r="C82" s="299"/>
      <c r="D82" s="299"/>
      <c r="E82" s="290"/>
      <c r="F82" s="302"/>
      <c r="G82" s="305"/>
      <c r="H82" s="151"/>
      <c r="I82" s="299"/>
      <c r="J82" s="308"/>
      <c r="K82" s="311"/>
      <c r="L82" s="81" t="s">
        <v>349</v>
      </c>
      <c r="M82" s="81"/>
      <c r="N82" s="81"/>
      <c r="O82" s="81"/>
      <c r="P82" s="314"/>
      <c r="Q82" s="317"/>
      <c r="R82" s="320"/>
      <c r="S82" s="317"/>
      <c r="T82" s="314"/>
      <c r="U82" s="314"/>
      <c r="V82" s="149">
        <v>5</v>
      </c>
      <c r="W82" s="82"/>
      <c r="X82" s="82"/>
      <c r="Y82" s="82"/>
      <c r="Z82" s="149"/>
      <c r="AA82" s="149"/>
      <c r="AB82" s="152" t="s">
        <v>427</v>
      </c>
      <c r="AC82" s="153" t="s">
        <v>427</v>
      </c>
      <c r="AD82" s="326"/>
      <c r="AE82" s="326"/>
      <c r="AF82" s="149"/>
      <c r="AG82" s="149"/>
      <c r="AH82" s="149"/>
      <c r="AI82" s="85" t="s">
        <v>427</v>
      </c>
      <c r="AJ82" s="86" t="s">
        <v>427</v>
      </c>
      <c r="AK82" s="85" t="s">
        <v>427</v>
      </c>
      <c r="AL82" s="87" t="s">
        <v>427</v>
      </c>
      <c r="AM82" s="85" t="s">
        <v>427</v>
      </c>
      <c r="AN82" s="270"/>
      <c r="AO82" s="281"/>
      <c r="AP82" s="276"/>
      <c r="AQ82" s="281"/>
      <c r="AR82" s="270"/>
      <c r="AS82" s="284"/>
      <c r="AT82" s="149"/>
      <c r="AU82" s="82"/>
      <c r="AV82" s="82"/>
      <c r="AW82" s="154"/>
      <c r="AX82" s="94"/>
      <c r="AY82" s="90"/>
      <c r="AZ82" s="111"/>
      <c r="BA82" s="92"/>
      <c r="BB82" s="90"/>
      <c r="BC82" s="93"/>
      <c r="BD82" s="94"/>
      <c r="BE82" s="90"/>
      <c r="BF82" s="111"/>
      <c r="BG82" s="92"/>
      <c r="BH82" s="90"/>
      <c r="BI82" s="95"/>
      <c r="BJ82" s="296"/>
      <c r="BK82" s="296"/>
      <c r="BL82" s="296"/>
    </row>
    <row r="83" spans="1:64" ht="33.75" thickBot="1" x14ac:dyDescent="0.3">
      <c r="A83" s="167" t="s">
        <v>748</v>
      </c>
      <c r="B83" s="243"/>
      <c r="C83" s="300"/>
      <c r="D83" s="300"/>
      <c r="E83" s="291"/>
      <c r="F83" s="303"/>
      <c r="G83" s="306"/>
      <c r="H83" s="155"/>
      <c r="I83" s="300"/>
      <c r="J83" s="309"/>
      <c r="K83" s="312"/>
      <c r="L83" s="97"/>
      <c r="M83" s="97"/>
      <c r="N83" s="97"/>
      <c r="O83" s="98"/>
      <c r="P83" s="315"/>
      <c r="Q83" s="318"/>
      <c r="R83" s="321"/>
      <c r="S83" s="318"/>
      <c r="T83" s="315"/>
      <c r="U83" s="315"/>
      <c r="V83" s="156">
        <v>6</v>
      </c>
      <c r="W83" s="99"/>
      <c r="X83" s="99"/>
      <c r="Y83" s="99"/>
      <c r="Z83" s="156"/>
      <c r="AA83" s="156"/>
      <c r="AB83" s="152" t="s">
        <v>427</v>
      </c>
      <c r="AC83" s="153" t="s">
        <v>427</v>
      </c>
      <c r="AD83" s="327"/>
      <c r="AE83" s="327"/>
      <c r="AF83" s="156"/>
      <c r="AG83" s="156"/>
      <c r="AH83" s="156"/>
      <c r="AI83" s="101" t="s">
        <v>427</v>
      </c>
      <c r="AJ83" s="102" t="s">
        <v>427</v>
      </c>
      <c r="AK83" s="101" t="s">
        <v>427</v>
      </c>
      <c r="AL83" s="87" t="s">
        <v>427</v>
      </c>
      <c r="AM83" s="101" t="s">
        <v>427</v>
      </c>
      <c r="AN83" s="271"/>
      <c r="AO83" s="282"/>
      <c r="AP83" s="277"/>
      <c r="AQ83" s="282"/>
      <c r="AR83" s="271"/>
      <c r="AS83" s="285"/>
      <c r="AT83" s="156"/>
      <c r="AU83" s="99"/>
      <c r="AV83" s="157"/>
      <c r="AW83" s="157"/>
      <c r="AX83" s="109"/>
      <c r="AY83" s="105"/>
      <c r="AZ83" s="114"/>
      <c r="BA83" s="107"/>
      <c r="BB83" s="105"/>
      <c r="BC83" s="108"/>
      <c r="BD83" s="109"/>
      <c r="BE83" s="105"/>
      <c r="BF83" s="114"/>
      <c r="BG83" s="107"/>
      <c r="BH83" s="105"/>
      <c r="BI83" s="110"/>
      <c r="BJ83" s="297"/>
      <c r="BK83" s="297"/>
      <c r="BL83" s="297"/>
    </row>
    <row r="84" spans="1:64" ht="66.75" thickBot="1" x14ac:dyDescent="0.3">
      <c r="A84" s="167" t="s">
        <v>382</v>
      </c>
      <c r="B84" s="241" t="s">
        <v>772</v>
      </c>
      <c r="C84" s="260" t="s">
        <v>773</v>
      </c>
      <c r="D84" s="298" t="s">
        <v>774</v>
      </c>
      <c r="E84" s="301" t="s">
        <v>410</v>
      </c>
      <c r="F84" s="301" t="s">
        <v>775</v>
      </c>
      <c r="G84" s="322" t="s">
        <v>884</v>
      </c>
      <c r="H84" s="158" t="s">
        <v>776</v>
      </c>
      <c r="I84" s="298" t="s">
        <v>396</v>
      </c>
      <c r="J84" s="307">
        <v>60</v>
      </c>
      <c r="K84" s="310" t="s">
        <v>777</v>
      </c>
      <c r="L84" s="64" t="s">
        <v>312</v>
      </c>
      <c r="M84" s="64"/>
      <c r="N84" s="64"/>
      <c r="O84" s="64" t="s">
        <v>315</v>
      </c>
      <c r="P84" s="313" t="s">
        <v>419</v>
      </c>
      <c r="Q84" s="316">
        <v>0.6</v>
      </c>
      <c r="R84" s="319" t="s">
        <v>424</v>
      </c>
      <c r="S84" s="316">
        <v>0.8</v>
      </c>
      <c r="T84" s="313" t="s">
        <v>425</v>
      </c>
      <c r="U84" s="313">
        <v>17</v>
      </c>
      <c r="V84" s="146">
        <v>1</v>
      </c>
      <c r="W84" s="65" t="s">
        <v>778</v>
      </c>
      <c r="X84" s="65" t="s">
        <v>779</v>
      </c>
      <c r="Y84" s="65" t="s">
        <v>780</v>
      </c>
      <c r="Z84" s="146" t="s">
        <v>326</v>
      </c>
      <c r="AA84" s="146" t="s">
        <v>317</v>
      </c>
      <c r="AB84" s="147">
        <v>0.3</v>
      </c>
      <c r="AC84" s="148" t="s">
        <v>422</v>
      </c>
      <c r="AD84" s="325">
        <v>0.39419999999999999</v>
      </c>
      <c r="AE84" s="325">
        <v>0.19999999999999996</v>
      </c>
      <c r="AF84" s="146" t="s">
        <v>332</v>
      </c>
      <c r="AG84" s="146" t="s">
        <v>319</v>
      </c>
      <c r="AH84" s="149" t="s">
        <v>320</v>
      </c>
      <c r="AI84" s="159" t="s">
        <v>419</v>
      </c>
      <c r="AJ84" s="160">
        <v>0.42</v>
      </c>
      <c r="AK84" s="159" t="s">
        <v>424</v>
      </c>
      <c r="AL84" s="161">
        <v>0.8</v>
      </c>
      <c r="AM84" s="159" t="s">
        <v>425</v>
      </c>
      <c r="AN84" s="269" t="s">
        <v>423</v>
      </c>
      <c r="AO84" s="280">
        <v>0.20579999999999998</v>
      </c>
      <c r="AP84" s="275" t="s">
        <v>429</v>
      </c>
      <c r="AQ84" s="280">
        <v>0.60000000000000009</v>
      </c>
      <c r="AR84" s="269" t="s">
        <v>429</v>
      </c>
      <c r="AS84" s="283">
        <v>12</v>
      </c>
      <c r="AT84" s="146" t="s">
        <v>619</v>
      </c>
      <c r="AU84" s="130"/>
      <c r="AV84" s="130"/>
      <c r="AW84" s="150"/>
      <c r="AX84" s="80"/>
      <c r="AY84" s="76"/>
      <c r="AZ84" s="115"/>
      <c r="BA84" s="78"/>
      <c r="BB84" s="76" t="s">
        <v>781</v>
      </c>
      <c r="BC84" s="79" t="s">
        <v>782</v>
      </c>
      <c r="BD84" s="80" t="s">
        <v>416</v>
      </c>
      <c r="BE84" s="76" t="s">
        <v>416</v>
      </c>
      <c r="BF84" s="115" t="s">
        <v>400</v>
      </c>
      <c r="BG84" s="78"/>
      <c r="BH84" s="174" t="s">
        <v>433</v>
      </c>
      <c r="BI84" s="131"/>
      <c r="BJ84" s="328" t="s">
        <v>501</v>
      </c>
      <c r="BK84" s="328" t="s">
        <v>501</v>
      </c>
      <c r="BL84" s="328" t="s">
        <v>783</v>
      </c>
    </row>
    <row r="85" spans="1:64" ht="66.75" thickBot="1" x14ac:dyDescent="0.3">
      <c r="A85" s="167" t="s">
        <v>382</v>
      </c>
      <c r="B85" s="242"/>
      <c r="C85" s="261"/>
      <c r="D85" s="299"/>
      <c r="E85" s="302"/>
      <c r="F85" s="302"/>
      <c r="G85" s="323"/>
      <c r="H85" s="151" t="s">
        <v>784</v>
      </c>
      <c r="I85" s="299"/>
      <c r="J85" s="308"/>
      <c r="K85" s="311"/>
      <c r="L85" s="81" t="s">
        <v>322</v>
      </c>
      <c r="M85" s="81"/>
      <c r="N85" s="81" t="s">
        <v>324</v>
      </c>
      <c r="O85" s="81"/>
      <c r="P85" s="314"/>
      <c r="Q85" s="317"/>
      <c r="R85" s="320"/>
      <c r="S85" s="317"/>
      <c r="T85" s="314"/>
      <c r="U85" s="314"/>
      <c r="V85" s="149">
        <v>2</v>
      </c>
      <c r="W85" s="82" t="s">
        <v>785</v>
      </c>
      <c r="X85" s="82" t="s">
        <v>786</v>
      </c>
      <c r="Y85" s="82" t="s">
        <v>787</v>
      </c>
      <c r="Z85" s="149" t="s">
        <v>326</v>
      </c>
      <c r="AA85" s="149" t="s">
        <v>317</v>
      </c>
      <c r="AB85" s="152">
        <v>0.3</v>
      </c>
      <c r="AC85" s="153" t="s">
        <v>422</v>
      </c>
      <c r="AD85" s="326"/>
      <c r="AE85" s="326"/>
      <c r="AF85" s="149" t="s">
        <v>332</v>
      </c>
      <c r="AG85" s="149" t="s">
        <v>319</v>
      </c>
      <c r="AH85" s="149" t="s">
        <v>320</v>
      </c>
      <c r="AI85" s="162" t="s">
        <v>423</v>
      </c>
      <c r="AJ85" s="163">
        <v>0.29399999999999998</v>
      </c>
      <c r="AK85" s="162" t="s">
        <v>424</v>
      </c>
      <c r="AL85" s="164">
        <v>0.8</v>
      </c>
      <c r="AM85" s="162" t="s">
        <v>425</v>
      </c>
      <c r="AN85" s="270"/>
      <c r="AO85" s="281"/>
      <c r="AP85" s="276"/>
      <c r="AQ85" s="281"/>
      <c r="AR85" s="270"/>
      <c r="AS85" s="284"/>
      <c r="AT85" s="149"/>
      <c r="AU85" s="82"/>
      <c r="AV85" s="82"/>
      <c r="AW85" s="154"/>
      <c r="AX85" s="94"/>
      <c r="AY85" s="90"/>
      <c r="AZ85" s="111"/>
      <c r="BA85" s="92"/>
      <c r="BB85" s="90" t="s">
        <v>781</v>
      </c>
      <c r="BC85" s="93" t="s">
        <v>782</v>
      </c>
      <c r="BD85" s="94"/>
      <c r="BE85" s="90" t="s">
        <v>416</v>
      </c>
      <c r="BF85" s="111" t="s">
        <v>400</v>
      </c>
      <c r="BG85" s="92"/>
      <c r="BH85" s="90"/>
      <c r="BI85" s="95"/>
      <c r="BJ85" s="329"/>
      <c r="BK85" s="329"/>
      <c r="BL85" s="329"/>
    </row>
    <row r="86" spans="1:64" ht="66.75" thickBot="1" x14ac:dyDescent="0.3">
      <c r="A86" s="167" t="s">
        <v>382</v>
      </c>
      <c r="B86" s="242"/>
      <c r="C86" s="261"/>
      <c r="D86" s="299"/>
      <c r="E86" s="302"/>
      <c r="F86" s="302"/>
      <c r="G86" s="323"/>
      <c r="H86" s="151" t="s">
        <v>788</v>
      </c>
      <c r="I86" s="299"/>
      <c r="J86" s="308"/>
      <c r="K86" s="311"/>
      <c r="L86" s="81" t="s">
        <v>327</v>
      </c>
      <c r="M86" s="81" t="s">
        <v>328</v>
      </c>
      <c r="N86" s="81"/>
      <c r="O86" s="81"/>
      <c r="P86" s="314"/>
      <c r="Q86" s="317"/>
      <c r="R86" s="320"/>
      <c r="S86" s="317"/>
      <c r="T86" s="314"/>
      <c r="U86" s="314"/>
      <c r="V86" s="149">
        <v>3</v>
      </c>
      <c r="W86" s="82" t="s">
        <v>789</v>
      </c>
      <c r="X86" s="82" t="s">
        <v>790</v>
      </c>
      <c r="Y86" s="82" t="s">
        <v>791</v>
      </c>
      <c r="Z86" s="149" t="s">
        <v>326</v>
      </c>
      <c r="AA86" s="149" t="s">
        <v>317</v>
      </c>
      <c r="AB86" s="152">
        <v>0.3</v>
      </c>
      <c r="AC86" s="153" t="s">
        <v>422</v>
      </c>
      <c r="AD86" s="326"/>
      <c r="AE86" s="326"/>
      <c r="AF86" s="149" t="s">
        <v>332</v>
      </c>
      <c r="AG86" s="149" t="s">
        <v>319</v>
      </c>
      <c r="AH86" s="149" t="s">
        <v>320</v>
      </c>
      <c r="AI86" s="162" t="s">
        <v>423</v>
      </c>
      <c r="AJ86" s="163">
        <v>0.20579999999999998</v>
      </c>
      <c r="AK86" s="162" t="s">
        <v>424</v>
      </c>
      <c r="AL86" s="164">
        <v>0.8</v>
      </c>
      <c r="AM86" s="162" t="s">
        <v>425</v>
      </c>
      <c r="AN86" s="270"/>
      <c r="AO86" s="281"/>
      <c r="AP86" s="276"/>
      <c r="AQ86" s="281"/>
      <c r="AR86" s="270"/>
      <c r="AS86" s="284"/>
      <c r="AT86" s="149"/>
      <c r="AU86" s="82"/>
      <c r="AV86" s="82"/>
      <c r="AW86" s="154"/>
      <c r="AX86" s="94"/>
      <c r="AY86" s="90"/>
      <c r="AZ86" s="111"/>
      <c r="BA86" s="92"/>
      <c r="BB86" s="90" t="s">
        <v>781</v>
      </c>
      <c r="BC86" s="93" t="s">
        <v>782</v>
      </c>
      <c r="BD86" s="94"/>
      <c r="BE86" s="90" t="s">
        <v>416</v>
      </c>
      <c r="BF86" s="111" t="s">
        <v>400</v>
      </c>
      <c r="BG86" s="92"/>
      <c r="BH86" s="90"/>
      <c r="BI86" s="95"/>
      <c r="BJ86" s="329"/>
      <c r="BK86" s="329"/>
      <c r="BL86" s="329"/>
    </row>
    <row r="87" spans="1:64" ht="33.75" thickBot="1" x14ac:dyDescent="0.3">
      <c r="A87" s="167" t="s">
        <v>382</v>
      </c>
      <c r="B87" s="242"/>
      <c r="C87" s="261"/>
      <c r="D87" s="299"/>
      <c r="E87" s="302"/>
      <c r="F87" s="302"/>
      <c r="G87" s="323"/>
      <c r="H87" s="151" t="s">
        <v>792</v>
      </c>
      <c r="I87" s="299"/>
      <c r="J87" s="308"/>
      <c r="K87" s="311"/>
      <c r="L87" s="81"/>
      <c r="M87" s="81"/>
      <c r="N87" s="81"/>
      <c r="O87" s="81"/>
      <c r="P87" s="314"/>
      <c r="Q87" s="317"/>
      <c r="R87" s="320"/>
      <c r="S87" s="317"/>
      <c r="T87" s="314"/>
      <c r="U87" s="314"/>
      <c r="V87" s="149">
        <v>4</v>
      </c>
      <c r="W87" s="149" t="s">
        <v>793</v>
      </c>
      <c r="X87" s="82" t="s">
        <v>794</v>
      </c>
      <c r="Y87" s="82" t="s">
        <v>795</v>
      </c>
      <c r="Z87" s="149" t="s">
        <v>331</v>
      </c>
      <c r="AA87" s="149" t="s">
        <v>317</v>
      </c>
      <c r="AB87" s="152">
        <v>0.25</v>
      </c>
      <c r="AC87" s="153" t="s">
        <v>426</v>
      </c>
      <c r="AD87" s="326"/>
      <c r="AE87" s="326"/>
      <c r="AF87" s="149" t="s">
        <v>332</v>
      </c>
      <c r="AG87" s="149" t="s">
        <v>319</v>
      </c>
      <c r="AH87" s="149" t="s">
        <v>320</v>
      </c>
      <c r="AI87" s="162" t="s">
        <v>423</v>
      </c>
      <c r="AJ87" s="163">
        <v>0.20579999999999998</v>
      </c>
      <c r="AK87" s="162" t="s">
        <v>429</v>
      </c>
      <c r="AL87" s="164">
        <v>0.60000000000000009</v>
      </c>
      <c r="AM87" s="162" t="s">
        <v>429</v>
      </c>
      <c r="AN87" s="270"/>
      <c r="AO87" s="281"/>
      <c r="AP87" s="276"/>
      <c r="AQ87" s="281"/>
      <c r="AR87" s="270"/>
      <c r="AS87" s="284"/>
      <c r="AT87" s="149"/>
      <c r="AU87" s="82"/>
      <c r="AV87" s="82"/>
      <c r="AW87" s="154"/>
      <c r="AX87" s="94"/>
      <c r="AY87" s="90"/>
      <c r="AZ87" s="111"/>
      <c r="BA87" s="92"/>
      <c r="BB87" s="90"/>
      <c r="BC87" s="93" t="s">
        <v>630</v>
      </c>
      <c r="BD87" s="94"/>
      <c r="BE87" s="90" t="s">
        <v>416</v>
      </c>
      <c r="BF87" s="111" t="s">
        <v>400</v>
      </c>
      <c r="BG87" s="92"/>
      <c r="BH87" s="90"/>
      <c r="BI87" s="95"/>
      <c r="BJ87" s="329"/>
      <c r="BK87" s="329"/>
      <c r="BL87" s="329"/>
    </row>
    <row r="88" spans="1:64" ht="17.25" thickBot="1" x14ac:dyDescent="0.3">
      <c r="A88" s="167" t="s">
        <v>382</v>
      </c>
      <c r="B88" s="242"/>
      <c r="C88" s="261"/>
      <c r="D88" s="299"/>
      <c r="E88" s="302"/>
      <c r="F88" s="302"/>
      <c r="G88" s="323"/>
      <c r="H88" s="151"/>
      <c r="I88" s="299"/>
      <c r="J88" s="308"/>
      <c r="K88" s="311"/>
      <c r="L88" s="81"/>
      <c r="M88" s="81"/>
      <c r="N88" s="81" t="s">
        <v>350</v>
      </c>
      <c r="O88" s="81"/>
      <c r="P88" s="314"/>
      <c r="Q88" s="317"/>
      <c r="R88" s="320"/>
      <c r="S88" s="317"/>
      <c r="T88" s="314"/>
      <c r="U88" s="314"/>
      <c r="V88" s="149">
        <v>5</v>
      </c>
      <c r="W88" s="82"/>
      <c r="X88" s="82"/>
      <c r="Y88" s="82"/>
      <c r="Z88" s="149"/>
      <c r="AA88" s="149"/>
      <c r="AB88" s="152" t="s">
        <v>427</v>
      </c>
      <c r="AC88" s="153" t="s">
        <v>427</v>
      </c>
      <c r="AD88" s="326"/>
      <c r="AE88" s="326"/>
      <c r="AF88" s="149"/>
      <c r="AG88" s="149"/>
      <c r="AH88" s="149"/>
      <c r="AI88" s="162" t="s">
        <v>427</v>
      </c>
      <c r="AJ88" s="163" t="s">
        <v>427</v>
      </c>
      <c r="AK88" s="162" t="s">
        <v>427</v>
      </c>
      <c r="AL88" s="164" t="s">
        <v>427</v>
      </c>
      <c r="AM88" s="162" t="s">
        <v>427</v>
      </c>
      <c r="AN88" s="270"/>
      <c r="AO88" s="281"/>
      <c r="AP88" s="276"/>
      <c r="AQ88" s="281"/>
      <c r="AR88" s="270"/>
      <c r="AS88" s="284"/>
      <c r="AT88" s="149"/>
      <c r="AU88" s="82"/>
      <c r="AV88" s="82"/>
      <c r="AW88" s="154"/>
      <c r="AX88" s="94"/>
      <c r="AY88" s="90"/>
      <c r="AZ88" s="111"/>
      <c r="BA88" s="92"/>
      <c r="BB88" s="90"/>
      <c r="BC88" s="93"/>
      <c r="BD88" s="94"/>
      <c r="BE88" s="90"/>
      <c r="BF88" s="111"/>
      <c r="BG88" s="92"/>
      <c r="BH88" s="90"/>
      <c r="BI88" s="95"/>
      <c r="BJ88" s="329"/>
      <c r="BK88" s="329"/>
      <c r="BL88" s="329"/>
    </row>
    <row r="89" spans="1:64" ht="17.25" thickBot="1" x14ac:dyDescent="0.3">
      <c r="A89" s="167" t="s">
        <v>382</v>
      </c>
      <c r="B89" s="243"/>
      <c r="C89" s="262"/>
      <c r="D89" s="300"/>
      <c r="E89" s="303"/>
      <c r="F89" s="303"/>
      <c r="G89" s="324"/>
      <c r="H89" s="155"/>
      <c r="I89" s="300"/>
      <c r="J89" s="309"/>
      <c r="K89" s="312"/>
      <c r="L89" s="97"/>
      <c r="M89" s="97"/>
      <c r="N89" s="97"/>
      <c r="O89" s="98"/>
      <c r="P89" s="315"/>
      <c r="Q89" s="318"/>
      <c r="R89" s="321"/>
      <c r="S89" s="318"/>
      <c r="T89" s="315"/>
      <c r="U89" s="315"/>
      <c r="V89" s="156">
        <v>6</v>
      </c>
      <c r="W89" s="99"/>
      <c r="X89" s="99"/>
      <c r="Y89" s="99"/>
      <c r="Z89" s="156"/>
      <c r="AA89" s="156"/>
      <c r="AB89" s="152" t="s">
        <v>427</v>
      </c>
      <c r="AC89" s="153" t="s">
        <v>427</v>
      </c>
      <c r="AD89" s="327"/>
      <c r="AE89" s="327"/>
      <c r="AF89" s="156"/>
      <c r="AG89" s="156"/>
      <c r="AH89" s="156"/>
      <c r="AI89" s="165" t="s">
        <v>427</v>
      </c>
      <c r="AJ89" s="166" t="s">
        <v>427</v>
      </c>
      <c r="AK89" s="165" t="s">
        <v>427</v>
      </c>
      <c r="AL89" s="164" t="s">
        <v>427</v>
      </c>
      <c r="AM89" s="165" t="s">
        <v>427</v>
      </c>
      <c r="AN89" s="271"/>
      <c r="AO89" s="282"/>
      <c r="AP89" s="277"/>
      <c r="AQ89" s="282"/>
      <c r="AR89" s="271"/>
      <c r="AS89" s="285"/>
      <c r="AT89" s="156"/>
      <c r="AU89" s="99"/>
      <c r="AV89" s="99"/>
      <c r="AW89" s="157"/>
      <c r="AX89" s="109"/>
      <c r="AY89" s="105"/>
      <c r="AZ89" s="114"/>
      <c r="BA89" s="107"/>
      <c r="BB89" s="105"/>
      <c r="BC89" s="108"/>
      <c r="BD89" s="109"/>
      <c r="BE89" s="105"/>
      <c r="BF89" s="114"/>
      <c r="BG89" s="107"/>
      <c r="BH89" s="105"/>
      <c r="BI89" s="110"/>
      <c r="BJ89" s="330"/>
      <c r="BK89" s="330"/>
      <c r="BL89" s="330"/>
    </row>
    <row r="90" spans="1:64" ht="149.25" thickBot="1" x14ac:dyDescent="0.3">
      <c r="A90" s="121" t="s">
        <v>726</v>
      </c>
      <c r="B90" s="241" t="s">
        <v>796</v>
      </c>
      <c r="C90" s="260" t="s">
        <v>797</v>
      </c>
      <c r="D90" s="260" t="s">
        <v>798</v>
      </c>
      <c r="E90" s="289" t="s">
        <v>569</v>
      </c>
      <c r="F90" s="289" t="s">
        <v>799</v>
      </c>
      <c r="G90" s="295" t="s">
        <v>885</v>
      </c>
      <c r="H90" s="81" t="s">
        <v>800</v>
      </c>
      <c r="I90" s="260" t="s">
        <v>754</v>
      </c>
      <c r="J90" s="307">
        <v>243</v>
      </c>
      <c r="K90" s="310" t="s">
        <v>801</v>
      </c>
      <c r="L90" s="64" t="s">
        <v>312</v>
      </c>
      <c r="M90" s="64" t="s">
        <v>313</v>
      </c>
      <c r="N90" s="64" t="s">
        <v>314</v>
      </c>
      <c r="O90" s="64" t="s">
        <v>315</v>
      </c>
      <c r="P90" s="269" t="s">
        <v>419</v>
      </c>
      <c r="Q90" s="272">
        <v>0.6</v>
      </c>
      <c r="R90" s="275" t="s">
        <v>424</v>
      </c>
      <c r="S90" s="272">
        <v>0.8</v>
      </c>
      <c r="T90" s="269" t="s">
        <v>425</v>
      </c>
      <c r="U90" s="269">
        <v>17</v>
      </c>
      <c r="V90" s="146">
        <v>1</v>
      </c>
      <c r="W90" s="65" t="s">
        <v>756</v>
      </c>
      <c r="X90" s="82" t="s">
        <v>757</v>
      </c>
      <c r="Y90" s="82" t="s">
        <v>802</v>
      </c>
      <c r="Z90" s="82" t="s">
        <v>316</v>
      </c>
      <c r="AA90" s="82" t="s">
        <v>317</v>
      </c>
      <c r="AB90" s="68">
        <v>0.4</v>
      </c>
      <c r="AC90" s="69" t="s">
        <v>422</v>
      </c>
      <c r="AD90" s="286">
        <v>0.50927999999999995</v>
      </c>
      <c r="AE90" s="286">
        <v>0.19999999999999996</v>
      </c>
      <c r="AF90" s="65" t="s">
        <v>332</v>
      </c>
      <c r="AG90" s="65" t="s">
        <v>319</v>
      </c>
      <c r="AH90" s="65" t="s">
        <v>399</v>
      </c>
      <c r="AI90" s="70" t="s">
        <v>423</v>
      </c>
      <c r="AJ90" s="71">
        <v>0.36</v>
      </c>
      <c r="AK90" s="70" t="s">
        <v>424</v>
      </c>
      <c r="AL90" s="72">
        <v>0.8</v>
      </c>
      <c r="AM90" s="70" t="s">
        <v>425</v>
      </c>
      <c r="AN90" s="269" t="s">
        <v>428</v>
      </c>
      <c r="AO90" s="280">
        <v>9.0719999999999995E-2</v>
      </c>
      <c r="AP90" s="275" t="s">
        <v>429</v>
      </c>
      <c r="AQ90" s="280">
        <v>0.60000000000000009</v>
      </c>
      <c r="AR90" s="269" t="s">
        <v>429</v>
      </c>
      <c r="AS90" s="283">
        <v>11</v>
      </c>
      <c r="AT90" s="82" t="s">
        <v>321</v>
      </c>
      <c r="AU90" s="82" t="s">
        <v>803</v>
      </c>
      <c r="AV90" s="130" t="s">
        <v>804</v>
      </c>
      <c r="AW90" s="134">
        <v>45169</v>
      </c>
      <c r="AX90" s="75">
        <v>45173</v>
      </c>
      <c r="AY90" s="76" t="s">
        <v>805</v>
      </c>
      <c r="AZ90" s="173" t="s">
        <v>359</v>
      </c>
      <c r="BA90" s="78" t="s">
        <v>806</v>
      </c>
      <c r="BB90" s="76"/>
      <c r="BC90" s="79" t="s">
        <v>975</v>
      </c>
      <c r="BD90" s="80" t="s">
        <v>400</v>
      </c>
      <c r="BE90" s="76" t="s">
        <v>416</v>
      </c>
      <c r="BF90" s="115" t="s">
        <v>400</v>
      </c>
      <c r="BG90" s="78" t="s">
        <v>400</v>
      </c>
      <c r="BH90" s="174" t="s">
        <v>433</v>
      </c>
      <c r="BI90" s="118" t="s">
        <v>898</v>
      </c>
      <c r="BJ90" s="295" t="s">
        <v>501</v>
      </c>
      <c r="BK90" s="295" t="s">
        <v>501</v>
      </c>
      <c r="BL90" s="295" t="s">
        <v>807</v>
      </c>
    </row>
    <row r="91" spans="1:64" ht="39" thickBot="1" x14ac:dyDescent="0.3">
      <c r="A91" s="121" t="s">
        <v>726</v>
      </c>
      <c r="B91" s="242"/>
      <c r="C91" s="261"/>
      <c r="D91" s="261"/>
      <c r="E91" s="290"/>
      <c r="F91" s="290"/>
      <c r="G91" s="296"/>
      <c r="H91" s="81" t="s">
        <v>808</v>
      </c>
      <c r="I91" s="261"/>
      <c r="J91" s="308"/>
      <c r="K91" s="311"/>
      <c r="L91" s="81" t="s">
        <v>322</v>
      </c>
      <c r="M91" s="81"/>
      <c r="N91" s="81" t="s">
        <v>324</v>
      </c>
      <c r="O91" s="81" t="s">
        <v>325</v>
      </c>
      <c r="P91" s="270"/>
      <c r="Q91" s="273"/>
      <c r="R91" s="276"/>
      <c r="S91" s="273"/>
      <c r="T91" s="270"/>
      <c r="U91" s="270"/>
      <c r="V91" s="82">
        <v>2</v>
      </c>
      <c r="W91" s="82" t="s">
        <v>804</v>
      </c>
      <c r="X91" s="82" t="s">
        <v>809</v>
      </c>
      <c r="Y91" s="82" t="s">
        <v>810</v>
      </c>
      <c r="Z91" s="82" t="s">
        <v>316</v>
      </c>
      <c r="AA91" s="82" t="s">
        <v>317</v>
      </c>
      <c r="AB91" s="83">
        <v>0.4</v>
      </c>
      <c r="AC91" s="84" t="s">
        <v>422</v>
      </c>
      <c r="AD91" s="287"/>
      <c r="AE91" s="287"/>
      <c r="AF91" s="82" t="s">
        <v>332</v>
      </c>
      <c r="AG91" s="82" t="s">
        <v>319</v>
      </c>
      <c r="AH91" s="82" t="s">
        <v>320</v>
      </c>
      <c r="AI91" s="85" t="s">
        <v>423</v>
      </c>
      <c r="AJ91" s="86">
        <v>0.216</v>
      </c>
      <c r="AK91" s="85" t="s">
        <v>424</v>
      </c>
      <c r="AL91" s="87">
        <v>0.8</v>
      </c>
      <c r="AM91" s="85" t="s">
        <v>425</v>
      </c>
      <c r="AN91" s="270"/>
      <c r="AO91" s="281"/>
      <c r="AP91" s="276"/>
      <c r="AQ91" s="281"/>
      <c r="AR91" s="270"/>
      <c r="AS91" s="284"/>
      <c r="AT91" s="82" t="s">
        <v>321</v>
      </c>
      <c r="AU91" s="82" t="s">
        <v>811</v>
      </c>
      <c r="AV91" s="82" t="s">
        <v>804</v>
      </c>
      <c r="AW91" s="134">
        <v>45260</v>
      </c>
      <c r="AX91" s="89">
        <v>45173</v>
      </c>
      <c r="AY91" s="90"/>
      <c r="AZ91" s="171" t="s">
        <v>522</v>
      </c>
      <c r="BA91" s="92" t="s">
        <v>812</v>
      </c>
      <c r="BB91" s="90"/>
      <c r="BC91" s="93" t="s">
        <v>813</v>
      </c>
      <c r="BD91" s="94"/>
      <c r="BE91" s="90" t="s">
        <v>416</v>
      </c>
      <c r="BF91" s="111" t="s">
        <v>400</v>
      </c>
      <c r="BG91" s="92" t="s">
        <v>400</v>
      </c>
      <c r="BH91" s="90"/>
      <c r="BI91" s="95"/>
      <c r="BJ91" s="296"/>
      <c r="BK91" s="296"/>
      <c r="BL91" s="296"/>
    </row>
    <row r="92" spans="1:64" ht="64.5" thickBot="1" x14ac:dyDescent="0.3">
      <c r="A92" s="121" t="s">
        <v>726</v>
      </c>
      <c r="B92" s="242"/>
      <c r="C92" s="261"/>
      <c r="D92" s="261"/>
      <c r="E92" s="290"/>
      <c r="F92" s="290"/>
      <c r="G92" s="296"/>
      <c r="H92" s="81" t="s">
        <v>814</v>
      </c>
      <c r="I92" s="261"/>
      <c r="J92" s="308"/>
      <c r="K92" s="311"/>
      <c r="L92" s="81" t="s">
        <v>327</v>
      </c>
      <c r="M92" s="81"/>
      <c r="N92" s="81" t="s">
        <v>329</v>
      </c>
      <c r="O92" s="81"/>
      <c r="P92" s="270"/>
      <c r="Q92" s="273"/>
      <c r="R92" s="276"/>
      <c r="S92" s="273"/>
      <c r="T92" s="270"/>
      <c r="U92" s="270"/>
      <c r="V92" s="82">
        <v>3</v>
      </c>
      <c r="W92" s="82" t="s">
        <v>804</v>
      </c>
      <c r="X92" s="82" t="s">
        <v>815</v>
      </c>
      <c r="Y92" s="82" t="s">
        <v>816</v>
      </c>
      <c r="Z92" s="82" t="s">
        <v>316</v>
      </c>
      <c r="AA92" s="82" t="s">
        <v>317</v>
      </c>
      <c r="AB92" s="83">
        <v>0.4</v>
      </c>
      <c r="AC92" s="84" t="s">
        <v>422</v>
      </c>
      <c r="AD92" s="287"/>
      <c r="AE92" s="287"/>
      <c r="AF92" s="82" t="s">
        <v>332</v>
      </c>
      <c r="AG92" s="82" t="s">
        <v>319</v>
      </c>
      <c r="AH92" s="82" t="s">
        <v>320</v>
      </c>
      <c r="AI92" s="85" t="s">
        <v>428</v>
      </c>
      <c r="AJ92" s="86">
        <v>0.12959999999999999</v>
      </c>
      <c r="AK92" s="85" t="s">
        <v>424</v>
      </c>
      <c r="AL92" s="87">
        <v>0.8</v>
      </c>
      <c r="AM92" s="85" t="s">
        <v>425</v>
      </c>
      <c r="AN92" s="270"/>
      <c r="AO92" s="281"/>
      <c r="AP92" s="276"/>
      <c r="AQ92" s="281"/>
      <c r="AR92" s="270"/>
      <c r="AS92" s="284"/>
      <c r="AT92" s="82" t="s">
        <v>321</v>
      </c>
      <c r="AU92" s="82" t="s">
        <v>817</v>
      </c>
      <c r="AV92" s="82" t="s">
        <v>804</v>
      </c>
      <c r="AW92" s="135">
        <v>45291</v>
      </c>
      <c r="AX92" s="89">
        <v>45173</v>
      </c>
      <c r="AY92" s="90"/>
      <c r="AZ92" s="111"/>
      <c r="BA92" s="92" t="s">
        <v>818</v>
      </c>
      <c r="BB92" s="90"/>
      <c r="BC92" s="93" t="s">
        <v>819</v>
      </c>
      <c r="BD92" s="94"/>
      <c r="BE92" s="90" t="s">
        <v>416</v>
      </c>
      <c r="BF92" s="111" t="s">
        <v>400</v>
      </c>
      <c r="BG92" s="92"/>
      <c r="BH92" s="90"/>
      <c r="BI92" s="95"/>
      <c r="BJ92" s="296"/>
      <c r="BK92" s="296"/>
      <c r="BL92" s="296"/>
    </row>
    <row r="93" spans="1:64" ht="39" thickBot="1" x14ac:dyDescent="0.3">
      <c r="A93" s="121" t="s">
        <v>726</v>
      </c>
      <c r="B93" s="242"/>
      <c r="C93" s="261"/>
      <c r="D93" s="261"/>
      <c r="E93" s="290"/>
      <c r="F93" s="290"/>
      <c r="G93" s="296"/>
      <c r="H93" s="81"/>
      <c r="I93" s="261"/>
      <c r="J93" s="308"/>
      <c r="K93" s="311"/>
      <c r="L93" s="81" t="s">
        <v>346</v>
      </c>
      <c r="M93" s="81"/>
      <c r="N93" s="81"/>
      <c r="O93" s="81"/>
      <c r="P93" s="270"/>
      <c r="Q93" s="273"/>
      <c r="R93" s="276"/>
      <c r="S93" s="273"/>
      <c r="T93" s="270"/>
      <c r="U93" s="270"/>
      <c r="V93" s="82">
        <v>4</v>
      </c>
      <c r="W93" s="82" t="s">
        <v>820</v>
      </c>
      <c r="X93" s="82" t="s">
        <v>821</v>
      </c>
      <c r="Y93" s="82" t="s">
        <v>822</v>
      </c>
      <c r="Z93" s="82" t="s">
        <v>326</v>
      </c>
      <c r="AA93" s="82" t="s">
        <v>317</v>
      </c>
      <c r="AB93" s="83">
        <v>0.3</v>
      </c>
      <c r="AC93" s="84" t="s">
        <v>422</v>
      </c>
      <c r="AD93" s="287"/>
      <c r="AE93" s="287"/>
      <c r="AF93" s="82" t="s">
        <v>332</v>
      </c>
      <c r="AG93" s="82" t="s">
        <v>319</v>
      </c>
      <c r="AH93" s="82" t="s">
        <v>320</v>
      </c>
      <c r="AI93" s="85" t="s">
        <v>428</v>
      </c>
      <c r="AJ93" s="86">
        <v>9.0719999999999995E-2</v>
      </c>
      <c r="AK93" s="85" t="s">
        <v>424</v>
      </c>
      <c r="AL93" s="87">
        <v>0.8</v>
      </c>
      <c r="AM93" s="85" t="s">
        <v>425</v>
      </c>
      <c r="AN93" s="270"/>
      <c r="AO93" s="281"/>
      <c r="AP93" s="276"/>
      <c r="AQ93" s="281"/>
      <c r="AR93" s="270"/>
      <c r="AS93" s="284"/>
      <c r="AT93" s="82"/>
      <c r="AU93" s="82"/>
      <c r="AV93" s="82"/>
      <c r="AW93" s="135"/>
      <c r="AX93" s="89"/>
      <c r="AY93" s="90"/>
      <c r="AZ93" s="111"/>
      <c r="BA93" s="92"/>
      <c r="BB93" s="90"/>
      <c r="BC93" s="93" t="s">
        <v>630</v>
      </c>
      <c r="BD93" s="94"/>
      <c r="BE93" s="90" t="s">
        <v>400</v>
      </c>
      <c r="BF93" s="111" t="s">
        <v>400</v>
      </c>
      <c r="BG93" s="92"/>
      <c r="BH93" s="90"/>
      <c r="BI93" s="95" t="s">
        <v>896</v>
      </c>
      <c r="BJ93" s="296"/>
      <c r="BK93" s="296"/>
      <c r="BL93" s="296"/>
    </row>
    <row r="94" spans="1:64" ht="39" thickBot="1" x14ac:dyDescent="0.3">
      <c r="A94" s="121" t="s">
        <v>726</v>
      </c>
      <c r="B94" s="242"/>
      <c r="C94" s="261"/>
      <c r="D94" s="261"/>
      <c r="E94" s="290"/>
      <c r="F94" s="290"/>
      <c r="G94" s="296"/>
      <c r="H94" s="81"/>
      <c r="I94" s="261"/>
      <c r="J94" s="308"/>
      <c r="K94" s="311"/>
      <c r="L94" s="81"/>
      <c r="M94" s="81"/>
      <c r="N94" s="81"/>
      <c r="O94" s="81"/>
      <c r="P94" s="270"/>
      <c r="Q94" s="273"/>
      <c r="R94" s="276"/>
      <c r="S94" s="273"/>
      <c r="T94" s="270"/>
      <c r="U94" s="270"/>
      <c r="V94" s="82">
        <v>5</v>
      </c>
      <c r="W94" s="82" t="s">
        <v>172</v>
      </c>
      <c r="X94" s="82" t="s">
        <v>823</v>
      </c>
      <c r="Y94" s="82" t="s">
        <v>824</v>
      </c>
      <c r="Z94" s="82" t="s">
        <v>331</v>
      </c>
      <c r="AA94" s="82" t="s">
        <v>317</v>
      </c>
      <c r="AB94" s="83">
        <v>0.25</v>
      </c>
      <c r="AC94" s="84" t="s">
        <v>426</v>
      </c>
      <c r="AD94" s="287"/>
      <c r="AE94" s="287"/>
      <c r="AF94" s="82" t="s">
        <v>332</v>
      </c>
      <c r="AG94" s="82" t="s">
        <v>319</v>
      </c>
      <c r="AH94" s="82" t="s">
        <v>320</v>
      </c>
      <c r="AI94" s="85" t="s">
        <v>428</v>
      </c>
      <c r="AJ94" s="86">
        <v>9.0719999999999995E-2</v>
      </c>
      <c r="AK94" s="85" t="s">
        <v>429</v>
      </c>
      <c r="AL94" s="87">
        <v>0.60000000000000009</v>
      </c>
      <c r="AM94" s="85" t="s">
        <v>429</v>
      </c>
      <c r="AN94" s="270"/>
      <c r="AO94" s="281"/>
      <c r="AP94" s="276"/>
      <c r="AQ94" s="281"/>
      <c r="AR94" s="270"/>
      <c r="AS94" s="284"/>
      <c r="AT94" s="82"/>
      <c r="AU94" s="82"/>
      <c r="AV94" s="82"/>
      <c r="AW94" s="135"/>
      <c r="AX94" s="89"/>
      <c r="AY94" s="90"/>
      <c r="AZ94" s="111"/>
      <c r="BA94" s="92"/>
      <c r="BB94" s="90"/>
      <c r="BC94" s="93" t="s">
        <v>630</v>
      </c>
      <c r="BD94" s="94"/>
      <c r="BE94" s="90" t="s">
        <v>400</v>
      </c>
      <c r="BF94" s="111" t="s">
        <v>400</v>
      </c>
      <c r="BG94" s="92"/>
      <c r="BH94" s="90"/>
      <c r="BI94" s="95" t="s">
        <v>897</v>
      </c>
      <c r="BJ94" s="296"/>
      <c r="BK94" s="296"/>
      <c r="BL94" s="296"/>
    </row>
    <row r="95" spans="1:64" ht="39" thickBot="1" x14ac:dyDescent="0.3">
      <c r="A95" s="121" t="s">
        <v>726</v>
      </c>
      <c r="B95" s="243"/>
      <c r="C95" s="262"/>
      <c r="D95" s="262"/>
      <c r="E95" s="291"/>
      <c r="F95" s="291"/>
      <c r="G95" s="297"/>
      <c r="H95" s="96"/>
      <c r="I95" s="262"/>
      <c r="J95" s="309"/>
      <c r="K95" s="312"/>
      <c r="L95" s="97"/>
      <c r="M95" s="97"/>
      <c r="N95" s="97"/>
      <c r="O95" s="98"/>
      <c r="P95" s="271"/>
      <c r="Q95" s="274"/>
      <c r="R95" s="277"/>
      <c r="S95" s="274"/>
      <c r="T95" s="271"/>
      <c r="U95" s="271"/>
      <c r="V95" s="82">
        <v>6</v>
      </c>
      <c r="W95" s="99"/>
      <c r="X95" s="82"/>
      <c r="Y95" s="82"/>
      <c r="Z95" s="82"/>
      <c r="AA95" s="99"/>
      <c r="AB95" s="83" t="s">
        <v>427</v>
      </c>
      <c r="AC95" s="84" t="s">
        <v>427</v>
      </c>
      <c r="AD95" s="288"/>
      <c r="AE95" s="288"/>
      <c r="AF95" s="99"/>
      <c r="AG95" s="99"/>
      <c r="AH95" s="99"/>
      <c r="AI95" s="101" t="s">
        <v>427</v>
      </c>
      <c r="AJ95" s="102" t="s">
        <v>427</v>
      </c>
      <c r="AK95" s="101" t="s">
        <v>427</v>
      </c>
      <c r="AL95" s="87" t="s">
        <v>427</v>
      </c>
      <c r="AM95" s="101" t="s">
        <v>427</v>
      </c>
      <c r="AN95" s="271"/>
      <c r="AO95" s="282"/>
      <c r="AP95" s="277"/>
      <c r="AQ95" s="282"/>
      <c r="AR95" s="271"/>
      <c r="AS95" s="285"/>
      <c r="AT95" s="99"/>
      <c r="AU95" s="99"/>
      <c r="AV95" s="99"/>
      <c r="AW95" s="145"/>
      <c r="AX95" s="104"/>
      <c r="AY95" s="105"/>
      <c r="AZ95" s="114"/>
      <c r="BA95" s="107"/>
      <c r="BB95" s="105"/>
      <c r="BC95" s="108"/>
      <c r="BD95" s="109"/>
      <c r="BE95" s="105"/>
      <c r="BF95" s="114"/>
      <c r="BG95" s="107"/>
      <c r="BH95" s="105"/>
      <c r="BI95" s="110"/>
      <c r="BJ95" s="297"/>
      <c r="BK95" s="297"/>
      <c r="BL95" s="297"/>
    </row>
    <row r="96" spans="1:64" ht="66.75" thickBot="1" x14ac:dyDescent="0.3">
      <c r="A96" s="121" t="s">
        <v>190</v>
      </c>
      <c r="B96" s="241" t="s">
        <v>825</v>
      </c>
      <c r="C96" s="260" t="s">
        <v>306</v>
      </c>
      <c r="D96" s="260" t="s">
        <v>307</v>
      </c>
      <c r="E96" s="289" t="s">
        <v>308</v>
      </c>
      <c r="F96" s="289" t="s">
        <v>309</v>
      </c>
      <c r="G96" s="295" t="s">
        <v>418</v>
      </c>
      <c r="H96" s="64" t="s">
        <v>826</v>
      </c>
      <c r="I96" s="260" t="s">
        <v>337</v>
      </c>
      <c r="J96" s="263">
        <v>200</v>
      </c>
      <c r="K96" s="266" t="s">
        <v>827</v>
      </c>
      <c r="L96" s="64" t="s">
        <v>312</v>
      </c>
      <c r="M96" s="64" t="s">
        <v>313</v>
      </c>
      <c r="N96" s="64" t="s">
        <v>314</v>
      </c>
      <c r="O96" s="64" t="s">
        <v>315</v>
      </c>
      <c r="P96" s="269" t="s">
        <v>419</v>
      </c>
      <c r="Q96" s="331">
        <v>0.6</v>
      </c>
      <c r="R96" s="275" t="s">
        <v>420</v>
      </c>
      <c r="S96" s="331">
        <v>1</v>
      </c>
      <c r="T96" s="269" t="s">
        <v>421</v>
      </c>
      <c r="U96" s="283">
        <v>23</v>
      </c>
      <c r="V96" s="65">
        <v>1</v>
      </c>
      <c r="W96" s="82" t="s">
        <v>828</v>
      </c>
      <c r="X96" s="65" t="s">
        <v>829</v>
      </c>
      <c r="Y96" s="65" t="s">
        <v>830</v>
      </c>
      <c r="Z96" s="65" t="s">
        <v>316</v>
      </c>
      <c r="AA96" s="65" t="s">
        <v>317</v>
      </c>
      <c r="AB96" s="68">
        <v>0.4</v>
      </c>
      <c r="AC96" s="69" t="s">
        <v>422</v>
      </c>
      <c r="AD96" s="286">
        <v>0.24</v>
      </c>
      <c r="AE96" s="286">
        <v>0.25</v>
      </c>
      <c r="AF96" s="65" t="s">
        <v>318</v>
      </c>
      <c r="AG96" s="65" t="s">
        <v>319</v>
      </c>
      <c r="AH96" s="65" t="s">
        <v>320</v>
      </c>
      <c r="AI96" s="70" t="s">
        <v>423</v>
      </c>
      <c r="AJ96" s="71">
        <v>0.36</v>
      </c>
      <c r="AK96" s="70" t="s">
        <v>420</v>
      </c>
      <c r="AL96" s="72">
        <v>1</v>
      </c>
      <c r="AM96" s="70" t="s">
        <v>421</v>
      </c>
      <c r="AN96" s="269" t="s">
        <v>423</v>
      </c>
      <c r="AO96" s="280">
        <v>0.36</v>
      </c>
      <c r="AP96" s="275" t="s">
        <v>424</v>
      </c>
      <c r="AQ96" s="280">
        <v>0.75</v>
      </c>
      <c r="AR96" s="269" t="s">
        <v>425</v>
      </c>
      <c r="AS96" s="283">
        <v>16</v>
      </c>
      <c r="AT96" s="65" t="s">
        <v>321</v>
      </c>
      <c r="AU96" s="130" t="s">
        <v>831</v>
      </c>
      <c r="AV96" s="130" t="s">
        <v>828</v>
      </c>
      <c r="AW96" s="134">
        <v>45169</v>
      </c>
      <c r="AX96" s="75">
        <v>45175</v>
      </c>
      <c r="AY96" s="76" t="s">
        <v>499</v>
      </c>
      <c r="AZ96" s="120" t="s">
        <v>370</v>
      </c>
      <c r="BA96" s="77" t="s">
        <v>500</v>
      </c>
      <c r="BB96" s="78" t="s">
        <v>832</v>
      </c>
      <c r="BC96" s="79" t="s">
        <v>833</v>
      </c>
      <c r="BD96" s="80" t="s">
        <v>416</v>
      </c>
      <c r="BE96" s="76" t="s">
        <v>416</v>
      </c>
      <c r="BF96" s="76" t="s">
        <v>400</v>
      </c>
      <c r="BG96" s="77" t="s">
        <v>400</v>
      </c>
      <c r="BH96" s="174" t="s">
        <v>433</v>
      </c>
      <c r="BI96" s="118" t="s">
        <v>899</v>
      </c>
      <c r="BJ96" s="295" t="s">
        <v>501</v>
      </c>
      <c r="BK96" s="295" t="s">
        <v>501</v>
      </c>
      <c r="BL96" s="295" t="s">
        <v>834</v>
      </c>
    </row>
    <row r="97" spans="1:64" ht="26.25" thickBot="1" x14ac:dyDescent="0.3">
      <c r="A97" s="121" t="s">
        <v>190</v>
      </c>
      <c r="B97" s="242"/>
      <c r="C97" s="261"/>
      <c r="D97" s="261"/>
      <c r="E97" s="290"/>
      <c r="F97" s="290"/>
      <c r="G97" s="296"/>
      <c r="H97" s="81" t="s">
        <v>835</v>
      </c>
      <c r="I97" s="261"/>
      <c r="J97" s="264"/>
      <c r="K97" s="267"/>
      <c r="L97" s="81" t="s">
        <v>322</v>
      </c>
      <c r="M97" s="81" t="s">
        <v>323</v>
      </c>
      <c r="N97" s="81" t="s">
        <v>324</v>
      </c>
      <c r="O97" s="81" t="s">
        <v>325</v>
      </c>
      <c r="P97" s="270"/>
      <c r="Q97" s="332"/>
      <c r="R97" s="276"/>
      <c r="S97" s="332"/>
      <c r="T97" s="270"/>
      <c r="U97" s="284"/>
      <c r="V97" s="82">
        <v>2</v>
      </c>
      <c r="W97" s="82" t="s">
        <v>828</v>
      </c>
      <c r="X97" s="82" t="s">
        <v>836</v>
      </c>
      <c r="Y97" s="82" t="s">
        <v>837</v>
      </c>
      <c r="Z97" s="82" t="s">
        <v>331</v>
      </c>
      <c r="AA97" s="82" t="s">
        <v>317</v>
      </c>
      <c r="AB97" s="83">
        <v>0.25</v>
      </c>
      <c r="AC97" s="84" t="s">
        <v>426</v>
      </c>
      <c r="AD97" s="287"/>
      <c r="AE97" s="287"/>
      <c r="AF97" s="82" t="s">
        <v>332</v>
      </c>
      <c r="AG97" s="82" t="s">
        <v>319</v>
      </c>
      <c r="AH97" s="82" t="s">
        <v>320</v>
      </c>
      <c r="AI97" s="85" t="s">
        <v>423</v>
      </c>
      <c r="AJ97" s="86">
        <v>0.36</v>
      </c>
      <c r="AK97" s="85" t="s">
        <v>424</v>
      </c>
      <c r="AL97" s="87">
        <v>0.75</v>
      </c>
      <c r="AM97" s="85" t="s">
        <v>425</v>
      </c>
      <c r="AN97" s="270"/>
      <c r="AO97" s="281"/>
      <c r="AP97" s="276"/>
      <c r="AQ97" s="281"/>
      <c r="AR97" s="270"/>
      <c r="AS97" s="284"/>
      <c r="AT97" s="82"/>
      <c r="AU97" s="82"/>
      <c r="AV97" s="82"/>
      <c r="AW97" s="135"/>
      <c r="AX97" s="89"/>
      <c r="AY97" s="90"/>
      <c r="AZ97" s="90"/>
      <c r="BA97" s="91"/>
      <c r="BB97" s="92"/>
      <c r="BC97" s="93" t="s">
        <v>838</v>
      </c>
      <c r="BD97" s="94"/>
      <c r="BE97" s="90" t="s">
        <v>416</v>
      </c>
      <c r="BF97" s="90" t="s">
        <v>400</v>
      </c>
      <c r="BG97" s="91"/>
      <c r="BH97" s="92"/>
      <c r="BI97" s="95"/>
      <c r="BJ97" s="296"/>
      <c r="BK97" s="296"/>
      <c r="BL97" s="296"/>
    </row>
    <row r="98" spans="1:64" ht="26.25" thickBot="1" x14ac:dyDescent="0.3">
      <c r="A98" s="121" t="s">
        <v>190</v>
      </c>
      <c r="B98" s="242"/>
      <c r="C98" s="261"/>
      <c r="D98" s="261"/>
      <c r="E98" s="290"/>
      <c r="F98" s="290"/>
      <c r="G98" s="296"/>
      <c r="H98" s="81" t="s">
        <v>839</v>
      </c>
      <c r="I98" s="261"/>
      <c r="J98" s="264"/>
      <c r="K98" s="267"/>
      <c r="L98" s="81" t="s">
        <v>327</v>
      </c>
      <c r="M98" s="81" t="s">
        <v>328</v>
      </c>
      <c r="N98" s="81" t="s">
        <v>329</v>
      </c>
      <c r="O98" s="81"/>
      <c r="P98" s="270"/>
      <c r="Q98" s="332"/>
      <c r="R98" s="276"/>
      <c r="S98" s="332"/>
      <c r="T98" s="270"/>
      <c r="U98" s="284"/>
      <c r="V98" s="82">
        <v>3</v>
      </c>
      <c r="W98" s="82"/>
      <c r="X98" s="82"/>
      <c r="Y98" s="82"/>
      <c r="Z98" s="82"/>
      <c r="AA98" s="82"/>
      <c r="AB98" s="83" t="s">
        <v>427</v>
      </c>
      <c r="AC98" s="84" t="s">
        <v>427</v>
      </c>
      <c r="AD98" s="287"/>
      <c r="AE98" s="287"/>
      <c r="AF98" s="82"/>
      <c r="AG98" s="82"/>
      <c r="AH98" s="82"/>
      <c r="AI98" s="85" t="s">
        <v>427</v>
      </c>
      <c r="AJ98" s="86" t="s">
        <v>427</v>
      </c>
      <c r="AK98" s="85" t="s">
        <v>427</v>
      </c>
      <c r="AL98" s="87" t="s">
        <v>427</v>
      </c>
      <c r="AM98" s="85" t="s">
        <v>427</v>
      </c>
      <c r="AN98" s="270"/>
      <c r="AO98" s="281"/>
      <c r="AP98" s="276"/>
      <c r="AQ98" s="281"/>
      <c r="AR98" s="270"/>
      <c r="AS98" s="284"/>
      <c r="AT98" s="82"/>
      <c r="AU98" s="82"/>
      <c r="AV98" s="82"/>
      <c r="AW98" s="135"/>
      <c r="AX98" s="89"/>
      <c r="AY98" s="90"/>
      <c r="AZ98" s="90"/>
      <c r="BA98" s="91"/>
      <c r="BB98" s="92"/>
      <c r="BC98" s="93"/>
      <c r="BD98" s="94"/>
      <c r="BE98" s="90"/>
      <c r="BF98" s="90"/>
      <c r="BG98" s="91"/>
      <c r="BH98" s="92"/>
      <c r="BI98" s="95"/>
      <c r="BJ98" s="296"/>
      <c r="BK98" s="296"/>
      <c r="BL98" s="296"/>
    </row>
    <row r="99" spans="1:64" ht="17.25" thickBot="1" x14ac:dyDescent="0.3">
      <c r="A99" s="121" t="s">
        <v>190</v>
      </c>
      <c r="B99" s="242"/>
      <c r="C99" s="261"/>
      <c r="D99" s="261"/>
      <c r="E99" s="290"/>
      <c r="F99" s="290"/>
      <c r="G99" s="296"/>
      <c r="H99" s="81"/>
      <c r="I99" s="261"/>
      <c r="J99" s="264"/>
      <c r="K99" s="267"/>
      <c r="L99" s="81"/>
      <c r="M99" s="81"/>
      <c r="N99" s="81" t="s">
        <v>347</v>
      </c>
      <c r="O99" s="81"/>
      <c r="P99" s="270"/>
      <c r="Q99" s="332"/>
      <c r="R99" s="276"/>
      <c r="S99" s="332"/>
      <c r="T99" s="270"/>
      <c r="U99" s="284"/>
      <c r="V99" s="82">
        <v>4</v>
      </c>
      <c r="W99" s="82"/>
      <c r="X99" s="82"/>
      <c r="Y99" s="82"/>
      <c r="Z99" s="82"/>
      <c r="AA99" s="82"/>
      <c r="AB99" s="83" t="s">
        <v>427</v>
      </c>
      <c r="AC99" s="84"/>
      <c r="AD99" s="287"/>
      <c r="AE99" s="287"/>
      <c r="AF99" s="82"/>
      <c r="AG99" s="82"/>
      <c r="AH99" s="82"/>
      <c r="AI99" s="85" t="s">
        <v>427</v>
      </c>
      <c r="AJ99" s="86" t="s">
        <v>427</v>
      </c>
      <c r="AK99" s="85" t="s">
        <v>427</v>
      </c>
      <c r="AL99" s="87" t="s">
        <v>427</v>
      </c>
      <c r="AM99" s="85" t="s">
        <v>427</v>
      </c>
      <c r="AN99" s="270"/>
      <c r="AO99" s="281"/>
      <c r="AP99" s="276"/>
      <c r="AQ99" s="281"/>
      <c r="AR99" s="270"/>
      <c r="AS99" s="284"/>
      <c r="AT99" s="82"/>
      <c r="AU99" s="82"/>
      <c r="AV99" s="82"/>
      <c r="AW99" s="135"/>
      <c r="AX99" s="89"/>
      <c r="AY99" s="90"/>
      <c r="AZ99" s="90"/>
      <c r="BA99" s="91"/>
      <c r="BB99" s="92"/>
      <c r="BC99" s="93"/>
      <c r="BD99" s="94"/>
      <c r="BE99" s="90"/>
      <c r="BF99" s="90"/>
      <c r="BG99" s="91"/>
      <c r="BH99" s="92"/>
      <c r="BI99" s="95"/>
      <c r="BJ99" s="296"/>
      <c r="BK99" s="296"/>
      <c r="BL99" s="296"/>
    </row>
    <row r="100" spans="1:64" ht="20.45" customHeight="1" thickBot="1" x14ac:dyDescent="0.3">
      <c r="A100" s="121" t="s">
        <v>190</v>
      </c>
      <c r="B100" s="242"/>
      <c r="C100" s="261"/>
      <c r="D100" s="261"/>
      <c r="E100" s="290"/>
      <c r="F100" s="290"/>
      <c r="G100" s="296"/>
      <c r="H100" s="81"/>
      <c r="I100" s="261"/>
      <c r="J100" s="264"/>
      <c r="K100" s="267"/>
      <c r="L100" s="81"/>
      <c r="M100" s="81"/>
      <c r="N100" s="81" t="s">
        <v>350</v>
      </c>
      <c r="O100" s="81"/>
      <c r="P100" s="270"/>
      <c r="Q100" s="332"/>
      <c r="R100" s="276"/>
      <c r="S100" s="332"/>
      <c r="T100" s="270"/>
      <c r="U100" s="284"/>
      <c r="V100" s="82">
        <v>5</v>
      </c>
      <c r="W100" s="82"/>
      <c r="X100" s="82"/>
      <c r="Y100" s="82"/>
      <c r="Z100" s="82"/>
      <c r="AA100" s="82"/>
      <c r="AB100" s="83" t="s">
        <v>427</v>
      </c>
      <c r="AC100" s="84" t="s">
        <v>427</v>
      </c>
      <c r="AD100" s="287"/>
      <c r="AE100" s="287"/>
      <c r="AF100" s="82"/>
      <c r="AG100" s="82"/>
      <c r="AH100" s="82"/>
      <c r="AI100" s="85" t="s">
        <v>427</v>
      </c>
      <c r="AJ100" s="86" t="s">
        <v>427</v>
      </c>
      <c r="AK100" s="85" t="s">
        <v>427</v>
      </c>
      <c r="AL100" s="87" t="s">
        <v>427</v>
      </c>
      <c r="AM100" s="85" t="s">
        <v>427</v>
      </c>
      <c r="AN100" s="270"/>
      <c r="AO100" s="281"/>
      <c r="AP100" s="276"/>
      <c r="AQ100" s="281"/>
      <c r="AR100" s="270"/>
      <c r="AS100" s="284"/>
      <c r="AT100" s="82"/>
      <c r="AU100" s="82"/>
      <c r="AV100" s="82"/>
      <c r="AW100" s="135"/>
      <c r="AX100" s="89"/>
      <c r="AY100" s="90"/>
      <c r="AZ100" s="90"/>
      <c r="BA100" s="91"/>
      <c r="BB100" s="92"/>
      <c r="BC100" s="93"/>
      <c r="BD100" s="94"/>
      <c r="BE100" s="90"/>
      <c r="BF100" s="90"/>
      <c r="BG100" s="91"/>
      <c r="BH100" s="92"/>
      <c r="BI100" s="95"/>
      <c r="BJ100" s="296"/>
      <c r="BK100" s="296"/>
      <c r="BL100" s="296"/>
    </row>
    <row r="101" spans="1:64" ht="27" customHeight="1" thickBot="1" x14ac:dyDescent="0.3">
      <c r="A101" s="121" t="s">
        <v>190</v>
      </c>
      <c r="B101" s="243"/>
      <c r="C101" s="262"/>
      <c r="D101" s="262"/>
      <c r="E101" s="291"/>
      <c r="F101" s="291"/>
      <c r="G101" s="297"/>
      <c r="H101" s="81"/>
      <c r="I101" s="262"/>
      <c r="J101" s="265"/>
      <c r="K101" s="268"/>
      <c r="L101" s="97"/>
      <c r="M101" s="97"/>
      <c r="N101" s="97"/>
      <c r="O101" s="98"/>
      <c r="P101" s="271"/>
      <c r="Q101" s="333"/>
      <c r="R101" s="277"/>
      <c r="S101" s="333"/>
      <c r="T101" s="271"/>
      <c r="U101" s="285"/>
      <c r="V101" s="99">
        <v>6</v>
      </c>
      <c r="W101" s="99"/>
      <c r="X101" s="99"/>
      <c r="Y101" s="99"/>
      <c r="Z101" s="99"/>
      <c r="AA101" s="99"/>
      <c r="AB101" s="83" t="s">
        <v>427</v>
      </c>
      <c r="AC101" s="84" t="s">
        <v>427</v>
      </c>
      <c r="AD101" s="288"/>
      <c r="AE101" s="288"/>
      <c r="AF101" s="99"/>
      <c r="AG101" s="99"/>
      <c r="AH101" s="99"/>
      <c r="AI101" s="101" t="s">
        <v>427</v>
      </c>
      <c r="AJ101" s="102" t="s">
        <v>427</v>
      </c>
      <c r="AK101" s="101" t="s">
        <v>427</v>
      </c>
      <c r="AL101" s="87" t="s">
        <v>427</v>
      </c>
      <c r="AM101" s="101" t="s">
        <v>427</v>
      </c>
      <c r="AN101" s="271"/>
      <c r="AO101" s="282"/>
      <c r="AP101" s="277"/>
      <c r="AQ101" s="282"/>
      <c r="AR101" s="271"/>
      <c r="AS101" s="285"/>
      <c r="AT101" s="99"/>
      <c r="AU101" s="99"/>
      <c r="AV101" s="99"/>
      <c r="AW101" s="145"/>
      <c r="AX101" s="104"/>
      <c r="AY101" s="105"/>
      <c r="AZ101" s="105"/>
      <c r="BA101" s="106"/>
      <c r="BB101" s="107"/>
      <c r="BC101" s="108"/>
      <c r="BD101" s="109"/>
      <c r="BE101" s="105"/>
      <c r="BF101" s="105"/>
      <c r="BG101" s="106"/>
      <c r="BH101" s="107"/>
      <c r="BI101" s="110"/>
      <c r="BJ101" s="297"/>
      <c r="BK101" s="297"/>
      <c r="BL101" s="297"/>
    </row>
    <row r="102" spans="1:64" ht="409.5" customHeight="1" thickBot="1" x14ac:dyDescent="0.3">
      <c r="A102" s="167" t="s">
        <v>726</v>
      </c>
      <c r="B102" s="241" t="s">
        <v>840</v>
      </c>
      <c r="C102" s="260" t="s">
        <v>773</v>
      </c>
      <c r="D102" s="298" t="s">
        <v>774</v>
      </c>
      <c r="E102" s="301" t="s">
        <v>410</v>
      </c>
      <c r="F102" s="301" t="s">
        <v>841</v>
      </c>
      <c r="G102" s="304" t="s">
        <v>886</v>
      </c>
      <c r="H102" s="158" t="s">
        <v>776</v>
      </c>
      <c r="I102" s="298" t="s">
        <v>396</v>
      </c>
      <c r="J102" s="307">
        <v>8</v>
      </c>
      <c r="K102" s="310" t="s">
        <v>842</v>
      </c>
      <c r="L102" s="64" t="s">
        <v>312</v>
      </c>
      <c r="M102" s="64" t="s">
        <v>313</v>
      </c>
      <c r="N102" s="64"/>
      <c r="O102" s="64" t="s">
        <v>315</v>
      </c>
      <c r="P102" s="313" t="s">
        <v>423</v>
      </c>
      <c r="Q102" s="316">
        <v>0.4</v>
      </c>
      <c r="R102" s="319" t="s">
        <v>424</v>
      </c>
      <c r="S102" s="316">
        <v>0.8</v>
      </c>
      <c r="T102" s="313" t="s">
        <v>425</v>
      </c>
      <c r="U102" s="313">
        <v>16</v>
      </c>
      <c r="V102" s="146">
        <v>1</v>
      </c>
      <c r="W102" s="82" t="s">
        <v>843</v>
      </c>
      <c r="X102" s="82" t="s">
        <v>844</v>
      </c>
      <c r="Y102" s="82" t="s">
        <v>845</v>
      </c>
      <c r="Z102" s="149" t="s">
        <v>316</v>
      </c>
      <c r="AA102" s="149" t="s">
        <v>317</v>
      </c>
      <c r="AB102" s="147">
        <v>0.4</v>
      </c>
      <c r="AC102" s="148" t="s">
        <v>422</v>
      </c>
      <c r="AD102" s="325">
        <v>0.29920000000000002</v>
      </c>
      <c r="AE102" s="325">
        <v>0.19999999999999996</v>
      </c>
      <c r="AF102" s="65" t="s">
        <v>318</v>
      </c>
      <c r="AG102" s="149" t="s">
        <v>319</v>
      </c>
      <c r="AH102" s="149" t="s">
        <v>320</v>
      </c>
      <c r="AI102" s="159" t="s">
        <v>423</v>
      </c>
      <c r="AJ102" s="160">
        <v>0.24</v>
      </c>
      <c r="AK102" s="159" t="s">
        <v>424</v>
      </c>
      <c r="AL102" s="161">
        <v>0.8</v>
      </c>
      <c r="AM102" s="159" t="s">
        <v>425</v>
      </c>
      <c r="AN102" s="269" t="s">
        <v>428</v>
      </c>
      <c r="AO102" s="280">
        <v>0.10079999999999999</v>
      </c>
      <c r="AP102" s="275" t="s">
        <v>429</v>
      </c>
      <c r="AQ102" s="280">
        <v>0.60000000000000009</v>
      </c>
      <c r="AR102" s="269" t="s">
        <v>429</v>
      </c>
      <c r="AS102" s="283">
        <v>11</v>
      </c>
      <c r="AT102" s="149" t="s">
        <v>321</v>
      </c>
      <c r="AU102" s="130" t="s">
        <v>846</v>
      </c>
      <c r="AV102" s="134" t="s">
        <v>847</v>
      </c>
      <c r="AW102" s="150">
        <v>45169</v>
      </c>
      <c r="AX102" s="80">
        <v>45175</v>
      </c>
      <c r="AY102" s="76" t="s">
        <v>848</v>
      </c>
      <c r="AZ102" s="173" t="s">
        <v>359</v>
      </c>
      <c r="BA102" s="78" t="s">
        <v>849</v>
      </c>
      <c r="BB102" s="76" t="s">
        <v>976</v>
      </c>
      <c r="BC102" s="79" t="s">
        <v>850</v>
      </c>
      <c r="BD102" s="80" t="s">
        <v>416</v>
      </c>
      <c r="BE102" s="76" t="s">
        <v>416</v>
      </c>
      <c r="BF102" s="115" t="s">
        <v>416</v>
      </c>
      <c r="BG102" s="78" t="s">
        <v>416</v>
      </c>
      <c r="BH102" s="174" t="s">
        <v>433</v>
      </c>
      <c r="BI102" s="131"/>
      <c r="BJ102" s="295" t="s">
        <v>501</v>
      </c>
      <c r="BK102" s="295" t="s">
        <v>501</v>
      </c>
      <c r="BL102" s="295" t="s">
        <v>851</v>
      </c>
    </row>
    <row r="103" spans="1:64" ht="158.25" customHeight="1" thickBot="1" x14ac:dyDescent="0.3">
      <c r="A103" s="167" t="s">
        <v>726</v>
      </c>
      <c r="B103" s="242"/>
      <c r="C103" s="261"/>
      <c r="D103" s="299"/>
      <c r="E103" s="302"/>
      <c r="F103" s="302"/>
      <c r="G103" s="305"/>
      <c r="H103" s="151" t="s">
        <v>852</v>
      </c>
      <c r="I103" s="299"/>
      <c r="J103" s="308"/>
      <c r="K103" s="311"/>
      <c r="L103" s="81" t="s">
        <v>322</v>
      </c>
      <c r="M103" s="81"/>
      <c r="N103" s="81" t="s">
        <v>324</v>
      </c>
      <c r="O103" s="81"/>
      <c r="P103" s="314"/>
      <c r="Q103" s="317"/>
      <c r="R103" s="320"/>
      <c r="S103" s="317"/>
      <c r="T103" s="314"/>
      <c r="U103" s="314"/>
      <c r="V103" s="149">
        <v>2</v>
      </c>
      <c r="W103" s="82" t="s">
        <v>853</v>
      </c>
      <c r="X103" s="82" t="s">
        <v>854</v>
      </c>
      <c r="Y103" s="82" t="s">
        <v>855</v>
      </c>
      <c r="Z103" s="149" t="s">
        <v>316</v>
      </c>
      <c r="AA103" s="149" t="s">
        <v>317</v>
      </c>
      <c r="AB103" s="152">
        <v>0.4</v>
      </c>
      <c r="AC103" s="153" t="s">
        <v>422</v>
      </c>
      <c r="AD103" s="326"/>
      <c r="AE103" s="326"/>
      <c r="AF103" s="149" t="s">
        <v>332</v>
      </c>
      <c r="AG103" s="149" t="s">
        <v>319</v>
      </c>
      <c r="AH103" s="149" t="s">
        <v>320</v>
      </c>
      <c r="AI103" s="162" t="s">
        <v>428</v>
      </c>
      <c r="AJ103" s="163">
        <v>0.14399999999999999</v>
      </c>
      <c r="AK103" s="162" t="s">
        <v>424</v>
      </c>
      <c r="AL103" s="164">
        <v>0.8</v>
      </c>
      <c r="AM103" s="162" t="s">
        <v>425</v>
      </c>
      <c r="AN103" s="270"/>
      <c r="AO103" s="281"/>
      <c r="AP103" s="276"/>
      <c r="AQ103" s="281"/>
      <c r="AR103" s="270"/>
      <c r="AS103" s="284"/>
      <c r="AT103" s="149" t="s">
        <v>321</v>
      </c>
      <c r="AU103" s="82" t="s">
        <v>856</v>
      </c>
      <c r="AV103" s="134" t="s">
        <v>847</v>
      </c>
      <c r="AW103" s="150">
        <v>45169</v>
      </c>
      <c r="AX103" s="94">
        <v>45175</v>
      </c>
      <c r="AY103" s="90" t="s">
        <v>857</v>
      </c>
      <c r="AZ103" s="172" t="s">
        <v>359</v>
      </c>
      <c r="BA103" s="92" t="s">
        <v>977</v>
      </c>
      <c r="BB103" s="90" t="s">
        <v>858</v>
      </c>
      <c r="BC103" s="93" t="s">
        <v>859</v>
      </c>
      <c r="BD103" s="94"/>
      <c r="BE103" s="90" t="s">
        <v>416</v>
      </c>
      <c r="BF103" s="111" t="s">
        <v>400</v>
      </c>
      <c r="BG103" s="92" t="s">
        <v>400</v>
      </c>
      <c r="BH103" s="90"/>
      <c r="BI103" s="117" t="s">
        <v>900</v>
      </c>
      <c r="BJ103" s="296"/>
      <c r="BK103" s="296"/>
      <c r="BL103" s="296"/>
    </row>
    <row r="104" spans="1:64" ht="84.75" customHeight="1" thickBot="1" x14ac:dyDescent="0.3">
      <c r="A104" s="167" t="s">
        <v>726</v>
      </c>
      <c r="B104" s="242"/>
      <c r="C104" s="261"/>
      <c r="D104" s="299"/>
      <c r="E104" s="302"/>
      <c r="F104" s="302"/>
      <c r="G104" s="305"/>
      <c r="H104" s="151" t="s">
        <v>860</v>
      </c>
      <c r="I104" s="299"/>
      <c r="J104" s="308"/>
      <c r="K104" s="311"/>
      <c r="L104" s="81" t="s">
        <v>327</v>
      </c>
      <c r="M104" s="81" t="s">
        <v>328</v>
      </c>
      <c r="N104" s="81"/>
      <c r="O104" s="81"/>
      <c r="P104" s="314"/>
      <c r="Q104" s="317"/>
      <c r="R104" s="320"/>
      <c r="S104" s="317"/>
      <c r="T104" s="314"/>
      <c r="U104" s="314"/>
      <c r="V104" s="149">
        <v>3</v>
      </c>
      <c r="W104" s="82" t="s">
        <v>861</v>
      </c>
      <c r="X104" s="82" t="s">
        <v>862</v>
      </c>
      <c r="Y104" s="82" t="s">
        <v>863</v>
      </c>
      <c r="Z104" s="149" t="s">
        <v>326</v>
      </c>
      <c r="AA104" s="149" t="s">
        <v>317</v>
      </c>
      <c r="AB104" s="152">
        <v>0.3</v>
      </c>
      <c r="AC104" s="153" t="s">
        <v>422</v>
      </c>
      <c r="AD104" s="326"/>
      <c r="AE104" s="326"/>
      <c r="AF104" s="149" t="s">
        <v>332</v>
      </c>
      <c r="AG104" s="149" t="s">
        <v>319</v>
      </c>
      <c r="AH104" s="149" t="s">
        <v>320</v>
      </c>
      <c r="AI104" s="162" t="s">
        <v>428</v>
      </c>
      <c r="AJ104" s="163">
        <v>0.10079999999999999</v>
      </c>
      <c r="AK104" s="162" t="s">
        <v>424</v>
      </c>
      <c r="AL104" s="164">
        <v>0.8</v>
      </c>
      <c r="AM104" s="162" t="s">
        <v>425</v>
      </c>
      <c r="AN104" s="270"/>
      <c r="AO104" s="281"/>
      <c r="AP104" s="276"/>
      <c r="AQ104" s="281"/>
      <c r="AR104" s="270"/>
      <c r="AS104" s="284"/>
      <c r="AT104" s="149"/>
      <c r="AU104" s="82"/>
      <c r="AV104" s="82"/>
      <c r="AW104" s="154"/>
      <c r="AX104" s="94"/>
      <c r="AY104" s="90"/>
      <c r="AZ104" s="111"/>
      <c r="BA104" s="92"/>
      <c r="BB104" s="90" t="s">
        <v>864</v>
      </c>
      <c r="BC104" s="93" t="s">
        <v>865</v>
      </c>
      <c r="BD104" s="94"/>
      <c r="BE104" s="90" t="s">
        <v>416</v>
      </c>
      <c r="BF104" s="111" t="s">
        <v>400</v>
      </c>
      <c r="BG104" s="92"/>
      <c r="BH104" s="90"/>
      <c r="BI104" s="95"/>
      <c r="BJ104" s="296"/>
      <c r="BK104" s="296"/>
      <c r="BL104" s="296"/>
    </row>
    <row r="105" spans="1:64" ht="50.25" thickBot="1" x14ac:dyDescent="0.3">
      <c r="A105" s="167" t="s">
        <v>726</v>
      </c>
      <c r="B105" s="242"/>
      <c r="C105" s="261"/>
      <c r="D105" s="299"/>
      <c r="E105" s="302"/>
      <c r="F105" s="302"/>
      <c r="G105" s="305"/>
      <c r="H105" s="151"/>
      <c r="I105" s="299"/>
      <c r="J105" s="308"/>
      <c r="K105" s="311"/>
      <c r="L105" s="81"/>
      <c r="M105" s="81"/>
      <c r="N105" s="81"/>
      <c r="O105" s="81"/>
      <c r="P105" s="314"/>
      <c r="Q105" s="317"/>
      <c r="R105" s="320"/>
      <c r="S105" s="317"/>
      <c r="T105" s="314"/>
      <c r="U105" s="314"/>
      <c r="V105" s="149">
        <v>4</v>
      </c>
      <c r="W105" s="82" t="s">
        <v>546</v>
      </c>
      <c r="X105" s="82" t="s">
        <v>866</v>
      </c>
      <c r="Y105" s="82" t="s">
        <v>867</v>
      </c>
      <c r="Z105" s="149" t="s">
        <v>331</v>
      </c>
      <c r="AA105" s="149" t="s">
        <v>317</v>
      </c>
      <c r="AB105" s="152">
        <v>0.25</v>
      </c>
      <c r="AC105" s="153" t="s">
        <v>426</v>
      </c>
      <c r="AD105" s="326"/>
      <c r="AE105" s="326"/>
      <c r="AF105" s="149" t="s">
        <v>332</v>
      </c>
      <c r="AG105" s="149" t="s">
        <v>319</v>
      </c>
      <c r="AH105" s="149" t="s">
        <v>320</v>
      </c>
      <c r="AI105" s="162" t="s">
        <v>428</v>
      </c>
      <c r="AJ105" s="163">
        <v>0.10079999999999999</v>
      </c>
      <c r="AK105" s="162" t="s">
        <v>429</v>
      </c>
      <c r="AL105" s="164">
        <v>0.60000000000000009</v>
      </c>
      <c r="AM105" s="162" t="s">
        <v>429</v>
      </c>
      <c r="AN105" s="270"/>
      <c r="AO105" s="281"/>
      <c r="AP105" s="276"/>
      <c r="AQ105" s="281"/>
      <c r="AR105" s="270"/>
      <c r="AS105" s="284"/>
      <c r="AT105" s="149"/>
      <c r="AU105" s="82"/>
      <c r="AV105" s="82"/>
      <c r="AW105" s="154"/>
      <c r="AX105" s="94"/>
      <c r="AY105" s="90"/>
      <c r="AZ105" s="111"/>
      <c r="BA105" s="92"/>
      <c r="BB105" s="90"/>
      <c r="BC105" s="93" t="s">
        <v>838</v>
      </c>
      <c r="BD105" s="94"/>
      <c r="BE105" s="90" t="s">
        <v>416</v>
      </c>
      <c r="BF105" s="111" t="s">
        <v>416</v>
      </c>
      <c r="BG105" s="92"/>
      <c r="BH105" s="90"/>
      <c r="BI105" s="95"/>
      <c r="BJ105" s="296"/>
      <c r="BK105" s="296"/>
      <c r="BL105" s="296"/>
    </row>
    <row r="106" spans="1:64" ht="50.25" thickBot="1" x14ac:dyDescent="0.3">
      <c r="A106" s="167" t="s">
        <v>726</v>
      </c>
      <c r="B106" s="242"/>
      <c r="C106" s="261"/>
      <c r="D106" s="299"/>
      <c r="E106" s="302"/>
      <c r="F106" s="302"/>
      <c r="G106" s="305"/>
      <c r="H106" s="151"/>
      <c r="I106" s="299"/>
      <c r="J106" s="308"/>
      <c r="K106" s="311"/>
      <c r="L106" s="81"/>
      <c r="M106" s="81"/>
      <c r="N106" s="81" t="s">
        <v>350</v>
      </c>
      <c r="O106" s="81"/>
      <c r="P106" s="314"/>
      <c r="Q106" s="317"/>
      <c r="R106" s="320"/>
      <c r="S106" s="317"/>
      <c r="T106" s="314"/>
      <c r="U106" s="314"/>
      <c r="V106" s="149">
        <v>5</v>
      </c>
      <c r="W106" s="82"/>
      <c r="X106" s="82"/>
      <c r="Y106" s="82"/>
      <c r="Z106" s="149"/>
      <c r="AA106" s="149"/>
      <c r="AB106" s="152" t="s">
        <v>427</v>
      </c>
      <c r="AC106" s="153" t="s">
        <v>427</v>
      </c>
      <c r="AD106" s="326"/>
      <c r="AE106" s="326"/>
      <c r="AF106" s="149"/>
      <c r="AG106" s="149"/>
      <c r="AH106" s="149"/>
      <c r="AI106" s="162" t="s">
        <v>427</v>
      </c>
      <c r="AJ106" s="163" t="s">
        <v>427</v>
      </c>
      <c r="AK106" s="162" t="s">
        <v>427</v>
      </c>
      <c r="AL106" s="164" t="s">
        <v>427</v>
      </c>
      <c r="AM106" s="162" t="s">
        <v>427</v>
      </c>
      <c r="AN106" s="270"/>
      <c r="AO106" s="281"/>
      <c r="AP106" s="276"/>
      <c r="AQ106" s="281"/>
      <c r="AR106" s="270"/>
      <c r="AS106" s="284"/>
      <c r="AT106" s="149"/>
      <c r="AU106" s="82"/>
      <c r="AV106" s="82"/>
      <c r="AW106" s="154"/>
      <c r="AX106" s="94"/>
      <c r="AY106" s="90"/>
      <c r="AZ106" s="111"/>
      <c r="BA106" s="92"/>
      <c r="BB106" s="90"/>
      <c r="BC106" s="93"/>
      <c r="BD106" s="94"/>
      <c r="BE106" s="90"/>
      <c r="BF106" s="111"/>
      <c r="BG106" s="92"/>
      <c r="BH106" s="90"/>
      <c r="BI106" s="95"/>
      <c r="BJ106" s="296"/>
      <c r="BK106" s="296"/>
      <c r="BL106" s="296"/>
    </row>
    <row r="107" spans="1:64" ht="50.25" thickBot="1" x14ac:dyDescent="0.3">
      <c r="A107" s="167" t="s">
        <v>726</v>
      </c>
      <c r="B107" s="243"/>
      <c r="C107" s="262"/>
      <c r="D107" s="300"/>
      <c r="E107" s="303"/>
      <c r="F107" s="303"/>
      <c r="G107" s="306"/>
      <c r="H107" s="155"/>
      <c r="I107" s="300"/>
      <c r="J107" s="309"/>
      <c r="K107" s="312"/>
      <c r="L107" s="97"/>
      <c r="M107" s="97"/>
      <c r="N107" s="97"/>
      <c r="O107" s="98"/>
      <c r="P107" s="315"/>
      <c r="Q107" s="318"/>
      <c r="R107" s="321"/>
      <c r="S107" s="318"/>
      <c r="T107" s="315"/>
      <c r="U107" s="315"/>
      <c r="V107" s="156">
        <v>6</v>
      </c>
      <c r="W107" s="99"/>
      <c r="X107" s="99"/>
      <c r="Y107" s="99"/>
      <c r="Z107" s="156"/>
      <c r="AA107" s="156"/>
      <c r="AB107" s="152" t="s">
        <v>427</v>
      </c>
      <c r="AC107" s="153" t="s">
        <v>427</v>
      </c>
      <c r="AD107" s="327"/>
      <c r="AE107" s="327"/>
      <c r="AF107" s="156"/>
      <c r="AG107" s="156"/>
      <c r="AH107" s="156"/>
      <c r="AI107" s="165" t="s">
        <v>427</v>
      </c>
      <c r="AJ107" s="166" t="s">
        <v>427</v>
      </c>
      <c r="AK107" s="165" t="s">
        <v>427</v>
      </c>
      <c r="AL107" s="164" t="s">
        <v>427</v>
      </c>
      <c r="AM107" s="165" t="s">
        <v>427</v>
      </c>
      <c r="AN107" s="271"/>
      <c r="AO107" s="282"/>
      <c r="AP107" s="277"/>
      <c r="AQ107" s="282"/>
      <c r="AR107" s="271"/>
      <c r="AS107" s="285"/>
      <c r="AT107" s="156"/>
      <c r="AU107" s="99"/>
      <c r="AV107" s="157"/>
      <c r="AW107" s="157"/>
      <c r="AX107" s="109"/>
      <c r="AY107" s="105"/>
      <c r="AZ107" s="114"/>
      <c r="BA107" s="107"/>
      <c r="BB107" s="105"/>
      <c r="BC107" s="108"/>
      <c r="BD107" s="109"/>
      <c r="BE107" s="105"/>
      <c r="BF107" s="114"/>
      <c r="BG107" s="107"/>
      <c r="BH107" s="105"/>
      <c r="BI107" s="110"/>
      <c r="BJ107" s="297"/>
      <c r="BK107" s="297"/>
      <c r="BL107" s="297"/>
    </row>
  </sheetData>
  <autoFilter ref="A5:BL107" xr:uid="{F233A224-E028-4482-863D-7B753E109912}"/>
  <mergeCells count="467">
    <mergeCell ref="AE102:AE107"/>
    <mergeCell ref="AN102:AN107"/>
    <mergeCell ref="I102:I107"/>
    <mergeCell ref="J102:J107"/>
    <mergeCell ref="K102:K107"/>
    <mergeCell ref="P102:P107"/>
    <mergeCell ref="Q102:Q107"/>
    <mergeCell ref="R102:R107"/>
    <mergeCell ref="BJ96:BJ101"/>
    <mergeCell ref="S102:S107"/>
    <mergeCell ref="T102:T107"/>
    <mergeCell ref="U102:U107"/>
    <mergeCell ref="AD102:AD107"/>
    <mergeCell ref="AS96:AS101"/>
    <mergeCell ref="BK102:BK107"/>
    <mergeCell ref="BL102:BL107"/>
    <mergeCell ref="AO102:AO107"/>
    <mergeCell ref="AP102:AP107"/>
    <mergeCell ref="AQ102:AQ107"/>
    <mergeCell ref="AR102:AR107"/>
    <mergeCell ref="AS102:AS107"/>
    <mergeCell ref="BJ102:BJ107"/>
    <mergeCell ref="B102:B107"/>
    <mergeCell ref="C102:C107"/>
    <mergeCell ref="D102:D107"/>
    <mergeCell ref="E102:E107"/>
    <mergeCell ref="F102:F107"/>
    <mergeCell ref="G102:G107"/>
    <mergeCell ref="AN96:AN101"/>
    <mergeCell ref="AO96:AO101"/>
    <mergeCell ref="AP96:AP101"/>
    <mergeCell ref="R96:R101"/>
    <mergeCell ref="S96:S101"/>
    <mergeCell ref="T96:T101"/>
    <mergeCell ref="U96:U101"/>
    <mergeCell ref="AD96:AD101"/>
    <mergeCell ref="AE96:AE101"/>
    <mergeCell ref="G96:G101"/>
    <mergeCell ref="I96:I101"/>
    <mergeCell ref="J96:J101"/>
    <mergeCell ref="K96:K101"/>
    <mergeCell ref="P96:P101"/>
    <mergeCell ref="Q96:Q101"/>
    <mergeCell ref="B96:B101"/>
    <mergeCell ref="C96:C101"/>
    <mergeCell ref="D96:D101"/>
    <mergeCell ref="E96:E101"/>
    <mergeCell ref="F96:F101"/>
    <mergeCell ref="AQ90:AQ95"/>
    <mergeCell ref="AR90:AR95"/>
    <mergeCell ref="AS90:AS95"/>
    <mergeCell ref="BJ90:BJ95"/>
    <mergeCell ref="BK90:BK95"/>
    <mergeCell ref="BL90:BL95"/>
    <mergeCell ref="U90:U95"/>
    <mergeCell ref="AD90:AD95"/>
    <mergeCell ref="AE90:AE95"/>
    <mergeCell ref="AN90:AN95"/>
    <mergeCell ref="AO90:AO95"/>
    <mergeCell ref="AP90:AP95"/>
    <mergeCell ref="K90:K95"/>
    <mergeCell ref="P90:P95"/>
    <mergeCell ref="Q90:Q95"/>
    <mergeCell ref="R90:R95"/>
    <mergeCell ref="S90:S95"/>
    <mergeCell ref="T90:T95"/>
    <mergeCell ref="BK96:BK101"/>
    <mergeCell ref="BL96:BL101"/>
    <mergeCell ref="AQ96:AQ101"/>
    <mergeCell ref="AR96:AR101"/>
    <mergeCell ref="BL84:BL89"/>
    <mergeCell ref="B90:B95"/>
    <mergeCell ref="C90:C95"/>
    <mergeCell ref="D90:D95"/>
    <mergeCell ref="E90:E95"/>
    <mergeCell ref="F90:F95"/>
    <mergeCell ref="G90:G95"/>
    <mergeCell ref="I90:I95"/>
    <mergeCell ref="J90:J95"/>
    <mergeCell ref="AP84:AP89"/>
    <mergeCell ref="AQ84:AQ89"/>
    <mergeCell ref="AR84:AR89"/>
    <mergeCell ref="AS84:AS89"/>
    <mergeCell ref="BJ84:BJ89"/>
    <mergeCell ref="BK84:BK89"/>
    <mergeCell ref="T84:T89"/>
    <mergeCell ref="U84:U89"/>
    <mergeCell ref="AD84:AD89"/>
    <mergeCell ref="AE84:AE89"/>
    <mergeCell ref="AN84:AN89"/>
    <mergeCell ref="AO84:AO89"/>
    <mergeCell ref="J84:J89"/>
    <mergeCell ref="K84:K89"/>
    <mergeCell ref="P84:P89"/>
    <mergeCell ref="Q84:Q89"/>
    <mergeCell ref="R84:R89"/>
    <mergeCell ref="S84:S89"/>
    <mergeCell ref="BK78:BK83"/>
    <mergeCell ref="BL78:BL83"/>
    <mergeCell ref="B84:B89"/>
    <mergeCell ref="C84:C89"/>
    <mergeCell ref="D84:D89"/>
    <mergeCell ref="E84:E89"/>
    <mergeCell ref="F84:F89"/>
    <mergeCell ref="G84:G89"/>
    <mergeCell ref="I84:I89"/>
    <mergeCell ref="AO78:AO83"/>
    <mergeCell ref="AP78:AP83"/>
    <mergeCell ref="AQ78:AQ83"/>
    <mergeCell ref="AR78:AR83"/>
    <mergeCell ref="AS78:AS83"/>
    <mergeCell ref="BJ78:BJ83"/>
    <mergeCell ref="S78:S83"/>
    <mergeCell ref="T78:T83"/>
    <mergeCell ref="U78:U83"/>
    <mergeCell ref="AD78:AD83"/>
    <mergeCell ref="AE78:AE83"/>
    <mergeCell ref="AN78:AN83"/>
    <mergeCell ref="I78:I83"/>
    <mergeCell ref="J78:J83"/>
    <mergeCell ref="K78:K83"/>
    <mergeCell ref="P78:P83"/>
    <mergeCell ref="Q78:Q83"/>
    <mergeCell ref="R78:R83"/>
    <mergeCell ref="BJ72:BJ77"/>
    <mergeCell ref="BK72:BK77"/>
    <mergeCell ref="BL72:BL77"/>
    <mergeCell ref="AQ72:AQ77"/>
    <mergeCell ref="AR72:AR77"/>
    <mergeCell ref="AS72:AS77"/>
    <mergeCell ref="B78:B83"/>
    <mergeCell ref="C78:C83"/>
    <mergeCell ref="D78:D83"/>
    <mergeCell ref="E78:E83"/>
    <mergeCell ref="F78:F83"/>
    <mergeCell ref="G78:G83"/>
    <mergeCell ref="AN72:AN77"/>
    <mergeCell ref="AO72:AO77"/>
    <mergeCell ref="AP72:AP77"/>
    <mergeCell ref="R72:R77"/>
    <mergeCell ref="S72:S77"/>
    <mergeCell ref="T72:T77"/>
    <mergeCell ref="U72:U77"/>
    <mergeCell ref="AD72:AD77"/>
    <mergeCell ref="AE72:AE77"/>
    <mergeCell ref="G72:G77"/>
    <mergeCell ref="I72:I77"/>
    <mergeCell ref="J72:J77"/>
    <mergeCell ref="K72:K77"/>
    <mergeCell ref="P72:P77"/>
    <mergeCell ref="Q72:Q77"/>
    <mergeCell ref="B72:B77"/>
    <mergeCell ref="C72:C77"/>
    <mergeCell ref="D72:D77"/>
    <mergeCell ref="E72:E77"/>
    <mergeCell ref="F72:F77"/>
    <mergeCell ref="AQ66:AQ71"/>
    <mergeCell ref="AR66:AR71"/>
    <mergeCell ref="AS66:AS71"/>
    <mergeCell ref="BJ66:BJ71"/>
    <mergeCell ref="BK66:BK71"/>
    <mergeCell ref="BL66:BL71"/>
    <mergeCell ref="U66:U71"/>
    <mergeCell ref="AD66:AD71"/>
    <mergeCell ref="AE66:AE71"/>
    <mergeCell ref="AN66:AN71"/>
    <mergeCell ref="AO66:AO71"/>
    <mergeCell ref="AP66:AP71"/>
    <mergeCell ref="K66:K71"/>
    <mergeCell ref="P66:P71"/>
    <mergeCell ref="Q66:Q71"/>
    <mergeCell ref="R66:R71"/>
    <mergeCell ref="S66:S71"/>
    <mergeCell ref="T66:T71"/>
    <mergeCell ref="BL60:BL65"/>
    <mergeCell ref="B66:B71"/>
    <mergeCell ref="C66:C71"/>
    <mergeCell ref="D66:D71"/>
    <mergeCell ref="E66:E71"/>
    <mergeCell ref="F66:F71"/>
    <mergeCell ref="G66:G71"/>
    <mergeCell ref="I66:I71"/>
    <mergeCell ref="J66:J71"/>
    <mergeCell ref="AP60:AP65"/>
    <mergeCell ref="AQ60:AQ65"/>
    <mergeCell ref="AR60:AR65"/>
    <mergeCell ref="AS60:AS65"/>
    <mergeCell ref="BJ60:BJ65"/>
    <mergeCell ref="BK60:BK65"/>
    <mergeCell ref="T60:T65"/>
    <mergeCell ref="U60:U65"/>
    <mergeCell ref="AD60:AD65"/>
    <mergeCell ref="AE60:AE65"/>
    <mergeCell ref="AN60:AN65"/>
    <mergeCell ref="AO60:AO65"/>
    <mergeCell ref="J60:J65"/>
    <mergeCell ref="K60:K65"/>
    <mergeCell ref="P60:P65"/>
    <mergeCell ref="Q60:Q65"/>
    <mergeCell ref="R60:R65"/>
    <mergeCell ref="S60:S65"/>
    <mergeCell ref="BK54:BK59"/>
    <mergeCell ref="BL54:BL59"/>
    <mergeCell ref="B60:B65"/>
    <mergeCell ref="C60:C65"/>
    <mergeCell ref="D60:D65"/>
    <mergeCell ref="E60:E65"/>
    <mergeCell ref="F60:F65"/>
    <mergeCell ref="G60:G65"/>
    <mergeCell ref="I60:I65"/>
    <mergeCell ref="AO54:AO59"/>
    <mergeCell ref="AP54:AP59"/>
    <mergeCell ref="AQ54:AQ59"/>
    <mergeCell ref="AR54:AR59"/>
    <mergeCell ref="AS54:AS59"/>
    <mergeCell ref="BJ54:BJ59"/>
    <mergeCell ref="S54:S59"/>
    <mergeCell ref="T54:T59"/>
    <mergeCell ref="U54:U59"/>
    <mergeCell ref="AD54:AD59"/>
    <mergeCell ref="AE54:AE59"/>
    <mergeCell ref="AN54:AN59"/>
    <mergeCell ref="I54:I59"/>
    <mergeCell ref="J54:J59"/>
    <mergeCell ref="K54:K59"/>
    <mergeCell ref="P54:P59"/>
    <mergeCell ref="Q54:Q59"/>
    <mergeCell ref="R54:R59"/>
    <mergeCell ref="BJ48:BJ53"/>
    <mergeCell ref="BK48:BK53"/>
    <mergeCell ref="BL48:BL53"/>
    <mergeCell ref="AQ48:AQ53"/>
    <mergeCell ref="AR48:AR53"/>
    <mergeCell ref="AS48:AS53"/>
    <mergeCell ref="B54:B59"/>
    <mergeCell ref="C54:C59"/>
    <mergeCell ref="D54:D59"/>
    <mergeCell ref="E54:E59"/>
    <mergeCell ref="F54:F59"/>
    <mergeCell ref="G54:G59"/>
    <mergeCell ref="AN48:AN53"/>
    <mergeCell ref="AO48:AO53"/>
    <mergeCell ref="AP48:AP53"/>
    <mergeCell ref="R48:R53"/>
    <mergeCell ref="S48:S53"/>
    <mergeCell ref="T48:T53"/>
    <mergeCell ref="U48:U53"/>
    <mergeCell ref="AD48:AD53"/>
    <mergeCell ref="AE48:AE53"/>
    <mergeCell ref="G48:G53"/>
    <mergeCell ref="I48:I53"/>
    <mergeCell ref="J48:J53"/>
    <mergeCell ref="K48:K53"/>
    <mergeCell ref="P48:P53"/>
    <mergeCell ref="Q48:Q53"/>
    <mergeCell ref="B48:B53"/>
    <mergeCell ref="C48:C53"/>
    <mergeCell ref="D48:D53"/>
    <mergeCell ref="E48:E53"/>
    <mergeCell ref="F48:F53"/>
    <mergeCell ref="AQ42:AQ47"/>
    <mergeCell ref="AR42:AR47"/>
    <mergeCell ref="AS42:AS47"/>
    <mergeCell ref="BJ42:BJ47"/>
    <mergeCell ref="BK42:BK47"/>
    <mergeCell ref="BL42:BL47"/>
    <mergeCell ref="U42:U47"/>
    <mergeCell ref="AD42:AD47"/>
    <mergeCell ref="AE42:AE47"/>
    <mergeCell ref="AN42:AN47"/>
    <mergeCell ref="AO42:AO47"/>
    <mergeCell ref="AP42:AP47"/>
    <mergeCell ref="K42:K47"/>
    <mergeCell ref="P42:P47"/>
    <mergeCell ref="Q42:Q47"/>
    <mergeCell ref="R42:R47"/>
    <mergeCell ref="S42:S47"/>
    <mergeCell ref="T42:T47"/>
    <mergeCell ref="BL36:BL41"/>
    <mergeCell ref="B42:B47"/>
    <mergeCell ref="C42:C47"/>
    <mergeCell ref="D42:D47"/>
    <mergeCell ref="E42:E47"/>
    <mergeCell ref="F42:F47"/>
    <mergeCell ref="G42:G47"/>
    <mergeCell ref="I42:I47"/>
    <mergeCell ref="J42:J47"/>
    <mergeCell ref="AP36:AP41"/>
    <mergeCell ref="AQ36:AQ41"/>
    <mergeCell ref="AR36:AR41"/>
    <mergeCell ref="AS36:AS41"/>
    <mergeCell ref="BJ36:BJ41"/>
    <mergeCell ref="BK36:BK41"/>
    <mergeCell ref="T36:T41"/>
    <mergeCell ref="U36:U41"/>
    <mergeCell ref="AD36:AD41"/>
    <mergeCell ref="AE36:AE41"/>
    <mergeCell ref="AN36:AN41"/>
    <mergeCell ref="AO36:AO41"/>
    <mergeCell ref="J36:J41"/>
    <mergeCell ref="K36:K41"/>
    <mergeCell ref="P36:P41"/>
    <mergeCell ref="Q36:Q41"/>
    <mergeCell ref="R36:R41"/>
    <mergeCell ref="S36:S41"/>
    <mergeCell ref="BK30:BK35"/>
    <mergeCell ref="BL30:BL35"/>
    <mergeCell ref="B36:B41"/>
    <mergeCell ref="C36:C41"/>
    <mergeCell ref="D36:D41"/>
    <mergeCell ref="E36:E41"/>
    <mergeCell ref="F36:F41"/>
    <mergeCell ref="G36:G41"/>
    <mergeCell ref="I36:I41"/>
    <mergeCell ref="AO30:AO35"/>
    <mergeCell ref="AP30:AP35"/>
    <mergeCell ref="AQ30:AQ35"/>
    <mergeCell ref="AR30:AR35"/>
    <mergeCell ref="AS30:AS35"/>
    <mergeCell ref="BJ30:BJ35"/>
    <mergeCell ref="S30:S35"/>
    <mergeCell ref="T30:T35"/>
    <mergeCell ref="U30:U35"/>
    <mergeCell ref="AD30:AD35"/>
    <mergeCell ref="AE30:AE35"/>
    <mergeCell ref="AN30:AN35"/>
    <mergeCell ref="I30:I35"/>
    <mergeCell ref="J30:J35"/>
    <mergeCell ref="K30:K35"/>
    <mergeCell ref="P30:P35"/>
    <mergeCell ref="Q30:Q35"/>
    <mergeCell ref="R30:R35"/>
    <mergeCell ref="BJ24:BJ29"/>
    <mergeCell ref="BK24:BK29"/>
    <mergeCell ref="BL24:BL29"/>
    <mergeCell ref="AQ24:AQ29"/>
    <mergeCell ref="AR24:AR29"/>
    <mergeCell ref="AS24:AS29"/>
    <mergeCell ref="B30:B35"/>
    <mergeCell ref="C30:C35"/>
    <mergeCell ref="D30:D35"/>
    <mergeCell ref="E30:E35"/>
    <mergeCell ref="F30:F35"/>
    <mergeCell ref="G30:G35"/>
    <mergeCell ref="AN24:AN29"/>
    <mergeCell ref="AO24:AO29"/>
    <mergeCell ref="AP24:AP29"/>
    <mergeCell ref="R24:R29"/>
    <mergeCell ref="S24:S29"/>
    <mergeCell ref="T24:T29"/>
    <mergeCell ref="U24:U29"/>
    <mergeCell ref="AD24:AD29"/>
    <mergeCell ref="AE24:AE29"/>
    <mergeCell ref="G24:G29"/>
    <mergeCell ref="I24:I29"/>
    <mergeCell ref="J24:J29"/>
    <mergeCell ref="K24:K29"/>
    <mergeCell ref="P24:P29"/>
    <mergeCell ref="Q24:Q29"/>
    <mergeCell ref="B24:B29"/>
    <mergeCell ref="C24:C29"/>
    <mergeCell ref="D24:D29"/>
    <mergeCell ref="E24:E29"/>
    <mergeCell ref="F24:F29"/>
    <mergeCell ref="AQ18:AQ23"/>
    <mergeCell ref="AR18:AR23"/>
    <mergeCell ref="AS18:AS23"/>
    <mergeCell ref="BJ18:BJ23"/>
    <mergeCell ref="BK18:BK23"/>
    <mergeCell ref="BL18:BL23"/>
    <mergeCell ref="U18:U23"/>
    <mergeCell ref="AD18:AD23"/>
    <mergeCell ref="AE18:AE23"/>
    <mergeCell ref="AN18:AN23"/>
    <mergeCell ref="AO18:AO23"/>
    <mergeCell ref="AP18:AP23"/>
    <mergeCell ref="K18:K23"/>
    <mergeCell ref="P18:P23"/>
    <mergeCell ref="Q18:Q23"/>
    <mergeCell ref="R18:R23"/>
    <mergeCell ref="S18:S23"/>
    <mergeCell ref="T18:T23"/>
    <mergeCell ref="B18:B23"/>
    <mergeCell ref="C18:C23"/>
    <mergeCell ref="D18:D23"/>
    <mergeCell ref="E18:E23"/>
    <mergeCell ref="F18:F23"/>
    <mergeCell ref="G18:G23"/>
    <mergeCell ref="I18:I23"/>
    <mergeCell ref="J18:J23"/>
    <mergeCell ref="AP12:AP17"/>
    <mergeCell ref="T12:T17"/>
    <mergeCell ref="U12:U17"/>
    <mergeCell ref="AD12:AD17"/>
    <mergeCell ref="AE12:AE17"/>
    <mergeCell ref="AN12:AN17"/>
    <mergeCell ref="AO12:AO17"/>
    <mergeCell ref="J12:J17"/>
    <mergeCell ref="K12:K17"/>
    <mergeCell ref="P12:P17"/>
    <mergeCell ref="B12:B17"/>
    <mergeCell ref="C12:C17"/>
    <mergeCell ref="D12:D17"/>
    <mergeCell ref="E12:E17"/>
    <mergeCell ref="F12:F17"/>
    <mergeCell ref="G12:G17"/>
    <mergeCell ref="I12:I17"/>
    <mergeCell ref="AO6:AO11"/>
    <mergeCell ref="AP6:AP11"/>
    <mergeCell ref="S6:S11"/>
    <mergeCell ref="T6:T11"/>
    <mergeCell ref="U6:U11"/>
    <mergeCell ref="AD6:AD11"/>
    <mergeCell ref="AE6:AE11"/>
    <mergeCell ref="AN6:AN11"/>
    <mergeCell ref="BJ4:BL4"/>
    <mergeCell ref="AD4:AE4"/>
    <mergeCell ref="AF4:AH4"/>
    <mergeCell ref="AU4:AW4"/>
    <mergeCell ref="Q12:Q17"/>
    <mergeCell ref="R12:R17"/>
    <mergeCell ref="S12:S17"/>
    <mergeCell ref="BK6:BK11"/>
    <mergeCell ref="BL6:BL11"/>
    <mergeCell ref="AQ6:AQ11"/>
    <mergeCell ref="AR6:AR11"/>
    <mergeCell ref="AS6:AS11"/>
    <mergeCell ref="BJ6:BJ11"/>
    <mergeCell ref="BL12:BL17"/>
    <mergeCell ref="AQ12:AQ17"/>
    <mergeCell ref="AR12:AR17"/>
    <mergeCell ref="AS12:AS17"/>
    <mergeCell ref="BJ12:BJ17"/>
    <mergeCell ref="BK12:BK17"/>
    <mergeCell ref="B6:B11"/>
    <mergeCell ref="C6:C11"/>
    <mergeCell ref="D6:D11"/>
    <mergeCell ref="E6:E11"/>
    <mergeCell ref="F6:F11"/>
    <mergeCell ref="G6:G11"/>
    <mergeCell ref="L4:O4"/>
    <mergeCell ref="V4:Y4"/>
    <mergeCell ref="Z4:AC4"/>
    <mergeCell ref="I6:I11"/>
    <mergeCell ref="J6:J11"/>
    <mergeCell ref="K6:K11"/>
    <mergeCell ref="P6:P11"/>
    <mergeCell ref="Q6:Q11"/>
    <mergeCell ref="R6:R11"/>
    <mergeCell ref="BD2:BI2"/>
    <mergeCell ref="B3:O3"/>
    <mergeCell ref="P3:U4"/>
    <mergeCell ref="V3:AH3"/>
    <mergeCell ref="AI3:AS4"/>
    <mergeCell ref="AT3:AW3"/>
    <mergeCell ref="AX3:BC3"/>
    <mergeCell ref="BD3:BI4"/>
    <mergeCell ref="B4:G4"/>
    <mergeCell ref="H4:J4"/>
    <mergeCell ref="B2:O2"/>
    <mergeCell ref="P2:U2"/>
    <mergeCell ref="V2:AH2"/>
    <mergeCell ref="AI2:AS2"/>
    <mergeCell ref="AT2:AW2"/>
    <mergeCell ref="AX2:BC2"/>
    <mergeCell ref="AX4:BA4"/>
    <mergeCell ref="BB4:BC4"/>
  </mergeCells>
  <conditionalFormatting sqref="U6 U12 U18 U24 U30 U42">
    <cfRule type="cellIs" dxfId="215" priority="211" operator="equal">
      <formula>"Extremo"</formula>
    </cfRule>
    <cfRule type="cellIs" dxfId="214" priority="212" operator="equal">
      <formula>"Alto"</formula>
    </cfRule>
    <cfRule type="cellIs" dxfId="213" priority="213" operator="equal">
      <formula>"Moderado"</formula>
    </cfRule>
    <cfRule type="cellIs" dxfId="212" priority="214" operator="equal">
      <formula>"Bajo"</formula>
    </cfRule>
  </conditionalFormatting>
  <conditionalFormatting sqref="U36">
    <cfRule type="cellIs" dxfId="211" priority="153" operator="equal">
      <formula>"Extremo"</formula>
    </cfRule>
    <cfRule type="cellIs" dxfId="210" priority="154" operator="equal">
      <formula>"Alto"</formula>
    </cfRule>
    <cfRule type="cellIs" dxfId="209" priority="155" operator="equal">
      <formula>"Moderado"</formula>
    </cfRule>
    <cfRule type="cellIs" dxfId="208" priority="156" operator="equal">
      <formula>"Bajo"</formula>
    </cfRule>
  </conditionalFormatting>
  <conditionalFormatting sqref="U48 U54 U60 U72">
    <cfRule type="cellIs" dxfId="207" priority="193" operator="equal">
      <formula>"Extremo"</formula>
    </cfRule>
    <cfRule type="cellIs" dxfId="206" priority="194" operator="equal">
      <formula>"Alto"</formula>
    </cfRule>
    <cfRule type="cellIs" dxfId="205" priority="195" operator="equal">
      <formula>"Moderado"</formula>
    </cfRule>
    <cfRule type="cellIs" dxfId="204" priority="196" operator="equal">
      <formula>"Bajo"</formula>
    </cfRule>
  </conditionalFormatting>
  <conditionalFormatting sqref="U66">
    <cfRule type="cellIs" dxfId="203" priority="123" operator="equal">
      <formula>"Extremo"</formula>
    </cfRule>
    <cfRule type="cellIs" dxfId="202" priority="124" operator="equal">
      <formula>"Alto"</formula>
    </cfRule>
    <cfRule type="cellIs" dxfId="201" priority="125" operator="equal">
      <formula>"Moderado"</formula>
    </cfRule>
    <cfRule type="cellIs" dxfId="200" priority="126" operator="equal">
      <formula>"Bajo"</formula>
    </cfRule>
  </conditionalFormatting>
  <conditionalFormatting sqref="U78">
    <cfRule type="cellIs" dxfId="199" priority="115" operator="equal">
      <formula>"Extremo"</formula>
    </cfRule>
    <cfRule type="cellIs" dxfId="198" priority="116" operator="equal">
      <formula>"Alto"</formula>
    </cfRule>
    <cfRule type="cellIs" dxfId="197" priority="117" operator="equal">
      <formula>"Moderado"</formula>
    </cfRule>
    <cfRule type="cellIs" dxfId="196" priority="118" operator="equal">
      <formula>"Bajo"</formula>
    </cfRule>
  </conditionalFormatting>
  <conditionalFormatting sqref="U84">
    <cfRule type="cellIs" dxfId="195" priority="145" operator="equal">
      <formula>"Extremo"</formula>
    </cfRule>
    <cfRule type="cellIs" dxfId="194" priority="146" operator="equal">
      <formula>"Alto"</formula>
    </cfRule>
    <cfRule type="cellIs" dxfId="193" priority="147" operator="equal">
      <formula>"Moderado"</formula>
    </cfRule>
    <cfRule type="cellIs" dxfId="192" priority="148" operator="equal">
      <formula>"Bajo"</formula>
    </cfRule>
  </conditionalFormatting>
  <conditionalFormatting sqref="U90">
    <cfRule type="cellIs" dxfId="191" priority="103" operator="equal">
      <formula>"Extremo"</formula>
    </cfRule>
    <cfRule type="cellIs" dxfId="190" priority="104" operator="equal">
      <formula>"Alto"</formula>
    </cfRule>
    <cfRule type="cellIs" dxfId="189" priority="105" operator="equal">
      <formula>"Moderado"</formula>
    </cfRule>
    <cfRule type="cellIs" dxfId="188" priority="106" operator="equal">
      <formula>"Bajo"</formula>
    </cfRule>
  </conditionalFormatting>
  <conditionalFormatting sqref="U96">
    <cfRule type="cellIs" dxfId="187" priority="161" operator="equal">
      <formula>"Extremo"</formula>
    </cfRule>
    <cfRule type="cellIs" dxfId="186" priority="162" operator="equal">
      <formula>"Alto"</formula>
    </cfRule>
    <cfRule type="cellIs" dxfId="185" priority="163" operator="equal">
      <formula>"Moderado"</formula>
    </cfRule>
    <cfRule type="cellIs" dxfId="184" priority="164" operator="equal">
      <formula>"Bajo"</formula>
    </cfRule>
  </conditionalFormatting>
  <conditionalFormatting sqref="U102">
    <cfRule type="cellIs" dxfId="183" priority="157" operator="equal">
      <formula>"Extremo"</formula>
    </cfRule>
    <cfRule type="cellIs" dxfId="182" priority="158" operator="equal">
      <formula>"Alto"</formula>
    </cfRule>
    <cfRule type="cellIs" dxfId="181" priority="159" operator="equal">
      <formula>"Moderado"</formula>
    </cfRule>
    <cfRule type="cellIs" dxfId="180" priority="160" operator="equal">
      <formula>"Bajo"</formula>
    </cfRule>
  </conditionalFormatting>
  <conditionalFormatting sqref="AD6:AE6 AD12:AE12 AD18:AE18 AD24:AE24 AD30:AE30 AD42:AE42 AD48:AE48 AD54:AE54 AD60:AE60 AD72:AE72 AD96:AE96 AD102:AE102">
    <cfRule type="cellIs" dxfId="179" priority="179" operator="equal">
      <formula>"Extremo"</formula>
    </cfRule>
    <cfRule type="cellIs" dxfId="178" priority="180" operator="equal">
      <formula>"Alto"</formula>
    </cfRule>
    <cfRule type="cellIs" dxfId="177" priority="181" operator="equal">
      <formula>"Moderado"</formula>
    </cfRule>
    <cfRule type="cellIs" dxfId="176" priority="182" operator="equal">
      <formula>"Bajo"</formula>
    </cfRule>
  </conditionalFormatting>
  <conditionalFormatting sqref="AD36:AE36">
    <cfRule type="cellIs" dxfId="175" priority="149" operator="equal">
      <formula>"Extremo"</formula>
    </cfRule>
    <cfRule type="cellIs" dxfId="174" priority="150" operator="equal">
      <formula>"Alto"</formula>
    </cfRule>
    <cfRule type="cellIs" dxfId="173" priority="151" operator="equal">
      <formula>"Moderado"</formula>
    </cfRule>
    <cfRule type="cellIs" dxfId="172" priority="152" operator="equal">
      <formula>"Bajo"</formula>
    </cfRule>
  </conditionalFormatting>
  <conditionalFormatting sqref="AD66:AE66">
    <cfRule type="cellIs" dxfId="171" priority="119" operator="equal">
      <formula>"Extremo"</formula>
    </cfRule>
    <cfRule type="cellIs" dxfId="170" priority="120" operator="equal">
      <formula>"Alto"</formula>
    </cfRule>
    <cfRule type="cellIs" dxfId="169" priority="121" operator="equal">
      <formula>"Moderado"</formula>
    </cfRule>
    <cfRule type="cellIs" dxfId="168" priority="122" operator="equal">
      <formula>"Bajo"</formula>
    </cfRule>
  </conditionalFormatting>
  <conditionalFormatting sqref="AD78:AE78">
    <cfRule type="cellIs" dxfId="167" priority="111" operator="equal">
      <formula>"Extremo"</formula>
    </cfRule>
    <cfRule type="cellIs" dxfId="166" priority="112" operator="equal">
      <formula>"Alto"</formula>
    </cfRule>
    <cfRule type="cellIs" dxfId="165" priority="113" operator="equal">
      <formula>"Moderado"</formula>
    </cfRule>
    <cfRule type="cellIs" dxfId="164" priority="114" operator="equal">
      <formula>"Bajo"</formula>
    </cfRule>
  </conditionalFormatting>
  <conditionalFormatting sqref="AD84:AE84">
    <cfRule type="cellIs" dxfId="163" priority="141" operator="equal">
      <formula>"Extremo"</formula>
    </cfRule>
    <cfRule type="cellIs" dxfId="162" priority="142" operator="equal">
      <formula>"Alto"</formula>
    </cfRule>
    <cfRule type="cellIs" dxfId="161" priority="143" operator="equal">
      <formula>"Moderado"</formula>
    </cfRule>
    <cfRule type="cellIs" dxfId="160" priority="144" operator="equal">
      <formula>"Bajo"</formula>
    </cfRule>
  </conditionalFormatting>
  <conditionalFormatting sqref="AD90:AE90">
    <cfRule type="cellIs" dxfId="159" priority="107" operator="equal">
      <formula>"Extremo"</formula>
    </cfRule>
    <cfRule type="cellIs" dxfId="158" priority="108" operator="equal">
      <formula>"Alto"</formula>
    </cfRule>
    <cfRule type="cellIs" dxfId="157" priority="109" operator="equal">
      <formula>"Moderado"</formula>
    </cfRule>
    <cfRule type="cellIs" dxfId="156" priority="110" operator="equal">
      <formula>"Bajo"</formula>
    </cfRule>
  </conditionalFormatting>
  <conditionalFormatting sqref="AO6">
    <cfRule type="cellIs" dxfId="155" priority="170" operator="equal">
      <formula>"Muy Alta"</formula>
    </cfRule>
    <cfRule type="cellIs" dxfId="154" priority="171" operator="equal">
      <formula>"Alta"</formula>
    </cfRule>
    <cfRule type="cellIs" dxfId="153" priority="172" operator="equal">
      <formula>"Media"</formula>
    </cfRule>
    <cfRule type="cellIs" dxfId="152" priority="173" operator="equal">
      <formula>"Baja"</formula>
    </cfRule>
    <cfRule type="cellIs" dxfId="151" priority="174" operator="equal">
      <formula>"Muy Baja"</formula>
    </cfRule>
  </conditionalFormatting>
  <conditionalFormatting sqref="AO12 AO18 AO24 AO30 AO42">
    <cfRule type="cellIs" dxfId="150" priority="206" operator="equal">
      <formula>"Muy Alta"</formula>
    </cfRule>
    <cfRule type="cellIs" dxfId="149" priority="207" operator="equal">
      <formula>"Alta"</formula>
    </cfRule>
    <cfRule type="cellIs" dxfId="148" priority="208" operator="equal">
      <formula>"Media"</formula>
    </cfRule>
    <cfRule type="cellIs" dxfId="147" priority="209" operator="equal">
      <formula>"Baja"</formula>
    </cfRule>
    <cfRule type="cellIs" dxfId="146" priority="210" operator="equal">
      <formula>"Muy Baja"</formula>
    </cfRule>
  </conditionalFormatting>
  <conditionalFormatting sqref="AO36">
    <cfRule type="cellIs" dxfId="145" priority="132" operator="equal">
      <formula>"Muy Alta"</formula>
    </cfRule>
    <cfRule type="cellIs" dxfId="144" priority="133" operator="equal">
      <formula>"Alta"</formula>
    </cfRule>
    <cfRule type="cellIs" dxfId="143" priority="134" operator="equal">
      <formula>"Media"</formula>
    </cfRule>
    <cfRule type="cellIs" dxfId="142" priority="135" operator="equal">
      <formula>"Baja"</formula>
    </cfRule>
    <cfRule type="cellIs" dxfId="141" priority="136" operator="equal">
      <formula>"Muy Baja"</formula>
    </cfRule>
  </conditionalFormatting>
  <conditionalFormatting sqref="AO48">
    <cfRule type="cellIs" dxfId="140" priority="94" operator="equal">
      <formula>"Muy Alta"</formula>
    </cfRule>
    <cfRule type="cellIs" dxfId="139" priority="95" operator="equal">
      <formula>"Alta"</formula>
    </cfRule>
    <cfRule type="cellIs" dxfId="138" priority="96" operator="equal">
      <formula>"Media"</formula>
    </cfRule>
    <cfRule type="cellIs" dxfId="137" priority="97" operator="equal">
      <formula>"Baja"</formula>
    </cfRule>
    <cfRule type="cellIs" dxfId="136" priority="98" operator="equal">
      <formula>"Muy Baja"</formula>
    </cfRule>
  </conditionalFormatting>
  <conditionalFormatting sqref="AO54 AO60 AO72">
    <cfRule type="cellIs" dxfId="135" priority="188" operator="equal">
      <formula>"Muy Alta"</formula>
    </cfRule>
    <cfRule type="cellIs" dxfId="134" priority="189" operator="equal">
      <formula>"Alta"</formula>
    </cfRule>
    <cfRule type="cellIs" dxfId="133" priority="190" operator="equal">
      <formula>"Media"</formula>
    </cfRule>
    <cfRule type="cellIs" dxfId="132" priority="191" operator="equal">
      <formula>"Baja"</formula>
    </cfRule>
    <cfRule type="cellIs" dxfId="131" priority="192" operator="equal">
      <formula>"Muy Baja"</formula>
    </cfRule>
  </conditionalFormatting>
  <conditionalFormatting sqref="AO66">
    <cfRule type="cellIs" dxfId="130" priority="80" operator="equal">
      <formula>"Muy Alta"</formula>
    </cfRule>
    <cfRule type="cellIs" dxfId="129" priority="81" operator="equal">
      <formula>"Alta"</formula>
    </cfRule>
    <cfRule type="cellIs" dxfId="128" priority="82" operator="equal">
      <formula>"Media"</formula>
    </cfRule>
    <cfRule type="cellIs" dxfId="127" priority="83" operator="equal">
      <formula>"Baja"</formula>
    </cfRule>
    <cfRule type="cellIs" dxfId="126" priority="84" operator="equal">
      <formula>"Muy Baja"</formula>
    </cfRule>
  </conditionalFormatting>
  <conditionalFormatting sqref="AO78">
    <cfRule type="cellIs" dxfId="125" priority="66" operator="equal">
      <formula>"Muy Alta"</formula>
    </cfRule>
    <cfRule type="cellIs" dxfId="124" priority="67" operator="equal">
      <formula>"Alta"</formula>
    </cfRule>
    <cfRule type="cellIs" dxfId="123" priority="68" operator="equal">
      <formula>"Media"</formula>
    </cfRule>
    <cfRule type="cellIs" dxfId="122" priority="69" operator="equal">
      <formula>"Baja"</formula>
    </cfRule>
    <cfRule type="cellIs" dxfId="121" priority="70" operator="equal">
      <formula>"Muy Baja"</formula>
    </cfRule>
  </conditionalFormatting>
  <conditionalFormatting sqref="AO84">
    <cfRule type="cellIs" dxfId="120" priority="52" operator="equal">
      <formula>"Muy Alta"</formula>
    </cfRule>
    <cfRule type="cellIs" dxfId="119" priority="53" operator="equal">
      <formula>"Alta"</formula>
    </cfRule>
    <cfRule type="cellIs" dxfId="118" priority="54" operator="equal">
      <formula>"Media"</formula>
    </cfRule>
    <cfRule type="cellIs" dxfId="117" priority="55" operator="equal">
      <formula>"Baja"</formula>
    </cfRule>
    <cfRule type="cellIs" dxfId="116" priority="56" operator="equal">
      <formula>"Muy Baja"</formula>
    </cfRule>
  </conditionalFormatting>
  <conditionalFormatting sqref="AO90">
    <cfRule type="cellIs" dxfId="115" priority="38" operator="equal">
      <formula>"Muy Alta"</formula>
    </cfRule>
    <cfRule type="cellIs" dxfId="114" priority="39" operator="equal">
      <formula>"Alta"</formula>
    </cfRule>
    <cfRule type="cellIs" dxfId="113" priority="40" operator="equal">
      <formula>"Media"</formula>
    </cfRule>
    <cfRule type="cellIs" dxfId="112" priority="41" operator="equal">
      <formula>"Baja"</formula>
    </cfRule>
    <cfRule type="cellIs" dxfId="111" priority="42" operator="equal">
      <formula>"Muy Baja"</formula>
    </cfRule>
  </conditionalFormatting>
  <conditionalFormatting sqref="AO96">
    <cfRule type="cellIs" dxfId="110" priority="24" operator="equal">
      <formula>"Muy Alta"</formula>
    </cfRule>
    <cfRule type="cellIs" dxfId="109" priority="25" operator="equal">
      <formula>"Alta"</formula>
    </cfRule>
    <cfRule type="cellIs" dxfId="108" priority="26" operator="equal">
      <formula>"Media"</formula>
    </cfRule>
    <cfRule type="cellIs" dxfId="107" priority="27" operator="equal">
      <formula>"Baja"</formula>
    </cfRule>
    <cfRule type="cellIs" dxfId="106" priority="28" operator="equal">
      <formula>"Muy Baja"</formula>
    </cfRule>
  </conditionalFormatting>
  <conditionalFormatting sqref="AO102">
    <cfRule type="cellIs" dxfId="105" priority="10" operator="equal">
      <formula>"Muy Alta"</formula>
    </cfRule>
    <cfRule type="cellIs" dxfId="104" priority="11" operator="equal">
      <formula>"Alta"</formula>
    </cfRule>
    <cfRule type="cellIs" dxfId="103" priority="12" operator="equal">
      <formula>"Media"</formula>
    </cfRule>
    <cfRule type="cellIs" dxfId="102" priority="13" operator="equal">
      <formula>"Baja"</formula>
    </cfRule>
    <cfRule type="cellIs" dxfId="101" priority="14" operator="equal">
      <formula>"Muy Baja"</formula>
    </cfRule>
  </conditionalFormatting>
  <conditionalFormatting sqref="AQ6">
    <cfRule type="cellIs" dxfId="100" priority="165" operator="equal">
      <formula>"Catastrófico"</formula>
    </cfRule>
    <cfRule type="cellIs" dxfId="99" priority="166" operator="equal">
      <formula>"Mayor"</formula>
    </cfRule>
    <cfRule type="cellIs" dxfId="98" priority="167" operator="equal">
      <formula>"Moderado"</formula>
    </cfRule>
    <cfRule type="cellIs" dxfId="97" priority="168" operator="equal">
      <formula>"Menor"</formula>
    </cfRule>
    <cfRule type="cellIs" dxfId="96" priority="169" operator="equal">
      <formula>"Leve"</formula>
    </cfRule>
  </conditionalFormatting>
  <conditionalFormatting sqref="AQ12 AQ18 AQ24 AQ30 AQ42">
    <cfRule type="cellIs" dxfId="95" priority="201" operator="equal">
      <formula>"Catastrófico"</formula>
    </cfRule>
    <cfRule type="cellIs" dxfId="94" priority="202" operator="equal">
      <formula>"Mayor"</formula>
    </cfRule>
    <cfRule type="cellIs" dxfId="93" priority="203" operator="equal">
      <formula>"Moderado"</formula>
    </cfRule>
    <cfRule type="cellIs" dxfId="92" priority="204" operator="equal">
      <formula>"Menor"</formula>
    </cfRule>
    <cfRule type="cellIs" dxfId="91" priority="205" operator="equal">
      <formula>"Leve"</formula>
    </cfRule>
  </conditionalFormatting>
  <conditionalFormatting sqref="AQ36">
    <cfRule type="cellIs" dxfId="90" priority="127" operator="equal">
      <formula>"Catastrófico"</formula>
    </cfRule>
    <cfRule type="cellIs" dxfId="89" priority="128" operator="equal">
      <formula>"Mayor"</formula>
    </cfRule>
    <cfRule type="cellIs" dxfId="88" priority="129" operator="equal">
      <formula>"Moderado"</formula>
    </cfRule>
    <cfRule type="cellIs" dxfId="87" priority="130" operator="equal">
      <formula>"Menor"</formula>
    </cfRule>
    <cfRule type="cellIs" dxfId="86" priority="131" operator="equal">
      <formula>"Leve"</formula>
    </cfRule>
  </conditionalFormatting>
  <conditionalFormatting sqref="AQ48">
    <cfRule type="cellIs" dxfId="85" priority="89" operator="equal">
      <formula>"Catastrófico"</formula>
    </cfRule>
    <cfRule type="cellIs" dxfId="84" priority="90" operator="equal">
      <formula>"Mayor"</formula>
    </cfRule>
    <cfRule type="cellIs" dxfId="83" priority="91" operator="equal">
      <formula>"Moderado"</formula>
    </cfRule>
    <cfRule type="cellIs" dxfId="82" priority="92" operator="equal">
      <formula>"Menor"</formula>
    </cfRule>
    <cfRule type="cellIs" dxfId="81" priority="93" operator="equal">
      <formula>"Leve"</formula>
    </cfRule>
  </conditionalFormatting>
  <conditionalFormatting sqref="AQ54 AQ60 AQ72">
    <cfRule type="cellIs" dxfId="80" priority="183" operator="equal">
      <formula>"Catastrófico"</formula>
    </cfRule>
    <cfRule type="cellIs" dxfId="79" priority="184" operator="equal">
      <formula>"Mayor"</formula>
    </cfRule>
    <cfRule type="cellIs" dxfId="78" priority="185" operator="equal">
      <formula>"Moderado"</formula>
    </cfRule>
    <cfRule type="cellIs" dxfId="77" priority="186" operator="equal">
      <formula>"Menor"</formula>
    </cfRule>
    <cfRule type="cellIs" dxfId="76" priority="187" operator="equal">
      <formula>"Leve"</formula>
    </cfRule>
  </conditionalFormatting>
  <conditionalFormatting sqref="AQ66">
    <cfRule type="cellIs" dxfId="75" priority="75" operator="equal">
      <formula>"Catastrófico"</formula>
    </cfRule>
    <cfRule type="cellIs" dxfId="74" priority="76" operator="equal">
      <formula>"Mayor"</formula>
    </cfRule>
    <cfRule type="cellIs" dxfId="73" priority="77" operator="equal">
      <formula>"Moderado"</formula>
    </cfRule>
    <cfRule type="cellIs" dxfId="72" priority="78" operator="equal">
      <formula>"Menor"</formula>
    </cfRule>
    <cfRule type="cellIs" dxfId="71" priority="79" operator="equal">
      <formula>"Leve"</formula>
    </cfRule>
  </conditionalFormatting>
  <conditionalFormatting sqref="AQ78">
    <cfRule type="cellIs" dxfId="70" priority="61" operator="equal">
      <formula>"Catastrófico"</formula>
    </cfRule>
    <cfRule type="cellIs" dxfId="69" priority="62" operator="equal">
      <formula>"Mayor"</formula>
    </cfRule>
    <cfRule type="cellIs" dxfId="68" priority="63" operator="equal">
      <formula>"Moderado"</formula>
    </cfRule>
    <cfRule type="cellIs" dxfId="67" priority="64" operator="equal">
      <formula>"Menor"</formula>
    </cfRule>
    <cfRule type="cellIs" dxfId="66" priority="65" operator="equal">
      <formula>"Leve"</formula>
    </cfRule>
  </conditionalFormatting>
  <conditionalFormatting sqref="AQ84">
    <cfRule type="cellIs" dxfId="65" priority="47" operator="equal">
      <formula>"Catastrófico"</formula>
    </cfRule>
    <cfRule type="cellIs" dxfId="64" priority="48" operator="equal">
      <formula>"Mayor"</formula>
    </cfRule>
    <cfRule type="cellIs" dxfId="63" priority="49" operator="equal">
      <formula>"Moderado"</formula>
    </cfRule>
    <cfRule type="cellIs" dxfId="62" priority="50" operator="equal">
      <formula>"Menor"</formula>
    </cfRule>
    <cfRule type="cellIs" dxfId="61" priority="51" operator="equal">
      <formula>"Leve"</formula>
    </cfRule>
  </conditionalFormatting>
  <conditionalFormatting sqref="AQ90">
    <cfRule type="cellIs" dxfId="60" priority="33" operator="equal">
      <formula>"Catastrófico"</formula>
    </cfRule>
    <cfRule type="cellIs" dxfId="59" priority="34" operator="equal">
      <formula>"Mayor"</formula>
    </cfRule>
    <cfRule type="cellIs" dxfId="58" priority="35" operator="equal">
      <formula>"Moderado"</formula>
    </cfRule>
    <cfRule type="cellIs" dxfId="57" priority="36" operator="equal">
      <formula>"Menor"</formula>
    </cfRule>
    <cfRule type="cellIs" dxfId="56" priority="37" operator="equal">
      <formula>"Leve"</formula>
    </cfRule>
  </conditionalFormatting>
  <conditionalFormatting sqref="AQ96">
    <cfRule type="cellIs" dxfId="55" priority="19" operator="equal">
      <formula>"Catastrófico"</formula>
    </cfRule>
    <cfRule type="cellIs" dxfId="54" priority="20" operator="equal">
      <formula>"Mayor"</formula>
    </cfRule>
    <cfRule type="cellIs" dxfId="53" priority="21" operator="equal">
      <formula>"Moderado"</formula>
    </cfRule>
    <cfRule type="cellIs" dxfId="52" priority="22" operator="equal">
      <formula>"Menor"</formula>
    </cfRule>
    <cfRule type="cellIs" dxfId="51" priority="23" operator="equal">
      <formula>"Leve"</formula>
    </cfRule>
  </conditionalFormatting>
  <conditionalFormatting sqref="AQ102">
    <cfRule type="cellIs" dxfId="50" priority="5" operator="equal">
      <formula>"Catastrófico"</formula>
    </cfRule>
    <cfRule type="cellIs" dxfId="49" priority="6" operator="equal">
      <formula>"Mayor"</formula>
    </cfRule>
    <cfRule type="cellIs" dxfId="48" priority="7" operator="equal">
      <formula>"Moderado"</formula>
    </cfRule>
    <cfRule type="cellIs" dxfId="47" priority="8" operator="equal">
      <formula>"Menor"</formula>
    </cfRule>
    <cfRule type="cellIs" dxfId="46" priority="9" operator="equal">
      <formula>"Leve"</formula>
    </cfRule>
  </conditionalFormatting>
  <conditionalFormatting sqref="AS6">
    <cfRule type="cellIs" dxfId="45" priority="175" operator="equal">
      <formula>"Extremo"</formula>
    </cfRule>
    <cfRule type="cellIs" dxfId="44" priority="176" operator="equal">
      <formula>"Alto"</formula>
    </cfRule>
    <cfRule type="cellIs" dxfId="43" priority="177" operator="equal">
      <formula>"Moderado"</formula>
    </cfRule>
    <cfRule type="cellIs" dxfId="42" priority="178" operator="equal">
      <formula>"Bajo"</formula>
    </cfRule>
  </conditionalFormatting>
  <conditionalFormatting sqref="AS12 AS18 AS24 AS30 AS42">
    <cfRule type="cellIs" dxfId="41" priority="215" operator="equal">
      <formula>"Extremo"</formula>
    </cfRule>
    <cfRule type="cellIs" dxfId="40" priority="216" operator="equal">
      <formula>"Alto"</formula>
    </cfRule>
    <cfRule type="cellIs" dxfId="39" priority="217" operator="equal">
      <formula>"Moderado"</formula>
    </cfRule>
    <cfRule type="cellIs" dxfId="38" priority="218" operator="equal">
      <formula>"Bajo"</formula>
    </cfRule>
  </conditionalFormatting>
  <conditionalFormatting sqref="AS36">
    <cfRule type="cellIs" dxfId="37" priority="137" operator="equal">
      <formula>"Extremo"</formula>
    </cfRule>
    <cfRule type="cellIs" dxfId="36" priority="138" operator="equal">
      <formula>"Alto"</formula>
    </cfRule>
    <cfRule type="cellIs" dxfId="35" priority="139" operator="equal">
      <formula>"Moderado"</formula>
    </cfRule>
    <cfRule type="cellIs" dxfId="34" priority="140" operator="equal">
      <formula>"Bajo"</formula>
    </cfRule>
  </conditionalFormatting>
  <conditionalFormatting sqref="AS48">
    <cfRule type="cellIs" dxfId="33" priority="99" operator="equal">
      <formula>"Extremo"</formula>
    </cfRule>
    <cfRule type="cellIs" dxfId="32" priority="100" operator="equal">
      <formula>"Alto"</formula>
    </cfRule>
    <cfRule type="cellIs" dxfId="31" priority="101" operator="equal">
      <formula>"Moderado"</formula>
    </cfRule>
    <cfRule type="cellIs" dxfId="30" priority="102" operator="equal">
      <formula>"Bajo"</formula>
    </cfRule>
  </conditionalFormatting>
  <conditionalFormatting sqref="AS54 AS60 AS72">
    <cfRule type="cellIs" dxfId="29" priority="197" operator="equal">
      <formula>"Extremo"</formula>
    </cfRule>
    <cfRule type="cellIs" dxfId="28" priority="198" operator="equal">
      <formula>"Alto"</formula>
    </cfRule>
    <cfRule type="cellIs" dxfId="27" priority="199" operator="equal">
      <formula>"Moderado"</formula>
    </cfRule>
    <cfRule type="cellIs" dxfId="26" priority="200" operator="equal">
      <formula>"Bajo"</formula>
    </cfRule>
  </conditionalFormatting>
  <conditionalFormatting sqref="AS66">
    <cfRule type="cellIs" dxfId="25" priority="85" operator="equal">
      <formula>"Extremo"</formula>
    </cfRule>
    <cfRule type="cellIs" dxfId="24" priority="86" operator="equal">
      <formula>"Alto"</formula>
    </cfRule>
    <cfRule type="cellIs" dxfId="23" priority="87" operator="equal">
      <formula>"Moderado"</formula>
    </cfRule>
    <cfRule type="cellIs" dxfId="22" priority="88" operator="equal">
      <formula>"Bajo"</formula>
    </cfRule>
  </conditionalFormatting>
  <conditionalFormatting sqref="AS78">
    <cfRule type="cellIs" dxfId="21" priority="71" operator="equal">
      <formula>"Extremo"</formula>
    </cfRule>
    <cfRule type="cellIs" dxfId="20" priority="72" operator="equal">
      <formula>"Alto"</formula>
    </cfRule>
    <cfRule type="cellIs" dxfId="19" priority="73" operator="equal">
      <formula>"Moderado"</formula>
    </cfRule>
    <cfRule type="cellIs" dxfId="18" priority="74" operator="equal">
      <formula>"Bajo"</formula>
    </cfRule>
  </conditionalFormatting>
  <conditionalFormatting sqref="AS84">
    <cfRule type="cellIs" dxfId="17" priority="57" operator="equal">
      <formula>"Extremo"</formula>
    </cfRule>
    <cfRule type="cellIs" dxfId="16" priority="58" operator="equal">
      <formula>"Alto"</formula>
    </cfRule>
    <cfRule type="cellIs" dxfId="15" priority="59" operator="equal">
      <formula>"Moderado"</formula>
    </cfRule>
    <cfRule type="cellIs" dxfId="14" priority="60" operator="equal">
      <formula>"Bajo"</formula>
    </cfRule>
  </conditionalFormatting>
  <conditionalFormatting sqref="AS90">
    <cfRule type="cellIs" dxfId="13" priority="43" operator="equal">
      <formula>"Extremo"</formula>
    </cfRule>
    <cfRule type="cellIs" dxfId="12" priority="44" operator="equal">
      <formula>"Alto"</formula>
    </cfRule>
    <cfRule type="cellIs" dxfId="11" priority="45" operator="equal">
      <formula>"Moderado"</formula>
    </cfRule>
    <cfRule type="cellIs" dxfId="10" priority="46" operator="equal">
      <formula>"Bajo"</formula>
    </cfRule>
  </conditionalFormatting>
  <conditionalFormatting sqref="AS96">
    <cfRule type="cellIs" dxfId="9" priority="29" operator="equal">
      <formula>"Extremo"</formula>
    </cfRule>
    <cfRule type="cellIs" dxfId="8" priority="30" operator="equal">
      <formula>"Alto"</formula>
    </cfRule>
    <cfRule type="cellIs" dxfId="7" priority="31" operator="equal">
      <formula>"Moderado"</formula>
    </cfRule>
    <cfRule type="cellIs" dxfId="6" priority="32" operator="equal">
      <formula>"Bajo"</formula>
    </cfRule>
  </conditionalFormatting>
  <conditionalFormatting sqref="AS102">
    <cfRule type="cellIs" dxfId="5" priority="15" operator="equal">
      <formula>"Extremo"</formula>
    </cfRule>
    <cfRule type="cellIs" dxfId="4" priority="16" operator="equal">
      <formula>"Alto"</formula>
    </cfRule>
    <cfRule type="cellIs" dxfId="3" priority="17" operator="equal">
      <formula>"Moderado"</formula>
    </cfRule>
    <cfRule type="cellIs" dxfId="2" priority="18" operator="equal">
      <formula>"Bajo"</formula>
    </cfRule>
  </conditionalFormatting>
  <conditionalFormatting sqref="BD6:BH107">
    <cfRule type="cellIs" dxfId="1" priority="1" operator="equal">
      <formula>"NO"</formula>
    </cfRule>
    <cfRule type="cellIs" dxfId="0" priority="2" operator="equal">
      <formula>"SI"</formula>
    </cfRule>
  </conditionalFormatting>
  <dataValidations count="1">
    <dataValidation type="list" allowBlank="1" showInputMessage="1" showErrorMessage="1" sqref="BD6:BF107 BG6:BG35 BG42:BG107" xr:uid="{6A895E56-7C84-4C30-B303-4305F9671163}">
      <formula1>"SI,NO"</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SeguimientoPAAC</vt:lpstr>
      <vt:lpstr>PAAC_V3</vt:lpstr>
      <vt:lpstr>Tratamiento-Recomendaciones</vt:lpstr>
      <vt:lpstr>Riesgos-Corrupción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57310</dc:creator>
  <cp:lastModifiedBy>José Daniel Quilaguy Bernal</cp:lastModifiedBy>
  <dcterms:created xsi:type="dcterms:W3CDTF">2023-05-15T06:03:56Z</dcterms:created>
  <dcterms:modified xsi:type="dcterms:W3CDTF">2023-09-15T14:31:32Z</dcterms:modified>
</cp:coreProperties>
</file>